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2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GG\Desktop\Apoyo Accesibilidad documentos 2021\"/>
    </mc:Choice>
  </mc:AlternateContent>
  <xr:revisionPtr revIDLastSave="0" documentId="11_ADFB1522661D4BC6ABFC102F97002B5DFFA060D0" xr6:coauthVersionLast="46" xr6:coauthVersionMax="46" xr10:uidLastSave="{00000000-0000-0000-0000-000000000000}"/>
  <bookViews>
    <workbookView xWindow="0" yWindow="0" windowWidth="20490" windowHeight="7050" tabRatio="702" firstSheet="1" activeTab="1" xr2:uid="{00000000-000D-0000-FFFF-FFFF00000000}"/>
  </bookViews>
  <sheets>
    <sheet name="PROMEDIO TRIMESTRE" sheetId="12" r:id="rId1"/>
    <sheet name="FLOTA HABILITADA POR EMPRESA" sheetId="19" r:id="rId2"/>
  </sheets>
  <definedNames>
    <definedName name="_xlnm._FilterDatabase" localSheetId="1" hidden="1">'FLOTA HABILITADA POR EMPRESA'!$A$2:$S$55</definedName>
    <definedName name="_xlnm._FilterDatabase" localSheetId="0" hidden="1">'PROMEDIO TRIMESTRE'!$A$2:$AU$126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9" l="1"/>
  <c r="U3" i="19"/>
  <c r="U4" i="19"/>
  <c r="U5" i="19"/>
  <c r="U6" i="19"/>
  <c r="U7" i="19"/>
  <c r="U8" i="19"/>
  <c r="U9" i="19"/>
  <c r="U10" i="19"/>
  <c r="U11" i="19"/>
  <c r="U12" i="19"/>
  <c r="U13" i="19"/>
  <c r="U14" i="19"/>
  <c r="U15" i="19"/>
  <c r="U16" i="19"/>
  <c r="U17" i="19"/>
  <c r="U18" i="19"/>
  <c r="U19" i="19"/>
  <c r="U20" i="19"/>
  <c r="U21" i="19"/>
  <c r="U22" i="19"/>
  <c r="U23" i="19"/>
  <c r="U24" i="19"/>
  <c r="U25" i="19"/>
  <c r="U26" i="19"/>
  <c r="U27" i="19"/>
  <c r="U28" i="19"/>
  <c r="U29" i="19"/>
  <c r="U30" i="19"/>
  <c r="U31" i="19"/>
  <c r="U32" i="19"/>
  <c r="U33" i="19"/>
  <c r="U34" i="19"/>
  <c r="U35" i="19"/>
  <c r="U36" i="19"/>
  <c r="U37" i="19"/>
  <c r="U38" i="19"/>
  <c r="U39" i="19"/>
  <c r="U40" i="19"/>
  <c r="U41" i="19"/>
  <c r="U42" i="19"/>
  <c r="U43" i="19"/>
  <c r="U44" i="19"/>
  <c r="U45" i="19"/>
  <c r="U46" i="19"/>
  <c r="U47" i="19"/>
  <c r="U48" i="19"/>
  <c r="U49" i="19"/>
  <c r="U50" i="19"/>
  <c r="U51" i="19"/>
  <c r="U52" i="19"/>
  <c r="U53" i="19"/>
  <c r="U54" i="19"/>
  <c r="U55" i="19"/>
  <c r="U56" i="19"/>
  <c r="T3" i="19"/>
  <c r="T4" i="19"/>
  <c r="T5" i="19"/>
  <c r="T6" i="19"/>
  <c r="T7" i="19"/>
  <c r="T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34" i="19"/>
  <c r="T35" i="19"/>
  <c r="T36" i="19"/>
  <c r="T37" i="19"/>
  <c r="T38" i="19"/>
  <c r="T39" i="19"/>
  <c r="T40" i="19"/>
  <c r="T41" i="19"/>
  <c r="T42" i="19"/>
  <c r="T43" i="19"/>
  <c r="T44" i="19"/>
  <c r="T45" i="19"/>
  <c r="T46" i="19"/>
  <c r="T47" i="19"/>
  <c r="T48" i="19"/>
  <c r="T49" i="19"/>
  <c r="T50" i="19"/>
  <c r="T51" i="19"/>
  <c r="T52" i="19"/>
  <c r="T53" i="19"/>
  <c r="T54" i="19"/>
  <c r="T55" i="19" l="1"/>
  <c r="B3" i="19"/>
  <c r="C3" i="19"/>
  <c r="D3" i="19"/>
  <c r="E3" i="19"/>
  <c r="C4" i="19"/>
  <c r="D4" i="19"/>
  <c r="E4" i="19"/>
  <c r="B5" i="19"/>
  <c r="C5" i="19"/>
  <c r="D5" i="19"/>
  <c r="E5" i="19"/>
  <c r="B6" i="19"/>
  <c r="C6" i="19"/>
  <c r="D6" i="19"/>
  <c r="E6" i="19"/>
  <c r="B8" i="19"/>
  <c r="C8" i="19"/>
  <c r="D8" i="19"/>
  <c r="E8" i="19"/>
  <c r="B7" i="19"/>
  <c r="C7" i="19"/>
  <c r="D7" i="19"/>
  <c r="E7" i="19"/>
  <c r="B11" i="19"/>
  <c r="C11" i="19"/>
  <c r="D11" i="19"/>
  <c r="E11" i="19"/>
  <c r="B9" i="19"/>
  <c r="C9" i="19"/>
  <c r="D9" i="19"/>
  <c r="E9" i="19"/>
  <c r="B12" i="19"/>
  <c r="C12" i="19"/>
  <c r="D12" i="19"/>
  <c r="E12" i="19"/>
  <c r="B10" i="19"/>
  <c r="C10" i="19"/>
  <c r="D10" i="19"/>
  <c r="E10" i="19"/>
  <c r="B13" i="19"/>
  <c r="C13" i="19"/>
  <c r="D13" i="19"/>
  <c r="E13" i="19"/>
  <c r="B14" i="19"/>
  <c r="C14" i="19"/>
  <c r="D14" i="19"/>
  <c r="E14" i="19"/>
  <c r="B15" i="19"/>
  <c r="C15" i="19"/>
  <c r="D15" i="19"/>
  <c r="E15" i="19"/>
  <c r="B18" i="19"/>
  <c r="C18" i="19"/>
  <c r="D18" i="19"/>
  <c r="E18" i="19"/>
  <c r="B16" i="19"/>
  <c r="C16" i="19"/>
  <c r="D16" i="19"/>
  <c r="E16" i="19"/>
  <c r="B17" i="19"/>
  <c r="C17" i="19"/>
  <c r="D17" i="19"/>
  <c r="E17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5" i="19"/>
  <c r="C25" i="19"/>
  <c r="D25" i="19"/>
  <c r="E25" i="19"/>
  <c r="B23" i="19"/>
  <c r="C23" i="19"/>
  <c r="D23" i="19"/>
  <c r="E23" i="19"/>
  <c r="B24" i="19"/>
  <c r="C24" i="19"/>
  <c r="D24" i="19"/>
  <c r="E24" i="19"/>
  <c r="B26" i="19"/>
  <c r="C26" i="19"/>
  <c r="D26" i="19"/>
  <c r="E26" i="19"/>
  <c r="B32" i="19"/>
  <c r="C32" i="19"/>
  <c r="D32" i="19"/>
  <c r="E32" i="19"/>
  <c r="B28" i="19"/>
  <c r="C28" i="19"/>
  <c r="D28" i="19"/>
  <c r="E28" i="19"/>
  <c r="B31" i="19"/>
  <c r="C31" i="19"/>
  <c r="D31" i="19"/>
  <c r="E31" i="19"/>
  <c r="B27" i="19"/>
  <c r="C27" i="19"/>
  <c r="D27" i="19"/>
  <c r="E27" i="19"/>
  <c r="B29" i="19"/>
  <c r="C29" i="19"/>
  <c r="D29" i="19"/>
  <c r="E29" i="19"/>
  <c r="B30" i="19"/>
  <c r="C30" i="19"/>
  <c r="D30" i="19"/>
  <c r="E30" i="19"/>
  <c r="B35" i="19"/>
  <c r="C35" i="19"/>
  <c r="D35" i="19"/>
  <c r="E35" i="19"/>
  <c r="B38" i="19"/>
  <c r="C38" i="19"/>
  <c r="D38" i="19"/>
  <c r="E38" i="19"/>
  <c r="B33" i="19"/>
  <c r="C33" i="19"/>
  <c r="D33" i="19"/>
  <c r="E33" i="19"/>
  <c r="B34" i="19"/>
  <c r="C34" i="19"/>
  <c r="D34" i="19"/>
  <c r="E34" i="19"/>
  <c r="B36" i="19"/>
  <c r="C36" i="19"/>
  <c r="D36" i="19"/>
  <c r="E36" i="19"/>
  <c r="B39" i="19"/>
  <c r="C39" i="19"/>
  <c r="D39" i="19"/>
  <c r="E39" i="19"/>
  <c r="B40" i="19"/>
  <c r="C40" i="19"/>
  <c r="D40" i="19"/>
  <c r="E40" i="19"/>
  <c r="B37" i="19"/>
  <c r="C37" i="19"/>
  <c r="D37" i="19"/>
  <c r="E37" i="19"/>
  <c r="B44" i="19"/>
  <c r="C44" i="19"/>
  <c r="D44" i="19"/>
  <c r="E44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5" i="19"/>
  <c r="C45" i="19"/>
  <c r="D45" i="19"/>
  <c r="E45" i="19"/>
  <c r="B46" i="19"/>
  <c r="C46" i="19"/>
  <c r="D46" i="19"/>
  <c r="E46" i="19"/>
  <c r="B48" i="19"/>
  <c r="C48" i="19"/>
  <c r="D48" i="19"/>
  <c r="E48" i="19"/>
  <c r="B47" i="19"/>
  <c r="C47" i="19"/>
  <c r="D47" i="19"/>
  <c r="E47" i="19"/>
  <c r="B53" i="19"/>
  <c r="C53" i="19"/>
  <c r="D53" i="19"/>
  <c r="E53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4" i="19"/>
  <c r="C54" i="19"/>
  <c r="D54" i="19"/>
  <c r="E54" i="19"/>
  <c r="D55" i="19" l="1"/>
  <c r="B55" i="19"/>
  <c r="C55" i="19"/>
  <c r="E55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Elkin Fabián Riaño Sánchez</author>
    <author>20 de julio 1</author>
  </authors>
  <commentList>
    <comment ref="AH5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Elkin Fabián Riaño Sánchez:</t>
        </r>
        <r>
          <rPr>
            <sz val="9"/>
            <color indexed="81"/>
            <rFont val="Tahoma"/>
            <family val="2"/>
          </rPr>
          <t xml:space="preserve">
Intervalo Actualizado de presentación STS</t>
        </r>
      </text>
    </comment>
    <comment ref="AH6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Elkin Fabián Riaño Sánchez:</t>
        </r>
        <r>
          <rPr>
            <sz val="9"/>
            <color indexed="81"/>
            <rFont val="Tahoma"/>
            <family val="2"/>
          </rPr>
          <t xml:space="preserve">
INTERVALO DE DISEÑO CORRESPONDE AL DOBLE DEL ORIGINAL DE LA RUTA ZP-850</t>
        </r>
      </text>
    </comment>
    <comment ref="B6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Elkin Fabián Riaño Sánchez:</t>
        </r>
        <r>
          <rPr>
            <sz val="9"/>
            <color indexed="81"/>
            <rFont val="Tahoma"/>
            <family val="2"/>
          </rPr>
          <t xml:space="preserve">
Sólo opera Festivos</t>
        </r>
      </text>
    </comment>
    <comment ref="J9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Elkin Fabián Riaño Sánchez:</t>
        </r>
        <r>
          <rPr>
            <sz val="9"/>
            <color indexed="81"/>
            <rFont val="Tahoma"/>
            <family val="2"/>
          </rPr>
          <t xml:space="preserve">
Sólo Opera BARSA</t>
        </r>
      </text>
    </comment>
    <comment ref="B11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Desde el sabado 16 de enero  la controla cootraskennedy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Elkin Fabián Riaño Sánchez:</t>
        </r>
        <r>
          <rPr>
            <sz val="9"/>
            <color indexed="81"/>
            <rFont val="Tahoma"/>
            <family val="2"/>
          </rPr>
          <t xml:space="preserve">
INTERVALO DE DISEÑO CORRESPONDE AL DOBLE DEL ORIGINAL DE LA RUTA ZP-P94</t>
        </r>
      </text>
    </comment>
    <comment ref="AH12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Elkin Fabián Riaño Sánchez:</t>
        </r>
        <r>
          <rPr>
            <sz val="9"/>
            <color indexed="81"/>
            <rFont val="Tahoma"/>
            <family val="2"/>
          </rPr>
          <t xml:space="preserve">
Intervalo actualizado presentación STS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MAGG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MAGG: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<sst xmlns="http://schemas.openxmlformats.org/spreadsheetml/2006/main" count="3325" uniqueCount="821">
  <si>
    <t>RUTA</t>
  </si>
  <si>
    <t>EMPRESAS ASIGNADAS</t>
  </si>
  <si>
    <t>INICIO DE OPERACIÓN</t>
  </si>
  <si>
    <t>PARÁMETROS TRAZADO</t>
  </si>
  <si>
    <t>HORARIOS DE OPERACIÓN</t>
  </si>
  <si>
    <t>FLOTA DIAS TIPICOS ANTES DE PANDEMIA OBSERVADA EN ESTUDIOS FOV FEB-20</t>
  </si>
  <si>
    <t>FLOTA OPERATIVA DÍAS TÍPICOS OBSERVADA EN ESTUDIOS FOV OCT-DIC20</t>
  </si>
  <si>
    <t xml:space="preserve">INTERVALO / FRECUENCIA FEBRERO 2020 </t>
  </si>
  <si>
    <t>INTERVALO OPERATIVO OBSERVADO EN ESTUDIOS FOV OCT-DIC20</t>
  </si>
  <si>
    <t>N° DE PASAJEROS EN PUNTO DE AFORO EN SENTIDO DE MÁXIMA CARGA  FOV OCT-DIC20</t>
  </si>
  <si>
    <t>% DE OCUPACIÓN ESTUDIOS FOV OCT-DIC20</t>
  </si>
  <si>
    <t>N°</t>
  </si>
  <si>
    <t>Ruta</t>
  </si>
  <si>
    <t>Denominación</t>
  </si>
  <si>
    <t>Zona Origen SITP 1</t>
  </si>
  <si>
    <t>Localidad # 1</t>
  </si>
  <si>
    <t>Zona Destino SITP 2</t>
  </si>
  <si>
    <t>Localidad # 2</t>
  </si>
  <si>
    <t>Configuración</t>
  </si>
  <si>
    <t>Empresa Asignada 1</t>
  </si>
  <si>
    <t>Empresa Asignada 2</t>
  </si>
  <si>
    <t>Empresa Asignada 3</t>
  </si>
  <si>
    <t>Inicio de operación prevista</t>
  </si>
  <si>
    <t>Inicio de operación real</t>
  </si>
  <si>
    <t>Longitud (km)</t>
  </si>
  <si>
    <t>Longitud modificación por Pandemia</t>
  </si>
  <si>
    <t>Tiempo de ciclo (min)</t>
  </si>
  <si>
    <t>Hora Inicio Hábil</t>
  </si>
  <si>
    <t>Hora Final Hábil</t>
  </si>
  <si>
    <t>Hora Inicio Sábado</t>
  </si>
  <si>
    <t>Hora Final Sábado</t>
  </si>
  <si>
    <t>Hora Inicio Festivo</t>
  </si>
  <si>
    <t>Hora Final Festivo</t>
  </si>
  <si>
    <t>Bus 50 Pasaj</t>
  </si>
  <si>
    <t>Buseta 40 Pasj</t>
  </si>
  <si>
    <t>Microbús 19 Pasj</t>
  </si>
  <si>
    <t>Flota Total Hábil</t>
  </si>
  <si>
    <t>Tipología Dominante</t>
  </si>
  <si>
    <t>Diferencias De Flota Febrero vs Noviembre</t>
  </si>
  <si>
    <t>Porcentaje cumplimiento de Flota</t>
  </si>
  <si>
    <t>Intervalo Promedio día</t>
  </si>
  <si>
    <t>Vehículos por hora Pico día Hábil</t>
  </si>
  <si>
    <t>Vehículos por hora Valle día Hábil</t>
  </si>
  <si>
    <t>Vehículos por hora promedio día Hábil</t>
  </si>
  <si>
    <t>Promedio Hábil (min)</t>
  </si>
  <si>
    <t>Pico AM (min)</t>
  </si>
  <si>
    <t>Valle (min)</t>
  </si>
  <si>
    <t>Pico PM (min)</t>
  </si>
  <si>
    <t>% Cumplimiento Intervalo **</t>
  </si>
  <si>
    <t>Pico AM</t>
  </si>
  <si>
    <t>Valle</t>
  </si>
  <si>
    <t>Pico PM</t>
  </si>
  <si>
    <t>Total Día Hábil</t>
  </si>
  <si>
    <t>ZP-01</t>
  </si>
  <si>
    <t>TRES REYES - SAN DIEGO</t>
  </si>
  <si>
    <t>PERDOMO</t>
  </si>
  <si>
    <t>CIUDAD BOLÍVAR</t>
  </si>
  <si>
    <t>NEUTRA</t>
  </si>
  <si>
    <t>SANTA FÉ</t>
  </si>
  <si>
    <t>CIRCULAR</t>
  </si>
  <si>
    <t>BUSES AMARILLOS Y ROJO S.A. - BARSA</t>
  </si>
  <si>
    <t>SERVICIO TRANSPORTES URBANOS DE LUJO LTDA. - TRANSERVILUJO LTDA.</t>
  </si>
  <si>
    <t>N/A</t>
  </si>
  <si>
    <t>04:50</t>
  </si>
  <si>
    <t>17:45</t>
  </si>
  <si>
    <t>16:20</t>
  </si>
  <si>
    <t>06:00</t>
  </si>
  <si>
    <t>Microbus</t>
  </si>
  <si>
    <t>14,3</t>
  </si>
  <si>
    <t>11,6</t>
  </si>
  <si>
    <t>18,5</t>
  </si>
  <si>
    <t>10,2</t>
  </si>
  <si>
    <t>19,5</t>
  </si>
  <si>
    <t>16,0</t>
  </si>
  <si>
    <t>22,3</t>
  </si>
  <si>
    <t>ZP-07</t>
  </si>
  <si>
    <t>ZONA FRANCA - CENTRO ANDINO</t>
  </si>
  <si>
    <t>TINTAL ZONA FRANCA</t>
  </si>
  <si>
    <t>FONTIBÓN</t>
  </si>
  <si>
    <t>CHAPINERO</t>
  </si>
  <si>
    <t>EXPRESO BOGOTANO S.A. - EXBOSA</t>
  </si>
  <si>
    <t>7 EMPRESAS GRUPO GESTION MOVIL</t>
  </si>
  <si>
    <t>05:00</t>
  </si>
  <si>
    <t>20:05</t>
  </si>
  <si>
    <t>20:20</t>
  </si>
  <si>
    <t>18:05</t>
  </si>
  <si>
    <t>Bus</t>
  </si>
  <si>
    <t>11,0</t>
  </si>
  <si>
    <t>8,7</t>
  </si>
  <si>
    <t>11,2</t>
  </si>
  <si>
    <t>12,1</t>
  </si>
  <si>
    <t>18,8</t>
  </si>
  <si>
    <t>13,5</t>
  </si>
  <si>
    <t>21,0</t>
  </si>
  <si>
    <t>18,0</t>
  </si>
  <si>
    <t>ZP-119</t>
  </si>
  <si>
    <t>METROVIVIENDA – EL CORTIJO</t>
  </si>
  <si>
    <t>BOSA</t>
  </si>
  <si>
    <t>CALLE 80</t>
  </si>
  <si>
    <t>ENGATIVÁ</t>
  </si>
  <si>
    <t>DOBLE CABECERA</t>
  </si>
  <si>
    <t>COOPERATIVA NACIONAL DE TRANSPORTADORES LTDA - COPENAL</t>
  </si>
  <si>
    <t>05:15</t>
  </si>
  <si>
    <t>19:10</t>
  </si>
  <si>
    <t>05:30</t>
  </si>
  <si>
    <t>16:40</t>
  </si>
  <si>
    <t>Buseta</t>
  </si>
  <si>
    <t>10,1</t>
  </si>
  <si>
    <t>11,4</t>
  </si>
  <si>
    <t>17,8</t>
  </si>
  <si>
    <t>27,8</t>
  </si>
  <si>
    <t>ZP-121</t>
  </si>
  <si>
    <t>BOHIOS RECODO - CENTRO</t>
  </si>
  <si>
    <t>COOPERATIVA DE TRANSPORTADORES LA NACIONAL LTDA. - COONAL</t>
  </si>
  <si>
    <t>04:55</t>
  </si>
  <si>
    <t>20:00</t>
  </si>
  <si>
    <t>05:50</t>
  </si>
  <si>
    <t>18:00</t>
  </si>
  <si>
    <t>9,9</t>
  </si>
  <si>
    <t>7,1</t>
  </si>
  <si>
    <t>8,9</t>
  </si>
  <si>
    <t>17,9</t>
  </si>
  <si>
    <t>9,3</t>
  </si>
  <si>
    <t>6,4</t>
  </si>
  <si>
    <t>9,4</t>
  </si>
  <si>
    <t>12,6</t>
  </si>
  <si>
    <t>ZP-126</t>
  </si>
  <si>
    <t>VILLA GLORIA SAUCES - VILLA GLADYS</t>
  </si>
  <si>
    <t>COMPAÑÍA NACIONAL DE MICROBUSES S.A. - COMNALMICROS</t>
  </si>
  <si>
    <t>04:30</t>
  </si>
  <si>
    <t>16:50</t>
  </si>
  <si>
    <t>04:40</t>
  </si>
  <si>
    <t>17:40</t>
  </si>
  <si>
    <t>06:15</t>
  </si>
  <si>
    <t>13:35</t>
  </si>
  <si>
    <t>7,2</t>
  </si>
  <si>
    <t>9,5</t>
  </si>
  <si>
    <t>14,4</t>
  </si>
  <si>
    <t>15,4</t>
  </si>
  <si>
    <t>15,6</t>
  </si>
  <si>
    <t>ZP-133</t>
  </si>
  <si>
    <t>PINARES - EL CORTIJO</t>
  </si>
  <si>
    <t>SAN CRISTÓBAL</t>
  </si>
  <si>
    <t>USME</t>
  </si>
  <si>
    <t>COOPERATIVA INTEGRAL DE TRANSPORTADORES PENSILVANIA. - COOTRANSPENSILVANIA</t>
  </si>
  <si>
    <t>03:45</t>
  </si>
  <si>
    <t>19:50</t>
  </si>
  <si>
    <t>19:55</t>
  </si>
  <si>
    <t>18:47</t>
  </si>
  <si>
    <t>8,5</t>
  </si>
  <si>
    <t>6,2</t>
  </si>
  <si>
    <t>9,0</t>
  </si>
  <si>
    <t>5,9</t>
  </si>
  <si>
    <t>9,7</t>
  </si>
  <si>
    <t>ZP-136</t>
  </si>
  <si>
    <t>PUENTE GRANDE – CENTRO</t>
  </si>
  <si>
    <t>COOPERATIVA DE TRANSPORTADORES BUSES VERDES LTDA.</t>
  </si>
  <si>
    <t>16,7</t>
  </si>
  <si>
    <t>11,5</t>
  </si>
  <si>
    <t>16,9</t>
  </si>
  <si>
    <t>20,1</t>
  </si>
  <si>
    <t>14,1</t>
  </si>
  <si>
    <t>15,8</t>
  </si>
  <si>
    <t>15,9</t>
  </si>
  <si>
    <t>ZP-140</t>
  </si>
  <si>
    <t xml:space="preserve">ISLA DEL SOL  - GERMANIA </t>
  </si>
  <si>
    <t>TUNJUELITO</t>
  </si>
  <si>
    <t>18:40</t>
  </si>
  <si>
    <t>18:20</t>
  </si>
  <si>
    <t>06:20</t>
  </si>
  <si>
    <t>15:35</t>
  </si>
  <si>
    <t>8,4</t>
  </si>
  <si>
    <t>6,5</t>
  </si>
  <si>
    <t>8,6</t>
  </si>
  <si>
    <t>10,9</t>
  </si>
  <si>
    <t>ZP-141</t>
  </si>
  <si>
    <t>SAN FRANCISCO - USAQUÉN</t>
  </si>
  <si>
    <t>USAQUÉN</t>
  </si>
  <si>
    <t>04:00</t>
  </si>
  <si>
    <t>20:06</t>
  </si>
  <si>
    <t>19:40</t>
  </si>
  <si>
    <t>04:15</t>
  </si>
  <si>
    <t>19:04</t>
  </si>
  <si>
    <t>3,9</t>
  </si>
  <si>
    <t>7,0</t>
  </si>
  <si>
    <t>5,2</t>
  </si>
  <si>
    <t>7,6</t>
  </si>
  <si>
    <t>7,9</t>
  </si>
  <si>
    <t>ZP-150</t>
  </si>
  <si>
    <t>DOÑA LILIANA  -  AURES II</t>
  </si>
  <si>
    <t>SUBA CENTRO</t>
  </si>
  <si>
    <t>SUBA</t>
  </si>
  <si>
    <t>COOPERATIVA INTEGRAL DE TRANSPORTADORES DE NIZA LTDA. - COOTRANSNIZA</t>
  </si>
  <si>
    <t>04:10</t>
  </si>
  <si>
    <t>17:50</t>
  </si>
  <si>
    <t>14:45</t>
  </si>
  <si>
    <t>12,3</t>
  </si>
  <si>
    <t>9,8</t>
  </si>
  <si>
    <t>26,6</t>
  </si>
  <si>
    <t>8,8</t>
  </si>
  <si>
    <t>ZP-152</t>
  </si>
  <si>
    <t>VILLA DEL CERRO - VILLA CINDY</t>
  </si>
  <si>
    <t>SOCIEDAD UNIVERSAL AUTOMOTORA DE TRANSPORTES S.A.</t>
  </si>
  <si>
    <t>04:20</t>
  </si>
  <si>
    <t>17:54</t>
  </si>
  <si>
    <t>12,5</t>
  </si>
  <si>
    <t>13,2</t>
  </si>
  <si>
    <t>13,8</t>
  </si>
  <si>
    <t>14,9</t>
  </si>
  <si>
    <t>ZP-161</t>
  </si>
  <si>
    <t xml:space="preserve">BOHIOS RECODO -CENTRO </t>
  </si>
  <si>
    <t>8,1</t>
  </si>
  <si>
    <t>10,0</t>
  </si>
  <si>
    <t>6,7</t>
  </si>
  <si>
    <t>12,7</t>
  </si>
  <si>
    <t>ZP-168A</t>
  </si>
  <si>
    <t>CIUDADELA EL  RECREO - LA ROCA</t>
  </si>
  <si>
    <t>KENNEDY</t>
  </si>
  <si>
    <t>TRANSPORTES FONTIBÓN S.A. - TRANSFONTIBÓN</t>
  </si>
  <si>
    <t>17:56</t>
  </si>
  <si>
    <t>19:53</t>
  </si>
  <si>
    <t>04:57</t>
  </si>
  <si>
    <t>9,2</t>
  </si>
  <si>
    <t>17,3</t>
  </si>
  <si>
    <t>10,4</t>
  </si>
  <si>
    <t>18,7</t>
  </si>
  <si>
    <t>ZP-169</t>
  </si>
  <si>
    <t>SAN CARLOS TIBABUYES - PORCIÚNCULA</t>
  </si>
  <si>
    <t>04:25</t>
  </si>
  <si>
    <t>18:30</t>
  </si>
  <si>
    <t>04:45</t>
  </si>
  <si>
    <t>16:00</t>
  </si>
  <si>
    <t>6,9</t>
  </si>
  <si>
    <t>5,8</t>
  </si>
  <si>
    <t>7,4</t>
  </si>
  <si>
    <t>ZP-183</t>
  </si>
  <si>
    <t>SUBA EL SALITRE - USAQUÉN</t>
  </si>
  <si>
    <t>COMUNITARIA DE TRANSPORTES DE SUBA S.A. - COTRANSUBA</t>
  </si>
  <si>
    <t>18:17</t>
  </si>
  <si>
    <t>19:57</t>
  </si>
  <si>
    <t>26,3</t>
  </si>
  <si>
    <t>25,5</t>
  </si>
  <si>
    <t>32,3</t>
  </si>
  <si>
    <t>17,7</t>
  </si>
  <si>
    <t>13,3</t>
  </si>
  <si>
    <t>18,1</t>
  </si>
  <si>
    <t>21,3</t>
  </si>
  <si>
    <t>ZP-20</t>
  </si>
  <si>
    <t>HORACIO ORJUELA - PABLO VI</t>
  </si>
  <si>
    <t>TEUSAQUILLO</t>
  </si>
  <si>
    <t xml:space="preserve">SOCIEDAD IMPORTADORA Y DISTRIBUIDORA AUTOMOTORA SIDAUTO S.A. </t>
  </si>
  <si>
    <t>05:45</t>
  </si>
  <si>
    <t>18:15</t>
  </si>
  <si>
    <t>13:50</t>
  </si>
  <si>
    <t>10,3</t>
  </si>
  <si>
    <t>24,2</t>
  </si>
  <si>
    <t>22,0</t>
  </si>
  <si>
    <t>24,0</t>
  </si>
  <si>
    <t>25,3</t>
  </si>
  <si>
    <t>32,6</t>
  </si>
  <si>
    <t>ZP-200</t>
  </si>
  <si>
    <t>ALAMEDA PUENTE GRANDE - UNICENTRO</t>
  </si>
  <si>
    <t>27,0</t>
  </si>
  <si>
    <t>21,5</t>
  </si>
  <si>
    <t>38,0</t>
  </si>
  <si>
    <t>ZP-227</t>
  </si>
  <si>
    <t>RECODO DEL PARQUE – LA CASTAÑA</t>
  </si>
  <si>
    <t>COMPAÑÍA METROPOLITANA DE TRANSPORTES S.A. - CMT S.A.</t>
  </si>
  <si>
    <t>BUSES ROJOS LTDA.</t>
  </si>
  <si>
    <t>19:30</t>
  </si>
  <si>
    <t>17:30</t>
  </si>
  <si>
    <t>10,8</t>
  </si>
  <si>
    <t>14,5</t>
  </si>
  <si>
    <t>12,0</t>
  </si>
  <si>
    <t>9,1</t>
  </si>
  <si>
    <t>16,6</t>
  </si>
  <si>
    <t>ZP-229</t>
  </si>
  <si>
    <t>EL REFUGIO- SAN MARTIN DE LOBA</t>
  </si>
  <si>
    <t>TRANSPORTES PANAMERICANOS S.A.</t>
  </si>
  <si>
    <t>17:29</t>
  </si>
  <si>
    <t>17:10</t>
  </si>
  <si>
    <t>15,3</t>
  </si>
  <si>
    <t>12,4</t>
  </si>
  <si>
    <t>10,5</t>
  </si>
  <si>
    <t>7,8</t>
  </si>
  <si>
    <t>10,7</t>
  </si>
  <si>
    <t>12,9</t>
  </si>
  <si>
    <t>ZP-232</t>
  </si>
  <si>
    <t>RECODO DEL PARQUE - CENTRO ANDINO</t>
  </si>
  <si>
    <t>05:20</t>
  </si>
  <si>
    <t>12:00</t>
  </si>
  <si>
    <t>18:35</t>
  </si>
  <si>
    <t>20,8</t>
  </si>
  <si>
    <t>19,7</t>
  </si>
  <si>
    <t>34,6</t>
  </si>
  <si>
    <t>ZP-234</t>
  </si>
  <si>
    <t>LIJACÁ - EL REFUGIO LA ALDEA</t>
  </si>
  <si>
    <t>TRANSPORTES RADIO TAXI CONFORT S.A. - TRANSCONFORT</t>
  </si>
  <si>
    <t>19:00</t>
  </si>
  <si>
    <t>19,3</t>
  </si>
  <si>
    <t>20,0</t>
  </si>
  <si>
    <t>21,7</t>
  </si>
  <si>
    <t>18,3</t>
  </si>
  <si>
    <t>18,6</t>
  </si>
  <si>
    <t>ZP-236</t>
  </si>
  <si>
    <t>RECODO DEL PARQUE - LA CASTAÑA</t>
  </si>
  <si>
    <t>04:34</t>
  </si>
  <si>
    <t>19:58</t>
  </si>
  <si>
    <t>06:25</t>
  </si>
  <si>
    <t>17:25</t>
  </si>
  <si>
    <t>11,8</t>
  </si>
  <si>
    <t>ZP-238</t>
  </si>
  <si>
    <t>LA BELLEZA - PUENTE GRANDE</t>
  </si>
  <si>
    <t>03:50</t>
  </si>
  <si>
    <t>03:48</t>
  </si>
  <si>
    <t>06:10</t>
  </si>
  <si>
    <t>11,9</t>
  </si>
  <si>
    <t>8,0</t>
  </si>
  <si>
    <t>13,4</t>
  </si>
  <si>
    <t>ZP-239</t>
  </si>
  <si>
    <t>PUENTE GRANDE – PORCIÚNCULA</t>
  </si>
  <si>
    <t>18:10</t>
  </si>
  <si>
    <t>16:30</t>
  </si>
  <si>
    <t>12,8</t>
  </si>
  <si>
    <t>14,0</t>
  </si>
  <si>
    <t>ZP-240</t>
  </si>
  <si>
    <t>PUENTE GRANDE - LACHES EL DORADO</t>
  </si>
  <si>
    <t>11,3</t>
  </si>
  <si>
    <t>14,6</t>
  </si>
  <si>
    <t>11,7</t>
  </si>
  <si>
    <t>13,0</t>
  </si>
  <si>
    <t>19,0</t>
  </si>
  <si>
    <t>ZP-254</t>
  </si>
  <si>
    <t>USME - PALERMO</t>
  </si>
  <si>
    <t>COOPERATIVA DISTRITAL INTEGRAL DE TRANSPORTES LTDA. - COODILTRA</t>
  </si>
  <si>
    <t>18:06</t>
  </si>
  <si>
    <t>19:52</t>
  </si>
  <si>
    <t>7,3</t>
  </si>
  <si>
    <t>5,6</t>
  </si>
  <si>
    <t>8,2</t>
  </si>
  <si>
    <t>7,5</t>
  </si>
  <si>
    <t>6,1</t>
  </si>
  <si>
    <t>ZP-313</t>
  </si>
  <si>
    <t>SUBA LA GAITANA - CENTRO - EST. BICENTENARIO</t>
  </si>
  <si>
    <t>COOPERATIVA INTEGRAL DE TRANSPORTADORES DE CORABASTOS LTDA.</t>
  </si>
  <si>
    <t>17:24</t>
  </si>
  <si>
    <t>09:43</t>
  </si>
  <si>
    <t>14:21</t>
  </si>
  <si>
    <t>20,2</t>
  </si>
  <si>
    <t>20,3</t>
  </si>
  <si>
    <t>13,1</t>
  </si>
  <si>
    <t>13,7</t>
  </si>
  <si>
    <t>21,6</t>
  </si>
  <si>
    <t>ZP-314</t>
  </si>
  <si>
    <t>SANTA CECILIA - CHAPINERO</t>
  </si>
  <si>
    <t>COOPERATIVA INTEGRAL DE TRANSPORTES LA FLORIDA LTDA. - COOTRANSFLORIDA</t>
  </si>
  <si>
    <t>ZP-316</t>
  </si>
  <si>
    <t>VILLA CINDY - SAN CRISTÓBAL NORTE</t>
  </si>
  <si>
    <t>EMPRESA VECINAL DE TRANSPORTES DE SUBA S.A. - EVETRANS</t>
  </si>
  <si>
    <t>18:58</t>
  </si>
  <si>
    <t>19:25</t>
  </si>
  <si>
    <t>17:51</t>
  </si>
  <si>
    <t>ZP-33</t>
  </si>
  <si>
    <t>SAN PABLO - LIJACÁ</t>
  </si>
  <si>
    <t>ZP-345</t>
  </si>
  <si>
    <t>EL REFUGIO - MIRADOR EL CODITO</t>
  </si>
  <si>
    <t>FLOTA USAQUÉN S.A.</t>
  </si>
  <si>
    <t>05:10</t>
  </si>
  <si>
    <t>13,9</t>
  </si>
  <si>
    <t>15,1</t>
  </si>
  <si>
    <t>19,6</t>
  </si>
  <si>
    <t>22,1</t>
  </si>
  <si>
    <t>ZP-35</t>
  </si>
  <si>
    <t>BILBAO - DIANA TURBAY</t>
  </si>
  <si>
    <t>RAFAEL URIBE URIBE</t>
  </si>
  <si>
    <t>COOPERATIVA CONTINENTAL DE TRANSPORTADORES LTDA.</t>
  </si>
  <si>
    <t>5,5</t>
  </si>
  <si>
    <t>ZP-361</t>
  </si>
  <si>
    <t>VILLA GLORIA - CHAPINERO LOURDES</t>
  </si>
  <si>
    <t>NUEVA TRANSPORTADORA DE BOGOTÁ S.A. - NUEVATRANS BOGOTÁ</t>
  </si>
  <si>
    <t>19:05</t>
  </si>
  <si>
    <t>17:00</t>
  </si>
  <si>
    <t>43,9</t>
  </si>
  <si>
    <t>29,3</t>
  </si>
  <si>
    <t>60,2</t>
  </si>
  <si>
    <t>33,0</t>
  </si>
  <si>
    <t>18,9</t>
  </si>
  <si>
    <t>24,1</t>
  </si>
  <si>
    <t>0,0</t>
  </si>
  <si>
    <t/>
  </si>
  <si>
    <t>ZP-364</t>
  </si>
  <si>
    <t>EL REFUGIO - UNICENTRO</t>
  </si>
  <si>
    <t>06:50</t>
  </si>
  <si>
    <t>11,1</t>
  </si>
  <si>
    <t>ZP-365</t>
  </si>
  <si>
    <t>EL REFUGIO - PORCIUNCULA</t>
  </si>
  <si>
    <t>9,6</t>
  </si>
  <si>
    <t>ZP-387</t>
  </si>
  <si>
    <t>HORACIO ORJUELA - FERIAS</t>
  </si>
  <si>
    <t>12,2</t>
  </si>
  <si>
    <t>ZP-446</t>
  </si>
  <si>
    <t>LIJACÁ – JERUSALÉN</t>
  </si>
  <si>
    <t>23,1</t>
  </si>
  <si>
    <t>99,5</t>
  </si>
  <si>
    <t>24,4</t>
  </si>
  <si>
    <t>37,1</t>
  </si>
  <si>
    <t>ZP-491</t>
  </si>
  <si>
    <t>PERDOMO - JULIO FLOREZ</t>
  </si>
  <si>
    <t>NUEVA COOPERATIVA DE BUSES AZULES LTDA.</t>
  </si>
  <si>
    <t>05:21</t>
  </si>
  <si>
    <t>17:20</t>
  </si>
  <si>
    <t>05:40</t>
  </si>
  <si>
    <t>15:04</t>
  </si>
  <si>
    <t>ZP-499A</t>
  </si>
  <si>
    <t>SUBA CORPAS - BOSA LAURELES</t>
  </si>
  <si>
    <t>TRANSPORTES URBANOS SAMPER MENDOZA BUSES BLANCOS S.A.</t>
  </si>
  <si>
    <t>15:45</t>
  </si>
  <si>
    <t>06:30</t>
  </si>
  <si>
    <t>19,2</t>
  </si>
  <si>
    <t>ZP-500</t>
  </si>
  <si>
    <t>NUEVO CHILE - LOS LACHES</t>
  </si>
  <si>
    <t>TRANSPORTES BERMÚDEZ S.A.</t>
  </si>
  <si>
    <t>14:20</t>
  </si>
  <si>
    <t>14,7</t>
  </si>
  <si>
    <t>16,1</t>
  </si>
  <si>
    <t>ZP-501</t>
  </si>
  <si>
    <t>EL UVAL - PUENTE GRANDE</t>
  </si>
  <si>
    <t>03:40</t>
  </si>
  <si>
    <t>19:20</t>
  </si>
  <si>
    <t>17:58</t>
  </si>
  <si>
    <t>ZP-502</t>
  </si>
  <si>
    <t>EL UVAL - EL DORADO</t>
  </si>
  <si>
    <t>17:55</t>
  </si>
  <si>
    <t>ZP-505</t>
  </si>
  <si>
    <t>ZONA FRANCA – CENTRO</t>
  </si>
  <si>
    <t>31,1</t>
  </si>
  <si>
    <t>ZP-536</t>
  </si>
  <si>
    <t>SAN FRANCISCO - VILLA MARÍA</t>
  </si>
  <si>
    <t>19:59</t>
  </si>
  <si>
    <t>6,8</t>
  </si>
  <si>
    <t>ZP-551</t>
  </si>
  <si>
    <t>GALICIA – BACHUÉ</t>
  </si>
  <si>
    <t>18:50</t>
  </si>
  <si>
    <t>18:45</t>
  </si>
  <si>
    <t>05:51</t>
  </si>
  <si>
    <t>ZP-578</t>
  </si>
  <si>
    <t>CIUDADELA EL  RECREO - SUBA CORPAS</t>
  </si>
  <si>
    <t xml:space="preserve">COOPERATIVA MULTIACTIVA DE TRANSPORTADORES DE BOSA LTDA. - COOTRANSBOSA </t>
  </si>
  <si>
    <t>16,3</t>
  </si>
  <si>
    <t>ZP-581</t>
  </si>
  <si>
    <t xml:space="preserve">ARBORIZADORA ALTA - SUBA CORPAS </t>
  </si>
  <si>
    <t>19:45</t>
  </si>
  <si>
    <t>10,6</t>
  </si>
  <si>
    <t>ZP-582</t>
  </si>
  <si>
    <t>CIUDADELA EL RECREO - SUBA CORPAS</t>
  </si>
  <si>
    <t>03:55</t>
  </si>
  <si>
    <t>20:15</t>
  </si>
  <si>
    <t>18:55</t>
  </si>
  <si>
    <t>ZP-597</t>
  </si>
  <si>
    <t>ANTONIO JOSÉ DE SUCRE – CHICÓ</t>
  </si>
  <si>
    <t>04:01</t>
  </si>
  <si>
    <t>15:58</t>
  </si>
  <si>
    <t>4,4</t>
  </si>
  <si>
    <t>5,4</t>
  </si>
  <si>
    <t>ZP-686</t>
  </si>
  <si>
    <t>BOÍTA - MOLINOS 2</t>
  </si>
  <si>
    <t>EXPRESO SUR ORIENTE S.A. - EXPRESUR</t>
  </si>
  <si>
    <t>05:55</t>
  </si>
  <si>
    <t>19:15</t>
  </si>
  <si>
    <t>07:20</t>
  </si>
  <si>
    <t>09:35</t>
  </si>
  <si>
    <t>13:52</t>
  </si>
  <si>
    <t>15,5</t>
  </si>
  <si>
    <t>26,9</t>
  </si>
  <si>
    <t>22,5</t>
  </si>
  <si>
    <t>ZP-732</t>
  </si>
  <si>
    <t>TIERRA BUENA - DIANA TURBAY</t>
  </si>
  <si>
    <t>18:48</t>
  </si>
  <si>
    <t>7,7</t>
  </si>
  <si>
    <t>ZP-734A</t>
  </si>
  <si>
    <t>VERBENAL - PALMITAS PATIO BONITO</t>
  </si>
  <si>
    <t>14:00</t>
  </si>
  <si>
    <t>14:08</t>
  </si>
  <si>
    <t>17,5</t>
  </si>
  <si>
    <t>44,0</t>
  </si>
  <si>
    <t>34,5</t>
  </si>
  <si>
    <t>47,8</t>
  </si>
  <si>
    <t>ZP-743</t>
  </si>
  <si>
    <t xml:space="preserve">ALFONSO LÓPEZ - VILLA CINDY </t>
  </si>
  <si>
    <t>18:25</t>
  </si>
  <si>
    <t>6,0</t>
  </si>
  <si>
    <t>ZP-796</t>
  </si>
  <si>
    <t>AURES 2 – CENTRO</t>
  </si>
  <si>
    <t>COOPERATIVA DE CONDUCTORES Y TRANSPORTADORES DE LA EMPRESA VECINAL DE SUBA LTDA. - COCEVES</t>
  </si>
  <si>
    <t>13,6</t>
  </si>
  <si>
    <t>ZP-84A</t>
  </si>
  <si>
    <t>BACHUÉ- CENTRO</t>
  </si>
  <si>
    <t>TRANSPORTES FLOTA BLANCA S.A.</t>
  </si>
  <si>
    <t>16:10</t>
  </si>
  <si>
    <t>17,4</t>
  </si>
  <si>
    <t>17,6</t>
  </si>
  <si>
    <t>25,9</t>
  </si>
  <si>
    <t>ZP-84B</t>
  </si>
  <si>
    <t>LA ESTANCIA - SAN DIEGO</t>
  </si>
  <si>
    <t>05:05</t>
  </si>
  <si>
    <t>29,1</t>
  </si>
  <si>
    <t>15,7</t>
  </si>
  <si>
    <t>30,6</t>
  </si>
  <si>
    <t>31,7</t>
  </si>
  <si>
    <t>36,0</t>
  </si>
  <si>
    <t>ZP-850</t>
  </si>
  <si>
    <t>AURES II - ARBORIZADORA ALTA</t>
  </si>
  <si>
    <t>TRANSPORTES SANTA LUCIA S.A.</t>
  </si>
  <si>
    <t>ZP-850A</t>
  </si>
  <si>
    <t xml:space="preserve">AURES 2 -TRES ESQUINAS JERUSALEM </t>
  </si>
  <si>
    <t>20:30</t>
  </si>
  <si>
    <t>19,9</t>
  </si>
  <si>
    <t>18,2</t>
  </si>
  <si>
    <t>ZP-93</t>
  </si>
  <si>
    <t xml:space="preserve">BOSA SAN JOSE - VILLA GLORIA </t>
  </si>
  <si>
    <t>ZP-98</t>
  </si>
  <si>
    <t>VILLA GLORIA - BOITA</t>
  </si>
  <si>
    <t>8,3</t>
  </si>
  <si>
    <t>14,8</t>
  </si>
  <si>
    <t>ZP-C10</t>
  </si>
  <si>
    <t>JERUSALÉN  - BACHUÉ</t>
  </si>
  <si>
    <t>COOPERATIVA TRANSPORTADORA BOGOTÁ  KENNEDY LTDA. - COOTRANSKENNEDY</t>
  </si>
  <si>
    <t>TRANSPORTE AUTOMOTOR MODERNO PÚBLICO ASOCIADO DISTRITO CAPITAL S.A.S. - TAMPA D.C. S.A.S.</t>
  </si>
  <si>
    <t>17:15</t>
  </si>
  <si>
    <t>14:35</t>
  </si>
  <si>
    <t>ZP-C106</t>
  </si>
  <si>
    <t>SIERRA MORENA - SUBA NOGALES</t>
  </si>
  <si>
    <t>TRANSPORTES CARROS DEL SUR S.A. - TRANSCARD S.A.</t>
  </si>
  <si>
    <t>17:35</t>
  </si>
  <si>
    <t>17,1</t>
  </si>
  <si>
    <t>21,8</t>
  </si>
  <si>
    <t>ZP-C108A</t>
  </si>
  <si>
    <t>RAMAJAL - 7 DE AGOSTO</t>
  </si>
  <si>
    <t>BARRIOS UNIDOS</t>
  </si>
  <si>
    <t>15:20</t>
  </si>
  <si>
    <t>26,1</t>
  </si>
  <si>
    <t>30,7</t>
  </si>
  <si>
    <t>ZP-C108B</t>
  </si>
  <si>
    <t>SUBA BERLIN - GERMANÍA</t>
  </si>
  <si>
    <t>14,2</t>
  </si>
  <si>
    <t>20,7</t>
  </si>
  <si>
    <t>25,6</t>
  </si>
  <si>
    <t>ZP-C125A</t>
  </si>
  <si>
    <t xml:space="preserve">TERCER MILENIO - GUADALUPE </t>
  </si>
  <si>
    <t>COOPERATIVA DE TRANSPORTE DE BOGOTÁ LTDA. - COOTRANSBOGOTÁ</t>
  </si>
  <si>
    <t>ZP-C140</t>
  </si>
  <si>
    <t>SUBA COMPARTIR -  USAQUÉN</t>
  </si>
  <si>
    <t>SOCIEDAD TRANSPORTADORA DE LOS ANDES S.A. - SOTRANDES</t>
  </si>
  <si>
    <t>ZP-C141</t>
  </si>
  <si>
    <t>NUEVO CORINTO - SAN CRISTOBAL NORTE</t>
  </si>
  <si>
    <t>ZP-C16</t>
  </si>
  <si>
    <t>VILLAS DE GRANADA - HORACIO ORJUELA</t>
  </si>
  <si>
    <t>20:46</t>
  </si>
  <si>
    <t>20:28</t>
  </si>
  <si>
    <t>5,0</t>
  </si>
  <si>
    <t>6,3</t>
  </si>
  <si>
    <t>ZP-C21</t>
  </si>
  <si>
    <t>MORALBA - CENTRO ANDINO</t>
  </si>
  <si>
    <t>04:44</t>
  </si>
  <si>
    <t>18:21</t>
  </si>
  <si>
    <t>07:36</t>
  </si>
  <si>
    <t>15:44</t>
  </si>
  <si>
    <t>15,2</t>
  </si>
  <si>
    <t>ZP-C22</t>
  </si>
  <si>
    <t>MORALBA – AEROPUERTO</t>
  </si>
  <si>
    <t>17:53</t>
  </si>
  <si>
    <t>04:36</t>
  </si>
  <si>
    <t>17:37</t>
  </si>
  <si>
    <t>ZP-C24</t>
  </si>
  <si>
    <t>EL REFUGIO - PERSEVERANCIA</t>
  </si>
  <si>
    <t>15:42</t>
  </si>
  <si>
    <t>15:59</t>
  </si>
  <si>
    <t>05:27</t>
  </si>
  <si>
    <t>13:51</t>
  </si>
  <si>
    <t>ZP-C28</t>
  </si>
  <si>
    <t>SUBA COMPARTIR – CEDRITOS</t>
  </si>
  <si>
    <t>20:59</t>
  </si>
  <si>
    <t>21:10</t>
  </si>
  <si>
    <t>ZP-C34</t>
  </si>
  <si>
    <t>SAN CARLOS - SUBA COMPARTIR</t>
  </si>
  <si>
    <t>20:41</t>
  </si>
  <si>
    <t>21:00</t>
  </si>
  <si>
    <t>ZP-C35</t>
  </si>
  <si>
    <t>EL REFUGIO - SAN MARTIN DE LOBA</t>
  </si>
  <si>
    <t>15:17</t>
  </si>
  <si>
    <t>ZP-C42</t>
  </si>
  <si>
    <t>CASTILLA VALLADOLID - CENTRO ANDINO</t>
  </si>
  <si>
    <t>11:20</t>
  </si>
  <si>
    <t>06:32</t>
  </si>
  <si>
    <t>11:25</t>
  </si>
  <si>
    <t>07:05</t>
  </si>
  <si>
    <t>12:35</t>
  </si>
  <si>
    <t>189,0</t>
  </si>
  <si>
    <t>ZP-C43</t>
  </si>
  <si>
    <t>SAN PABLO JERICO - PORCIÚNCULA</t>
  </si>
  <si>
    <t>15:46</t>
  </si>
  <si>
    <t>ZP-C50</t>
  </si>
  <si>
    <t>EL REFUGIO-BOSQUE DE SAN CARLOS</t>
  </si>
  <si>
    <t>17,0</t>
  </si>
  <si>
    <t>59,7</t>
  </si>
  <si>
    <t>ZP-C54</t>
  </si>
  <si>
    <t>16:55</t>
  </si>
  <si>
    <t>16,2</t>
  </si>
  <si>
    <t>ZP-C56</t>
  </si>
  <si>
    <t>ISLA DEL SOL - GERMANIA</t>
  </si>
  <si>
    <t>18:36</t>
  </si>
  <si>
    <t>ZP-C60</t>
  </si>
  <si>
    <t>RECODO - CENTRO ANDINO</t>
  </si>
  <si>
    <t>18:14</t>
  </si>
  <si>
    <t>18:01</t>
  </si>
  <si>
    <t>04:46</t>
  </si>
  <si>
    <t>13:57</t>
  </si>
  <si>
    <t>ZP-C61</t>
  </si>
  <si>
    <t>MORALBA - AEROPUERTO</t>
  </si>
  <si>
    <t>03:52</t>
  </si>
  <si>
    <t>19:42</t>
  </si>
  <si>
    <t>03:47</t>
  </si>
  <si>
    <t>20:12</t>
  </si>
  <si>
    <t>04:39</t>
  </si>
  <si>
    <t>18:24</t>
  </si>
  <si>
    <t>ZP-C62</t>
  </si>
  <si>
    <t>EL REFUGIO - PORCIÚNCULA</t>
  </si>
  <si>
    <t>04:49</t>
  </si>
  <si>
    <t>15:06</t>
  </si>
  <si>
    <t>05:02</t>
  </si>
  <si>
    <t>16:28</t>
  </si>
  <si>
    <t>05:14</t>
  </si>
  <si>
    <t>15:40</t>
  </si>
  <si>
    <t>22,7</t>
  </si>
  <si>
    <t>37,2</t>
  </si>
  <si>
    <t>90,0</t>
  </si>
  <si>
    <t>ZP-C63</t>
  </si>
  <si>
    <t>CIUDADELA EL RECREO - BILBAO CAMINOS DE LA ESPERANZA</t>
  </si>
  <si>
    <t>03:34</t>
  </si>
  <si>
    <t>03:35</t>
  </si>
  <si>
    <t>20:34</t>
  </si>
  <si>
    <t>03:59</t>
  </si>
  <si>
    <t>20:19</t>
  </si>
  <si>
    <t>ZP-C64</t>
  </si>
  <si>
    <t>SAN MARTIN DE LOBA - BILBAO CAMINOS DE LA ESPERANZA</t>
  </si>
  <si>
    <t>18:34</t>
  </si>
  <si>
    <t>ZP-C65</t>
  </si>
  <si>
    <t>RECODO  - MARLY</t>
  </si>
  <si>
    <t>27,2</t>
  </si>
  <si>
    <t>ZP-C66</t>
  </si>
  <si>
    <t>03:30</t>
  </si>
  <si>
    <t>20:22</t>
  </si>
  <si>
    <t>03:32</t>
  </si>
  <si>
    <t>19:56</t>
  </si>
  <si>
    <t>ZP-C70</t>
  </si>
  <si>
    <t>AGUAS CLARAS - PUENTE GARNDE</t>
  </si>
  <si>
    <t>25,8</t>
  </si>
  <si>
    <t>53,3</t>
  </si>
  <si>
    <t>ZP-C74</t>
  </si>
  <si>
    <t>BOSQUES DE SAN CARLOS – BOLIVIA</t>
  </si>
  <si>
    <t>COOPERATIVA NACIONAL MULTIACTIVA DE LA CONFEDERACIÓN DE TRABAJADORES DE COLOMBIA. - COONALCETECE</t>
  </si>
  <si>
    <t>15:34</t>
  </si>
  <si>
    <t>15:15</t>
  </si>
  <si>
    <t>14:50</t>
  </si>
  <si>
    <t>19,8</t>
  </si>
  <si>
    <t>15,0</t>
  </si>
  <si>
    <t>17,2</t>
  </si>
  <si>
    <t>ZP-C78</t>
  </si>
  <si>
    <t>LIJACÁ - TERMINAL</t>
  </si>
  <si>
    <t>COOPERATIVA DE TRANSPORTES CERRO NORTE LIMITADA. COOTRASCENORTE LTDA.</t>
  </si>
  <si>
    <t>18:02</t>
  </si>
  <si>
    <t>07:00</t>
  </si>
  <si>
    <t>ZP-C87</t>
  </si>
  <si>
    <t>GRANADA SUR - PORCIÚNCULA</t>
  </si>
  <si>
    <t>ZP-C9</t>
  </si>
  <si>
    <t>17:48</t>
  </si>
  <si>
    <t>16:47</t>
  </si>
  <si>
    <t>15:30</t>
  </si>
  <si>
    <t>ZP-C92</t>
  </si>
  <si>
    <t>LIJACÁ - AEROPUERTO</t>
  </si>
  <si>
    <t>COOPERATIVA DE TRANSPORTADORES DEL NORTE. - COOTRANSNORTE</t>
  </si>
  <si>
    <t>18:52</t>
  </si>
  <si>
    <t>19,4</t>
  </si>
  <si>
    <t>ZP-C93</t>
  </si>
  <si>
    <t>LIJACÁ - SUBA LA CAÑIZA</t>
  </si>
  <si>
    <t>21:23</t>
  </si>
  <si>
    <t>20:24</t>
  </si>
  <si>
    <t>20:45</t>
  </si>
  <si>
    <t>ZP-E21</t>
  </si>
  <si>
    <t>BILBAO – GERMANIA</t>
  </si>
  <si>
    <t>ZP-E31</t>
  </si>
  <si>
    <t xml:space="preserve">SANTA RITA SUR ORIENTAL - SUBA LA GAITANA </t>
  </si>
  <si>
    <t xml:space="preserve">SUBA </t>
  </si>
  <si>
    <t>18:43</t>
  </si>
  <si>
    <t>27,9</t>
  </si>
  <si>
    <t>ZP-E4</t>
  </si>
  <si>
    <t>04:02</t>
  </si>
  <si>
    <t>15:12</t>
  </si>
  <si>
    <t>ZP-E41</t>
  </si>
  <si>
    <t>PUENTE GRANDE - LACHES EL  DORADO</t>
  </si>
  <si>
    <t>ZP-E48</t>
  </si>
  <si>
    <t>ALFONSO LÓPEZ - CENTRO</t>
  </si>
  <si>
    <t>04:35</t>
  </si>
  <si>
    <t>19:09</t>
  </si>
  <si>
    <t>06:09</t>
  </si>
  <si>
    <t>15:00</t>
  </si>
  <si>
    <t>5,7</t>
  </si>
  <si>
    <t>ZP-E56</t>
  </si>
  <si>
    <t>VILLA GLORIA SAUCES - SUBA LA GAITANA</t>
  </si>
  <si>
    <t>ZP-E63</t>
  </si>
  <si>
    <t>ZP-E67</t>
  </si>
  <si>
    <t>USME - LIJACÁ</t>
  </si>
  <si>
    <t>03:20</t>
  </si>
  <si>
    <t>ZP-E74</t>
  </si>
  <si>
    <t>VILLA DEL CERRO - SAN CARLOS TIBABUYES</t>
  </si>
  <si>
    <t>UNIÓN COLOMBIANA DE BUSES S.A. - UCOLBUS</t>
  </si>
  <si>
    <t>18:12</t>
  </si>
  <si>
    <t>ZP-O5</t>
  </si>
  <si>
    <t>BOSA SAN JOSÉ - PUENTE GRANDE</t>
  </si>
  <si>
    <t>06:38</t>
  </si>
  <si>
    <t>21:03</t>
  </si>
  <si>
    <t>ZP-P17</t>
  </si>
  <si>
    <t>EL REFUGIO - SUBA COMPARTIR</t>
  </si>
  <si>
    <t>16,5</t>
  </si>
  <si>
    <t>ZP-P23</t>
  </si>
  <si>
    <t>USME CHIGUAZA - BOSA SAN BERNANDINO</t>
  </si>
  <si>
    <t>19:48</t>
  </si>
  <si>
    <t>ZP-P27</t>
  </si>
  <si>
    <t>BELLAVISTA - TERMINAL DE TRANSPORTE</t>
  </si>
  <si>
    <t>ZP-P4</t>
  </si>
  <si>
    <t>ALFONSO LÓPEZ -  PATIO BONITO</t>
  </si>
  <si>
    <t>COOPERATIVA DE TRANSPORTE SOCORRO. - COOTRANSOCORRO</t>
  </si>
  <si>
    <t>19:41</t>
  </si>
  <si>
    <t>19:35</t>
  </si>
  <si>
    <t>19:34</t>
  </si>
  <si>
    <t>ZP-P40</t>
  </si>
  <si>
    <t>SANTO DOMINGO - TIERRA BUENA</t>
  </si>
  <si>
    <t>COOPERATIVA DE TRANSPORTADORES BOLÍVAR LTDA. - COOTRANSBOLIVAR LTDA.</t>
  </si>
  <si>
    <t>LÍNEAS ESPECIALES DE TRANSPORTE ANDINO S.A. - TRANSANDINO S.A.</t>
  </si>
  <si>
    <t>LÍNEAS ESPECIALES DE TRANSPORTE NUEVO MILENIO S.A. - TRANS-NUEVO MILENIO S.A.</t>
  </si>
  <si>
    <t>ZP-P41</t>
  </si>
  <si>
    <t>ARABIA - PUERTA DE TEJA</t>
  </si>
  <si>
    <t>16:52</t>
  </si>
  <si>
    <t>20:01</t>
  </si>
  <si>
    <t>21,4</t>
  </si>
  <si>
    <t>21,1</t>
  </si>
  <si>
    <t>ZP-P47</t>
  </si>
  <si>
    <t>ARABIA - SAN DIEGO CENTRO</t>
  </si>
  <si>
    <t>20,5</t>
  </si>
  <si>
    <t>ZP-P50</t>
  </si>
  <si>
    <t>20:50</t>
  </si>
  <si>
    <t>20:52</t>
  </si>
  <si>
    <t>ZP-P56</t>
  </si>
  <si>
    <t>PRADOS DE ALAMEDA - SUBA LISBOA</t>
  </si>
  <si>
    <t>COOPERATIVA DE TRANSPORTADORES AURES LTDA. - COOTRAURES LTDA.</t>
  </si>
  <si>
    <t>COOPERATIVA DE TRANSPORTADORES LOS MOLINOS LTDA. - COOTRANSMOLINOS LTDA.</t>
  </si>
  <si>
    <t>20:29</t>
  </si>
  <si>
    <t>20:04</t>
  </si>
  <si>
    <t>20:47</t>
  </si>
  <si>
    <t>ZP-P58</t>
  </si>
  <si>
    <t>PLANADAS - SUBA SAN PEDRO</t>
  </si>
  <si>
    <t>19:38</t>
  </si>
  <si>
    <t>19:54</t>
  </si>
  <si>
    <t>ZP-P64</t>
  </si>
  <si>
    <t>EL UVAL- EL REFUGIO</t>
  </si>
  <si>
    <t>COOPERATIVA MULTIACTIVA DE LOS TRABAJADORES  TRANSPANAMERICANOS  Y ASOCIADOS  LTDA. - COOTRAPAN</t>
  </si>
  <si>
    <t>6,6</t>
  </si>
  <si>
    <t>ZP-P81</t>
  </si>
  <si>
    <t>PUENTE GRANDE - EL TUNO</t>
  </si>
  <si>
    <t>COOPERATIVA DE TRANSPORTADORES DE FONTIBÓN. - COOTRANSFONTIBÓN</t>
  </si>
  <si>
    <t>17:59</t>
  </si>
  <si>
    <t>ZP-P91</t>
  </si>
  <si>
    <t>SANTA CECILIA - VERBENAL</t>
  </si>
  <si>
    <t>UNIÓN TRANSPORTADORA NORTE Y SUR S.A.</t>
  </si>
  <si>
    <t>ZP-P94A</t>
  </si>
  <si>
    <t>BILBAO  - U. EL BOSQUE</t>
  </si>
  <si>
    <t>04:26</t>
  </si>
  <si>
    <t>18:56</t>
  </si>
  <si>
    <t>ZP-P94B</t>
  </si>
  <si>
    <t>BILBAO - SAN CRISTOBAL NORTE</t>
  </si>
  <si>
    <t>ZP-T130</t>
  </si>
  <si>
    <t>ISLA DE SOL – CHAPINERO</t>
  </si>
  <si>
    <t>ZP-T29</t>
  </si>
  <si>
    <t>SANTO DOMINGO – GERMANIA</t>
  </si>
  <si>
    <t>18:28</t>
  </si>
  <si>
    <t>ZP-Z9</t>
  </si>
  <si>
    <t>QUIROGA - AEROPUERTO</t>
  </si>
  <si>
    <t>17:27</t>
  </si>
  <si>
    <t>FLOTA HABILITADA</t>
  </si>
  <si>
    <t>RUTAS AUTORIZADAS</t>
  </si>
  <si>
    <t xml:space="preserve">EMPRESA  </t>
  </si>
  <si>
    <t>BUS</t>
  </si>
  <si>
    <t>BUSETA</t>
  </si>
  <si>
    <t>MICROBUS</t>
  </si>
  <si>
    <t>FLOTA TOTAL</t>
  </si>
  <si>
    <t>Ruta 1</t>
  </si>
  <si>
    <t>Ruta 2</t>
  </si>
  <si>
    <t>Ruta 3</t>
  </si>
  <si>
    <t>Ruta 4</t>
  </si>
  <si>
    <t>Ruta 5</t>
  </si>
  <si>
    <t>Ruta 6</t>
  </si>
  <si>
    <t>Ruta 7</t>
  </si>
  <si>
    <t>Ruta 8</t>
  </si>
  <si>
    <t>Ruta 9</t>
  </si>
  <si>
    <t>Ruta 10</t>
  </si>
  <si>
    <t>Ruta 11</t>
  </si>
  <si>
    <t>Ruta 12</t>
  </si>
  <si>
    <t>Ruta 13</t>
  </si>
  <si>
    <t>Ruta 14</t>
  </si>
  <si>
    <t>TOTAL</t>
  </si>
  <si>
    <t>Columna1</t>
  </si>
  <si>
    <t>EMPRESA</t>
  </si>
  <si>
    <t>BUS (50 pax)</t>
  </si>
  <si>
    <t>BUSETA (40 pax)</t>
  </si>
  <si>
    <t>MICROBUS (19 pax)</t>
  </si>
  <si>
    <t>COOPERATIVA NACIONAL DE TRANSPORTADORES - COPENAL</t>
  </si>
  <si>
    <t>TRANSPORTES DISTRITO CAPITAL S.A. - TDC S.A.</t>
  </si>
  <si>
    <t>COOPERATIVA MULTIACTIVA DE TRANSPORTADORES UNIDOS DEL DISTRITO CAPITAL DE BOGOTÁ. - COOTRAUNIDOS LTDA</t>
  </si>
  <si>
    <t>Total general</t>
  </si>
  <si>
    <t>Ruta Asignada</t>
  </si>
  <si>
    <t>Ruta en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</si>
</sst>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sz val="10"/>
      <color rgb="FF000000"/>
      <name val="Tahoma"/>
      <family val="2"/>
    </font>
    <font>
      <sz val="1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14" fontId="4" fillId="0" borderId="2" xfId="0" applyNumberFormat="1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" fontId="5" fillId="2" borderId="2" xfId="1" applyNumberFormat="1" applyFont="1" applyFill="1" applyBorder="1" applyAlignment="1">
      <alignment horizontal="center" vertical="center" wrapText="1"/>
    </xf>
    <xf numFmtId="9" fontId="5" fillId="2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textRotation="90" wrapText="1"/>
    </xf>
    <xf numFmtId="10" fontId="7" fillId="7" borderId="1" xfId="1" applyNumberFormat="1" applyFont="1" applyFill="1" applyBorder="1" applyAlignment="1">
      <alignment horizontal="center" vertical="center" textRotation="90" wrapText="1"/>
    </xf>
    <xf numFmtId="9" fontId="7" fillId="7" borderId="1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1" fontId="4" fillId="0" borderId="0" xfId="0" applyNumberFormat="1" applyFont="1"/>
    <xf numFmtId="0" fontId="7" fillId="7" borderId="1" xfId="0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/>
    </xf>
    <xf numFmtId="45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10" fontId="4" fillId="0" borderId="0" xfId="0" applyNumberFormat="1" applyFont="1"/>
    <xf numFmtId="0" fontId="5" fillId="2" borderId="2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9" fillId="8" borderId="0" xfId="0" applyNumberFormat="1" applyFont="1" applyFill="1" applyAlignment="1">
      <alignment horizontal="center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3" xfId="0" applyNumberFormat="1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23">
    <dxf>
      <font>
        <strike val="0"/>
        <outline val="0"/>
        <shadow val="0"/>
        <u val="none"/>
        <vertAlign val="baseline"/>
        <sz val="11"/>
        <name val="Tahom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Tahoma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scheme val="none"/>
      </font>
    </dxf>
    <dxf>
      <font>
        <strike val="0"/>
        <outline val="0"/>
        <shadow val="0"/>
        <u val="none"/>
        <vertAlign val="baseline"/>
        <sz val="11"/>
        <name val="Tahom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ahom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ahom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ahoma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ahom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99FF99"/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2:U56" totalsRowShown="0" headerRowDxfId="22" dataDxfId="21">
  <autoFilter ref="A2:U56" xr:uid="{00000000-0009-0000-0100-000001000000}"/>
  <sortState xmlns:xlrd2="http://schemas.microsoft.com/office/spreadsheetml/2017/richdata2" ref="A3:U55">
    <sortCondition descending="1" ref="E3:E55"/>
  </sortState>
  <tableColumns count="21">
    <tableColumn id="1" xr3:uid="{00000000-0010-0000-0000-000001000000}" name="EMPRESA  " dataDxfId="20"/>
    <tableColumn id="17" xr3:uid="{00000000-0010-0000-0000-000011000000}" name="BUS" dataDxfId="19">
      <calculatedColumnFormula>+VLOOKUP(Tabla2[[#This Row],[EMPRESA  ]],$AD:$AH,2,0)</calculatedColumnFormula>
    </tableColumn>
    <tableColumn id="16" xr3:uid="{00000000-0010-0000-0000-000010000000}" name="BUSETA" dataDxfId="18">
      <calculatedColumnFormula>+VLOOKUP(Tabla2[[#This Row],[EMPRESA  ]],$AD:$AH,3,0)</calculatedColumnFormula>
    </tableColumn>
    <tableColumn id="15" xr3:uid="{00000000-0010-0000-0000-00000F000000}" name="MICROBUS" dataDxfId="17">
      <calculatedColumnFormula>+VLOOKUP(Tabla2[[#This Row],[EMPRESA  ]],$AD:$AH,4,0)</calculatedColumnFormula>
    </tableColumn>
    <tableColumn id="2" xr3:uid="{00000000-0010-0000-0000-000002000000}" name="FLOTA TOTAL" dataDxfId="16">
      <calculatedColumnFormula>+VLOOKUP(Tabla2[[#This Row],[EMPRESA  ]],$AD:$AH,5,0)</calculatedColumnFormula>
    </tableColumn>
    <tableColumn id="3" xr3:uid="{00000000-0010-0000-0000-000003000000}" name="Ruta 1" dataDxfId="15"/>
    <tableColumn id="4" xr3:uid="{00000000-0010-0000-0000-000004000000}" name="Ruta 2" dataDxfId="14"/>
    <tableColumn id="5" xr3:uid="{00000000-0010-0000-0000-000005000000}" name="Ruta 3" dataDxfId="13"/>
    <tableColumn id="6" xr3:uid="{00000000-0010-0000-0000-000006000000}" name="Ruta 4" dataDxfId="12"/>
    <tableColumn id="7" xr3:uid="{00000000-0010-0000-0000-000007000000}" name="Ruta 5" dataDxfId="11"/>
    <tableColumn id="8" xr3:uid="{00000000-0010-0000-0000-000008000000}" name="Ruta 6" dataDxfId="10"/>
    <tableColumn id="9" xr3:uid="{00000000-0010-0000-0000-000009000000}" name="Ruta 7" dataDxfId="9"/>
    <tableColumn id="10" xr3:uid="{00000000-0010-0000-0000-00000A000000}" name="Ruta 8" dataDxfId="8"/>
    <tableColumn id="11" xr3:uid="{00000000-0010-0000-0000-00000B000000}" name="Ruta 9" dataDxfId="7"/>
    <tableColumn id="19" xr3:uid="{00000000-0010-0000-0000-000013000000}" name="Ruta 10" dataDxfId="6"/>
    <tableColumn id="18" xr3:uid="{00000000-0010-0000-0000-000012000000}" name="Ruta 11" dataDxfId="5"/>
    <tableColumn id="20" xr3:uid="{00000000-0010-0000-0000-000014000000}" name="Ruta 12" dataDxfId="4"/>
    <tableColumn id="21" xr3:uid="{00000000-0010-0000-0000-000015000000}" name="Ruta 13" dataDxfId="3"/>
    <tableColumn id="12" xr3:uid="{00000000-0010-0000-0000-00000C000000}" name="Ruta 14" dataDxfId="2"/>
    <tableColumn id="13" xr3:uid="{00000000-0010-0000-0000-00000D000000}" name="TOTAL" dataDxfId="1">
      <calculatedColumnFormula>+COUNTA(Tabla2[[#This Row],[Ruta 1]:[Ruta 14]])</calculatedColumnFormula>
    </tableColumn>
    <tableColumn id="14" xr3:uid="{00000000-0010-0000-0000-00000E000000}" name="Columna1" dataDxfId="0">
      <calculatedColumnFormula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calculatedColumnFormula>
    </tableColumn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="Matriz de Indicadores del Sistema de Rutas con corte a Diciembre 2020" altTextSummary="En la imagen se observa el sistema de indicadores del sistemas de rutas habilitadas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24"/>
  <sheetViews>
    <sheetView zoomScale="60" zoomScaleNormal="60" workbookViewId="0">
      <pane xSplit="3" ySplit="2" topLeftCell="Q121" activePane="bottomRight" state="frozen"/>
      <selection pane="bottomRight" activeCell="X1" sqref="X1:Z1"/>
      <selection pane="bottomLeft" activeCell="A4" sqref="A4"/>
      <selection pane="topRight" activeCell="C1" sqref="C1"/>
    </sheetView>
  </sheetViews>
  <sheetFormatPr defaultColWidth="11.42578125" defaultRowHeight="51.75" customHeight="1"/>
  <cols>
    <col min="1" max="1" width="5.42578125" style="1" customWidth="1"/>
    <col min="2" max="2" width="14.140625" style="1" customWidth="1"/>
    <col min="3" max="3" width="20" style="1" customWidth="1"/>
    <col min="4" max="5" width="14.85546875" style="1" customWidth="1"/>
    <col min="6" max="6" width="18.42578125" style="1" customWidth="1"/>
    <col min="7" max="8" width="23.5703125" style="1" customWidth="1"/>
    <col min="9" max="11" width="24.42578125" style="1" customWidth="1"/>
    <col min="12" max="12" width="12.85546875" style="1" customWidth="1"/>
    <col min="13" max="17" width="11.7109375" style="1" customWidth="1"/>
    <col min="18" max="23" width="10" style="1" customWidth="1"/>
    <col min="24" max="26" width="11.85546875" style="1" customWidth="1"/>
    <col min="27" max="27" width="11.42578125" style="1" customWidth="1"/>
    <col min="28" max="28" width="13.7109375" style="1" customWidth="1"/>
    <col min="29" max="31" width="11.85546875" style="1" customWidth="1"/>
    <col min="32" max="32" width="14.28515625" style="1" customWidth="1"/>
    <col min="33" max="35" width="11.42578125" style="1" customWidth="1"/>
    <col min="36" max="38" width="10.28515625" style="1" customWidth="1"/>
    <col min="39" max="43" width="11.42578125" style="1" customWidth="1"/>
    <col min="44" max="44" width="10.28515625" style="1" bestFit="1" customWidth="1"/>
    <col min="45" max="46" width="11.140625" style="1" customWidth="1"/>
    <col min="47" max="47" width="11.5703125" style="1" customWidth="1"/>
    <col min="48" max="16384" width="11.42578125" style="1"/>
  </cols>
  <sheetData>
    <row r="1" spans="1:50" ht="51.75" customHeight="1">
      <c r="A1" s="50" t="s">
        <v>0</v>
      </c>
      <c r="B1" s="51"/>
      <c r="C1" s="51"/>
      <c r="D1" s="51"/>
      <c r="E1" s="51"/>
      <c r="F1" s="51"/>
      <c r="G1" s="51"/>
      <c r="H1" s="47"/>
      <c r="I1" s="62" t="s">
        <v>1</v>
      </c>
      <c r="J1" s="62" t="s">
        <v>1</v>
      </c>
      <c r="K1" s="62" t="s">
        <v>1</v>
      </c>
      <c r="L1" s="63" t="s">
        <v>2</v>
      </c>
      <c r="M1" s="63" t="s">
        <v>2</v>
      </c>
      <c r="N1" s="63" t="s">
        <v>3</v>
      </c>
      <c r="O1" s="63" t="s">
        <v>3</v>
      </c>
      <c r="P1" s="63" t="s">
        <v>3</v>
      </c>
      <c r="Q1" s="59" t="s">
        <v>4</v>
      </c>
      <c r="R1" s="59" t="s">
        <v>4</v>
      </c>
      <c r="S1" s="59" t="s">
        <v>4</v>
      </c>
      <c r="T1" s="59" t="s">
        <v>4</v>
      </c>
      <c r="U1" s="59" t="s">
        <v>4</v>
      </c>
      <c r="V1" s="59" t="s">
        <v>4</v>
      </c>
      <c r="W1" s="59" t="s">
        <v>5</v>
      </c>
      <c r="X1" s="59" t="s">
        <v>5</v>
      </c>
      <c r="Y1" s="59" t="s">
        <v>5</v>
      </c>
      <c r="Z1" s="59" t="s">
        <v>5</v>
      </c>
      <c r="AA1" s="59" t="s">
        <v>6</v>
      </c>
      <c r="AB1" s="59" t="s">
        <v>6</v>
      </c>
      <c r="AC1" s="59" t="s">
        <v>6</v>
      </c>
      <c r="AD1" s="59" t="s">
        <v>6</v>
      </c>
      <c r="AE1" s="59" t="s">
        <v>6</v>
      </c>
      <c r="AF1" s="59" t="s">
        <v>6</v>
      </c>
      <c r="AG1" s="59" t="s">
        <v>6</v>
      </c>
      <c r="AH1" s="60" t="s">
        <v>7</v>
      </c>
      <c r="AI1" s="60" t="s">
        <v>7</v>
      </c>
      <c r="AJ1" s="60" t="s">
        <v>7</v>
      </c>
      <c r="AK1" s="60" t="s">
        <v>7</v>
      </c>
      <c r="AL1" s="61" t="s">
        <v>8</v>
      </c>
      <c r="AM1" s="61" t="s">
        <v>8</v>
      </c>
      <c r="AN1" s="61" t="s">
        <v>8</v>
      </c>
      <c r="AO1" s="61" t="s">
        <v>8</v>
      </c>
      <c r="AP1" s="61" t="s">
        <v>8</v>
      </c>
      <c r="AQ1" s="59" t="s">
        <v>9</v>
      </c>
      <c r="AR1" s="59" t="s">
        <v>9</v>
      </c>
      <c r="AS1" s="59" t="s">
        <v>9</v>
      </c>
      <c r="AT1" s="59" t="s">
        <v>9</v>
      </c>
      <c r="AU1" s="48" t="s">
        <v>10</v>
      </c>
      <c r="AV1" s="49"/>
      <c r="AW1" s="49"/>
    </row>
    <row r="2" spans="1:50" ht="88.5" customHeight="1">
      <c r="A2" s="17" t="s">
        <v>11</v>
      </c>
      <c r="B2" s="17" t="s">
        <v>12</v>
      </c>
      <c r="C2" s="17" t="s">
        <v>13</v>
      </c>
      <c r="D2" s="17" t="s">
        <v>14</v>
      </c>
      <c r="E2" s="17" t="s">
        <v>15</v>
      </c>
      <c r="F2" s="17" t="s">
        <v>16</v>
      </c>
      <c r="G2" s="17" t="s">
        <v>17</v>
      </c>
      <c r="H2" s="17" t="s">
        <v>18</v>
      </c>
      <c r="I2" s="17" t="s">
        <v>19</v>
      </c>
      <c r="J2" s="17" t="s">
        <v>20</v>
      </c>
      <c r="K2" s="17" t="s">
        <v>21</v>
      </c>
      <c r="L2" s="17" t="s">
        <v>22</v>
      </c>
      <c r="M2" s="17" t="s">
        <v>23</v>
      </c>
      <c r="N2" s="17" t="s">
        <v>24</v>
      </c>
      <c r="O2" s="17" t="s">
        <v>25</v>
      </c>
      <c r="P2" s="17" t="s">
        <v>26</v>
      </c>
      <c r="Q2" s="17" t="s">
        <v>27</v>
      </c>
      <c r="R2" s="17" t="s">
        <v>28</v>
      </c>
      <c r="S2" s="17" t="s">
        <v>29</v>
      </c>
      <c r="T2" s="17" t="s">
        <v>30</v>
      </c>
      <c r="U2" s="17" t="s">
        <v>31</v>
      </c>
      <c r="V2" s="17" t="s">
        <v>32</v>
      </c>
      <c r="W2" s="17" t="s">
        <v>33</v>
      </c>
      <c r="X2" s="17" t="s">
        <v>34</v>
      </c>
      <c r="Y2" s="17" t="s">
        <v>35</v>
      </c>
      <c r="Z2" s="17" t="s">
        <v>36</v>
      </c>
      <c r="AA2" s="18" t="s">
        <v>33</v>
      </c>
      <c r="AB2" s="18" t="s">
        <v>34</v>
      </c>
      <c r="AC2" s="18" t="s">
        <v>35</v>
      </c>
      <c r="AD2" s="18" t="s">
        <v>36</v>
      </c>
      <c r="AE2" s="18" t="s">
        <v>37</v>
      </c>
      <c r="AF2" s="18" t="s">
        <v>38</v>
      </c>
      <c r="AG2" s="19" t="s">
        <v>39</v>
      </c>
      <c r="AH2" s="19" t="s">
        <v>40</v>
      </c>
      <c r="AI2" s="19" t="s">
        <v>41</v>
      </c>
      <c r="AJ2" s="19" t="s">
        <v>42</v>
      </c>
      <c r="AK2" s="19" t="s">
        <v>43</v>
      </c>
      <c r="AL2" s="25" t="s">
        <v>44</v>
      </c>
      <c r="AM2" s="20" t="s">
        <v>45</v>
      </c>
      <c r="AN2" s="20" t="s">
        <v>46</v>
      </c>
      <c r="AO2" s="20" t="s">
        <v>47</v>
      </c>
      <c r="AP2" s="19" t="s">
        <v>48</v>
      </c>
      <c r="AQ2" s="20" t="s">
        <v>49</v>
      </c>
      <c r="AR2" s="20" t="s">
        <v>50</v>
      </c>
      <c r="AS2" s="20" t="s">
        <v>51</v>
      </c>
      <c r="AT2" s="19" t="s">
        <v>52</v>
      </c>
      <c r="AU2" s="20" t="s">
        <v>49</v>
      </c>
      <c r="AV2" s="20" t="s">
        <v>50</v>
      </c>
      <c r="AW2" s="20" t="s">
        <v>51</v>
      </c>
    </row>
    <row r="3" spans="1:50" ht="51.75" customHeight="1">
      <c r="A3" s="26">
        <v>1</v>
      </c>
      <c r="B3" s="27" t="s">
        <v>53</v>
      </c>
      <c r="C3" s="27" t="s">
        <v>54</v>
      </c>
      <c r="D3" s="26" t="s">
        <v>55</v>
      </c>
      <c r="E3" s="27" t="s">
        <v>56</v>
      </c>
      <c r="F3" s="27" t="s">
        <v>57</v>
      </c>
      <c r="G3" s="27" t="s">
        <v>58</v>
      </c>
      <c r="H3" s="27" t="s">
        <v>59</v>
      </c>
      <c r="I3" s="27" t="s">
        <v>60</v>
      </c>
      <c r="J3" s="27" t="s">
        <v>61</v>
      </c>
      <c r="K3" s="27"/>
      <c r="L3" s="2">
        <v>42270</v>
      </c>
      <c r="M3" s="2">
        <v>42270</v>
      </c>
      <c r="N3" s="28">
        <v>45.1</v>
      </c>
      <c r="O3" s="8" t="s">
        <v>62</v>
      </c>
      <c r="P3" s="8">
        <v>202</v>
      </c>
      <c r="Q3" s="29" t="s">
        <v>63</v>
      </c>
      <c r="R3" s="29" t="s">
        <v>64</v>
      </c>
      <c r="S3" s="29" t="s">
        <v>63</v>
      </c>
      <c r="T3" s="29" t="s">
        <v>65</v>
      </c>
      <c r="U3" s="29" t="s">
        <v>66</v>
      </c>
      <c r="V3" s="29" t="s">
        <v>65</v>
      </c>
      <c r="W3" s="30">
        <v>2</v>
      </c>
      <c r="X3" s="30">
        <v>0</v>
      </c>
      <c r="Y3" s="30">
        <v>11</v>
      </c>
      <c r="Z3" s="30">
        <v>13</v>
      </c>
      <c r="AA3" s="31">
        <v>2</v>
      </c>
      <c r="AB3" s="31">
        <v>0</v>
      </c>
      <c r="AC3" s="31">
        <v>7</v>
      </c>
      <c r="AD3" s="31">
        <v>9</v>
      </c>
      <c r="AE3" s="3" t="s">
        <v>67</v>
      </c>
      <c r="AF3" s="3">
        <v>-4</v>
      </c>
      <c r="AG3" s="4">
        <v>0.69230769230769229</v>
      </c>
      <c r="AH3" s="31" t="s">
        <v>68</v>
      </c>
      <c r="AI3" s="31" t="s">
        <v>69</v>
      </c>
      <c r="AJ3" s="31" t="s">
        <v>70</v>
      </c>
      <c r="AK3" s="31" t="s">
        <v>71</v>
      </c>
      <c r="AL3" s="3" t="s">
        <v>72</v>
      </c>
      <c r="AM3" s="40" t="s">
        <v>73</v>
      </c>
      <c r="AN3" s="40" t="s">
        <v>74</v>
      </c>
      <c r="AO3" s="40" t="s">
        <v>73</v>
      </c>
      <c r="AP3" s="5">
        <v>0.73333333333333339</v>
      </c>
      <c r="AQ3" s="6">
        <v>150</v>
      </c>
      <c r="AR3" s="6">
        <v>174.33333333333334</v>
      </c>
      <c r="AS3" s="6">
        <v>239</v>
      </c>
      <c r="AT3" s="6">
        <v>563.33333333333337</v>
      </c>
      <c r="AU3" s="7">
        <v>0.86210526315789482</v>
      </c>
      <c r="AV3" s="7">
        <v>0.53527599486521182</v>
      </c>
      <c r="AW3" s="7">
        <v>0.938105263157895</v>
      </c>
      <c r="AX3" s="39"/>
    </row>
    <row r="4" spans="1:50" ht="51.75" customHeight="1">
      <c r="A4" s="26">
        <v>2</v>
      </c>
      <c r="B4" s="26" t="s">
        <v>75</v>
      </c>
      <c r="C4" s="26" t="s">
        <v>76</v>
      </c>
      <c r="D4" s="26" t="s">
        <v>77</v>
      </c>
      <c r="E4" s="27" t="s">
        <v>78</v>
      </c>
      <c r="F4" s="27" t="s">
        <v>57</v>
      </c>
      <c r="G4" s="27" t="s">
        <v>79</v>
      </c>
      <c r="H4" s="27" t="s">
        <v>59</v>
      </c>
      <c r="I4" s="26" t="s">
        <v>80</v>
      </c>
      <c r="J4" s="26" t="s">
        <v>81</v>
      </c>
      <c r="K4" s="26"/>
      <c r="L4" s="2">
        <v>42287</v>
      </c>
      <c r="M4" s="2">
        <v>42287</v>
      </c>
      <c r="N4" s="28">
        <v>42.4</v>
      </c>
      <c r="O4" s="8" t="s">
        <v>62</v>
      </c>
      <c r="P4" s="8">
        <v>164.00000000000006</v>
      </c>
      <c r="Q4" s="29" t="s">
        <v>82</v>
      </c>
      <c r="R4" s="29" t="s">
        <v>83</v>
      </c>
      <c r="S4" s="29" t="s">
        <v>82</v>
      </c>
      <c r="T4" s="29" t="s">
        <v>84</v>
      </c>
      <c r="U4" s="29" t="s">
        <v>66</v>
      </c>
      <c r="V4" s="29" t="s">
        <v>85</v>
      </c>
      <c r="W4" s="30">
        <v>22</v>
      </c>
      <c r="X4" s="30">
        <v>0</v>
      </c>
      <c r="Y4" s="30">
        <v>0</v>
      </c>
      <c r="Z4" s="30">
        <v>22</v>
      </c>
      <c r="AA4" s="31">
        <v>10</v>
      </c>
      <c r="AB4" s="31">
        <v>0</v>
      </c>
      <c r="AC4" s="31">
        <v>0</v>
      </c>
      <c r="AD4" s="31">
        <v>10</v>
      </c>
      <c r="AE4" s="3" t="s">
        <v>86</v>
      </c>
      <c r="AF4" s="3">
        <v>-12</v>
      </c>
      <c r="AG4" s="4">
        <v>0.45454545454545453</v>
      </c>
      <c r="AH4" s="31" t="s">
        <v>87</v>
      </c>
      <c r="AI4" s="31" t="s">
        <v>88</v>
      </c>
      <c r="AJ4" s="31" t="s">
        <v>89</v>
      </c>
      <c r="AK4" s="31" t="s">
        <v>90</v>
      </c>
      <c r="AL4" s="3" t="s">
        <v>91</v>
      </c>
      <c r="AM4" s="40" t="s">
        <v>92</v>
      </c>
      <c r="AN4" s="40" t="s">
        <v>93</v>
      </c>
      <c r="AO4" s="40" t="s">
        <v>94</v>
      </c>
      <c r="AP4" s="5">
        <v>0.58510638297872342</v>
      </c>
      <c r="AQ4" s="6">
        <v>278.5</v>
      </c>
      <c r="AR4" s="6">
        <v>440.5</v>
      </c>
      <c r="AS4" s="6">
        <v>284.5</v>
      </c>
      <c r="AT4" s="6">
        <v>1003.5</v>
      </c>
      <c r="AU4" s="7">
        <v>0.55826086956521737</v>
      </c>
      <c r="AV4" s="7">
        <v>0.38969696969696976</v>
      </c>
      <c r="AW4" s="7">
        <v>0.52230769230769225</v>
      </c>
      <c r="AX4" s="39"/>
    </row>
    <row r="5" spans="1:50" ht="51.75" customHeight="1">
      <c r="A5" s="26">
        <v>3</v>
      </c>
      <c r="B5" s="26" t="s">
        <v>95</v>
      </c>
      <c r="C5" s="26" t="s">
        <v>96</v>
      </c>
      <c r="D5" s="26" t="s">
        <v>97</v>
      </c>
      <c r="E5" s="27" t="s">
        <v>97</v>
      </c>
      <c r="F5" s="27" t="s">
        <v>98</v>
      </c>
      <c r="G5" s="27" t="s">
        <v>99</v>
      </c>
      <c r="H5" s="27" t="s">
        <v>100</v>
      </c>
      <c r="I5" s="26" t="s">
        <v>101</v>
      </c>
      <c r="J5" s="26"/>
      <c r="K5" s="26"/>
      <c r="L5" s="2">
        <v>42279</v>
      </c>
      <c r="M5" s="2">
        <v>42279</v>
      </c>
      <c r="N5" s="28">
        <v>62.5</v>
      </c>
      <c r="O5" s="8" t="s">
        <v>62</v>
      </c>
      <c r="P5" s="8">
        <v>302.00000000000006</v>
      </c>
      <c r="Q5" s="29" t="s">
        <v>102</v>
      </c>
      <c r="R5" s="29" t="s">
        <v>103</v>
      </c>
      <c r="S5" s="29" t="s">
        <v>102</v>
      </c>
      <c r="T5" s="29" t="s">
        <v>103</v>
      </c>
      <c r="U5" s="29" t="s">
        <v>104</v>
      </c>
      <c r="V5" s="29" t="s">
        <v>105</v>
      </c>
      <c r="W5" s="30">
        <v>8</v>
      </c>
      <c r="X5" s="30">
        <v>20</v>
      </c>
      <c r="Y5" s="30">
        <v>5</v>
      </c>
      <c r="Z5" s="30">
        <v>33</v>
      </c>
      <c r="AA5" s="31">
        <v>4</v>
      </c>
      <c r="AB5" s="31">
        <v>15</v>
      </c>
      <c r="AC5" s="31">
        <v>6</v>
      </c>
      <c r="AD5" s="31">
        <v>25</v>
      </c>
      <c r="AE5" s="3" t="s">
        <v>106</v>
      </c>
      <c r="AF5" s="3">
        <v>-8</v>
      </c>
      <c r="AG5" s="4">
        <v>0.75757575757575757</v>
      </c>
      <c r="AH5" s="31" t="s">
        <v>89</v>
      </c>
      <c r="AI5" s="31" t="s">
        <v>107</v>
      </c>
      <c r="AJ5" s="31" t="s">
        <v>108</v>
      </c>
      <c r="AK5" s="31" t="s">
        <v>89</v>
      </c>
      <c r="AL5" s="3" t="s">
        <v>109</v>
      </c>
      <c r="AM5" s="40" t="s">
        <v>107</v>
      </c>
      <c r="AN5" s="40" t="s">
        <v>91</v>
      </c>
      <c r="AO5" s="40" t="s">
        <v>110</v>
      </c>
      <c r="AP5" s="5">
        <v>0.6292134831460674</v>
      </c>
      <c r="AQ5" s="6">
        <v>235</v>
      </c>
      <c r="AR5" s="6">
        <v>401</v>
      </c>
      <c r="AS5" s="6">
        <v>161</v>
      </c>
      <c r="AT5" s="6">
        <v>797</v>
      </c>
      <c r="AU5" s="7">
        <v>0.66776315789473706</v>
      </c>
      <c r="AV5" s="7">
        <v>0.45517056530214411</v>
      </c>
      <c r="AW5" s="7">
        <v>0.66296783625730993</v>
      </c>
      <c r="AX5" s="39"/>
    </row>
    <row r="6" spans="1:50" ht="51.75" customHeight="1">
      <c r="A6" s="26">
        <v>4</v>
      </c>
      <c r="B6" s="26" t="s">
        <v>111</v>
      </c>
      <c r="C6" s="26" t="s">
        <v>112</v>
      </c>
      <c r="D6" s="26" t="s">
        <v>77</v>
      </c>
      <c r="E6" s="27" t="s">
        <v>78</v>
      </c>
      <c r="F6" s="27" t="s">
        <v>57</v>
      </c>
      <c r="G6" s="27" t="s">
        <v>58</v>
      </c>
      <c r="H6" s="27" t="s">
        <v>59</v>
      </c>
      <c r="I6" s="26" t="s">
        <v>113</v>
      </c>
      <c r="J6" s="26"/>
      <c r="K6" s="26"/>
      <c r="L6" s="2">
        <v>42273</v>
      </c>
      <c r="M6" s="2">
        <v>42273</v>
      </c>
      <c r="N6" s="28">
        <v>41.9</v>
      </c>
      <c r="O6" s="8" t="s">
        <v>62</v>
      </c>
      <c r="P6" s="8">
        <v>152.00000000000011</v>
      </c>
      <c r="Q6" s="29" t="s">
        <v>114</v>
      </c>
      <c r="R6" s="29" t="s">
        <v>115</v>
      </c>
      <c r="S6" s="29" t="s">
        <v>114</v>
      </c>
      <c r="T6" s="29" t="s">
        <v>115</v>
      </c>
      <c r="U6" s="29" t="s">
        <v>116</v>
      </c>
      <c r="V6" s="29" t="s">
        <v>117</v>
      </c>
      <c r="W6" s="30">
        <v>18</v>
      </c>
      <c r="X6" s="30">
        <v>8</v>
      </c>
      <c r="Y6" s="30">
        <v>1</v>
      </c>
      <c r="Z6" s="30">
        <v>27</v>
      </c>
      <c r="AA6" s="31">
        <v>16</v>
      </c>
      <c r="AB6" s="31">
        <v>8</v>
      </c>
      <c r="AC6" s="31">
        <v>1</v>
      </c>
      <c r="AD6" s="31">
        <v>25</v>
      </c>
      <c r="AE6" s="3" t="s">
        <v>86</v>
      </c>
      <c r="AF6" s="3">
        <v>-2</v>
      </c>
      <c r="AG6" s="4">
        <v>0.92592592592592593</v>
      </c>
      <c r="AH6" s="31" t="s">
        <v>118</v>
      </c>
      <c r="AI6" s="31" t="s">
        <v>119</v>
      </c>
      <c r="AJ6" s="31" t="s">
        <v>120</v>
      </c>
      <c r="AK6" s="31" t="s">
        <v>121</v>
      </c>
      <c r="AL6" s="3" t="s">
        <v>122</v>
      </c>
      <c r="AM6" s="40" t="s">
        <v>123</v>
      </c>
      <c r="AN6" s="40" t="s">
        <v>124</v>
      </c>
      <c r="AO6" s="40" t="s">
        <v>125</v>
      </c>
      <c r="AP6" s="5">
        <v>1.064516129032258</v>
      </c>
      <c r="AQ6" s="6">
        <v>463.5</v>
      </c>
      <c r="AR6" s="6">
        <v>845.5</v>
      </c>
      <c r="AS6" s="6">
        <v>366.5</v>
      </c>
      <c r="AT6" s="6">
        <v>1675.5</v>
      </c>
      <c r="AU6" s="7">
        <v>0.57233187134502916</v>
      </c>
      <c r="AV6" s="7">
        <v>0.37266805627931238</v>
      </c>
      <c r="AW6" s="7">
        <v>0.56374999999999997</v>
      </c>
      <c r="AX6" s="39"/>
    </row>
    <row r="7" spans="1:50" ht="51.75" customHeight="1">
      <c r="A7" s="26">
        <v>5</v>
      </c>
      <c r="B7" s="26" t="s">
        <v>126</v>
      </c>
      <c r="C7" s="26" t="s">
        <v>127</v>
      </c>
      <c r="D7" s="26" t="s">
        <v>56</v>
      </c>
      <c r="E7" s="27" t="s">
        <v>56</v>
      </c>
      <c r="F7" s="27" t="s">
        <v>99</v>
      </c>
      <c r="G7" s="27" t="s">
        <v>99</v>
      </c>
      <c r="H7" s="27" t="s">
        <v>100</v>
      </c>
      <c r="I7" s="26" t="s">
        <v>128</v>
      </c>
      <c r="J7" s="26"/>
      <c r="K7" s="26"/>
      <c r="L7" s="2">
        <v>42280</v>
      </c>
      <c r="M7" s="2">
        <v>42280</v>
      </c>
      <c r="N7" s="28">
        <v>77.3</v>
      </c>
      <c r="O7" s="8" t="s">
        <v>62</v>
      </c>
      <c r="P7" s="8">
        <v>354.99999999999994</v>
      </c>
      <c r="Q7" s="29" t="s">
        <v>129</v>
      </c>
      <c r="R7" s="29" t="s">
        <v>130</v>
      </c>
      <c r="S7" s="29" t="s">
        <v>131</v>
      </c>
      <c r="T7" s="29" t="s">
        <v>132</v>
      </c>
      <c r="U7" s="29" t="s">
        <v>133</v>
      </c>
      <c r="V7" s="29" t="s">
        <v>134</v>
      </c>
      <c r="W7" s="30">
        <v>23</v>
      </c>
      <c r="X7" s="30">
        <v>27</v>
      </c>
      <c r="Y7" s="30">
        <v>0</v>
      </c>
      <c r="Z7" s="30">
        <v>50</v>
      </c>
      <c r="AA7" s="31">
        <v>22</v>
      </c>
      <c r="AB7" s="31">
        <v>11</v>
      </c>
      <c r="AC7" s="31">
        <v>0</v>
      </c>
      <c r="AD7" s="31">
        <v>34</v>
      </c>
      <c r="AE7" s="3" t="s">
        <v>86</v>
      </c>
      <c r="AF7" s="3">
        <v>-16</v>
      </c>
      <c r="AG7" s="4">
        <v>0.68</v>
      </c>
      <c r="AH7" s="31" t="s">
        <v>71</v>
      </c>
      <c r="AI7" s="31" t="s">
        <v>135</v>
      </c>
      <c r="AJ7" s="31" t="s">
        <v>69</v>
      </c>
      <c r="AK7" s="31" t="s">
        <v>136</v>
      </c>
      <c r="AL7" s="3" t="s">
        <v>137</v>
      </c>
      <c r="AM7" s="40" t="s">
        <v>71</v>
      </c>
      <c r="AN7" s="40" t="s">
        <v>138</v>
      </c>
      <c r="AO7" s="40" t="s">
        <v>139</v>
      </c>
      <c r="AP7" s="5">
        <v>0.70833333333333326</v>
      </c>
      <c r="AQ7" s="6">
        <v>226.5</v>
      </c>
      <c r="AR7" s="6">
        <v>591.5</v>
      </c>
      <c r="AS7" s="6">
        <v>326.5</v>
      </c>
      <c r="AT7" s="6">
        <v>1144.5</v>
      </c>
      <c r="AU7" s="7">
        <v>0.3884848484848486</v>
      </c>
      <c r="AV7" s="7">
        <v>0.39336633663366355</v>
      </c>
      <c r="AW7" s="7">
        <v>0.51934210526315783</v>
      </c>
      <c r="AX7" s="39"/>
    </row>
    <row r="8" spans="1:50" ht="51.75" customHeight="1">
      <c r="A8" s="26">
        <v>6</v>
      </c>
      <c r="B8" s="26" t="s">
        <v>140</v>
      </c>
      <c r="C8" s="26" t="s">
        <v>141</v>
      </c>
      <c r="D8" s="26" t="s">
        <v>142</v>
      </c>
      <c r="E8" s="27" t="s">
        <v>143</v>
      </c>
      <c r="F8" s="27" t="s">
        <v>98</v>
      </c>
      <c r="G8" s="27" t="s">
        <v>99</v>
      </c>
      <c r="H8" s="27" t="s">
        <v>100</v>
      </c>
      <c r="I8" s="26" t="s">
        <v>144</v>
      </c>
      <c r="J8" s="26"/>
      <c r="K8" s="26"/>
      <c r="L8" s="2">
        <v>42247</v>
      </c>
      <c r="M8" s="2">
        <v>42247</v>
      </c>
      <c r="N8" s="28">
        <v>64.3</v>
      </c>
      <c r="O8" s="8">
        <v>64.400000000000006</v>
      </c>
      <c r="P8" s="8">
        <v>264.99999999999994</v>
      </c>
      <c r="Q8" s="29" t="s">
        <v>145</v>
      </c>
      <c r="R8" s="29" t="s">
        <v>146</v>
      </c>
      <c r="S8" s="29" t="s">
        <v>145</v>
      </c>
      <c r="T8" s="29" t="s">
        <v>147</v>
      </c>
      <c r="U8" s="29" t="s">
        <v>82</v>
      </c>
      <c r="V8" s="29" t="s">
        <v>148</v>
      </c>
      <c r="W8" s="30">
        <v>34</v>
      </c>
      <c r="X8" s="30">
        <v>14</v>
      </c>
      <c r="Y8" s="30">
        <v>1</v>
      </c>
      <c r="Z8" s="30">
        <v>49</v>
      </c>
      <c r="AA8" s="31">
        <v>27</v>
      </c>
      <c r="AB8" s="31">
        <v>13</v>
      </c>
      <c r="AC8" s="31">
        <v>2</v>
      </c>
      <c r="AD8" s="31">
        <v>43</v>
      </c>
      <c r="AE8" s="3" t="s">
        <v>86</v>
      </c>
      <c r="AF8" s="3">
        <v>-6</v>
      </c>
      <c r="AG8" s="4">
        <v>0.87755102040816324</v>
      </c>
      <c r="AH8" s="31" t="s">
        <v>149</v>
      </c>
      <c r="AI8" s="31" t="s">
        <v>150</v>
      </c>
      <c r="AJ8" s="31" t="s">
        <v>151</v>
      </c>
      <c r="AK8" s="31" t="s">
        <v>122</v>
      </c>
      <c r="AL8" s="3" t="s">
        <v>120</v>
      </c>
      <c r="AM8" s="40" t="s">
        <v>152</v>
      </c>
      <c r="AN8" s="40" t="s">
        <v>153</v>
      </c>
      <c r="AO8" s="40" t="s">
        <v>136</v>
      </c>
      <c r="AP8" s="5">
        <v>0.9550561797752809</v>
      </c>
      <c r="AQ8" s="6">
        <v>434.5</v>
      </c>
      <c r="AR8" s="6">
        <v>677</v>
      </c>
      <c r="AS8" s="6">
        <v>754</v>
      </c>
      <c r="AT8" s="6">
        <v>1865.5</v>
      </c>
      <c r="AU8" s="7">
        <v>0.51873538011695908</v>
      </c>
      <c r="AV8" s="7">
        <v>0.29866809881847484</v>
      </c>
      <c r="AW8" s="7">
        <v>0.86877423822714717</v>
      </c>
      <c r="AX8" s="39"/>
    </row>
    <row r="9" spans="1:50" ht="51.75" customHeight="1">
      <c r="A9" s="26">
        <v>7</v>
      </c>
      <c r="B9" s="26" t="s">
        <v>154</v>
      </c>
      <c r="C9" s="26" t="s">
        <v>155</v>
      </c>
      <c r="D9" s="26" t="s">
        <v>78</v>
      </c>
      <c r="E9" s="27" t="s">
        <v>78</v>
      </c>
      <c r="F9" s="27" t="s">
        <v>57</v>
      </c>
      <c r="G9" s="27" t="s">
        <v>58</v>
      </c>
      <c r="H9" s="27" t="s">
        <v>59</v>
      </c>
      <c r="I9" s="26" t="s">
        <v>156</v>
      </c>
      <c r="J9" s="26"/>
      <c r="K9" s="26"/>
      <c r="L9" s="2">
        <v>42275</v>
      </c>
      <c r="M9" s="2">
        <v>42289</v>
      </c>
      <c r="N9" s="28">
        <v>54.2</v>
      </c>
      <c r="O9" s="8" t="s">
        <v>62</v>
      </c>
      <c r="P9" s="8">
        <v>232.99999999999997</v>
      </c>
      <c r="Q9" s="32">
        <v>0.19444444444444445</v>
      </c>
      <c r="R9" s="32">
        <v>0.77083333333333337</v>
      </c>
      <c r="S9" s="32">
        <v>0.19444444444444445</v>
      </c>
      <c r="T9" s="32">
        <v>0.77083333333333337</v>
      </c>
      <c r="U9" s="32">
        <v>0.25</v>
      </c>
      <c r="V9" s="32">
        <v>0.79166666666666663</v>
      </c>
      <c r="W9" s="30">
        <v>5</v>
      </c>
      <c r="X9" s="30">
        <v>14</v>
      </c>
      <c r="Y9" s="30">
        <v>0</v>
      </c>
      <c r="Z9" s="30">
        <v>19</v>
      </c>
      <c r="AA9" s="31">
        <v>7</v>
      </c>
      <c r="AB9" s="31">
        <v>14</v>
      </c>
      <c r="AC9" s="31">
        <v>0</v>
      </c>
      <c r="AD9" s="31">
        <v>21</v>
      </c>
      <c r="AE9" s="3" t="s">
        <v>106</v>
      </c>
      <c r="AF9" s="3">
        <v>2</v>
      </c>
      <c r="AG9" s="4">
        <v>1.1052631578947369</v>
      </c>
      <c r="AH9" s="31" t="s">
        <v>157</v>
      </c>
      <c r="AI9" s="31" t="s">
        <v>158</v>
      </c>
      <c r="AJ9" s="31" t="s">
        <v>159</v>
      </c>
      <c r="AK9" s="31" t="s">
        <v>160</v>
      </c>
      <c r="AL9" s="3" t="s">
        <v>161</v>
      </c>
      <c r="AM9" s="40" t="s">
        <v>120</v>
      </c>
      <c r="AN9" s="40" t="s">
        <v>162</v>
      </c>
      <c r="AO9" s="40" t="s">
        <v>163</v>
      </c>
      <c r="AP9" s="5">
        <v>1.1843971631205674</v>
      </c>
      <c r="AQ9" s="6">
        <v>252.5</v>
      </c>
      <c r="AR9" s="6">
        <v>330</v>
      </c>
      <c r="AS9" s="6">
        <v>225</v>
      </c>
      <c r="AT9" s="6">
        <v>807.5</v>
      </c>
      <c r="AU9" s="7">
        <v>0.42196428571428568</v>
      </c>
      <c r="AV9" s="7">
        <v>0.24883333333333318</v>
      </c>
      <c r="AW9" s="7">
        <v>0.48409090909090902</v>
      </c>
      <c r="AX9" s="39"/>
    </row>
    <row r="10" spans="1:50" ht="51.75" customHeight="1">
      <c r="A10" s="26">
        <v>8</v>
      </c>
      <c r="B10" s="26" t="s">
        <v>164</v>
      </c>
      <c r="C10" s="26" t="s">
        <v>165</v>
      </c>
      <c r="D10" s="26" t="s">
        <v>55</v>
      </c>
      <c r="E10" s="27" t="s">
        <v>166</v>
      </c>
      <c r="F10" s="27" t="s">
        <v>57</v>
      </c>
      <c r="G10" s="27" t="s">
        <v>58</v>
      </c>
      <c r="H10" s="27" t="s">
        <v>59</v>
      </c>
      <c r="I10" s="26" t="s">
        <v>144</v>
      </c>
      <c r="J10" s="26"/>
      <c r="K10" s="26"/>
      <c r="L10" s="2">
        <v>42240</v>
      </c>
      <c r="M10" s="2">
        <v>42240</v>
      </c>
      <c r="N10" s="28">
        <v>36.1</v>
      </c>
      <c r="O10" s="8" t="s">
        <v>62</v>
      </c>
      <c r="P10" s="8">
        <v>135.00000000000006</v>
      </c>
      <c r="Q10" s="29" t="s">
        <v>82</v>
      </c>
      <c r="R10" s="29" t="s">
        <v>167</v>
      </c>
      <c r="S10" s="29" t="s">
        <v>82</v>
      </c>
      <c r="T10" s="29" t="s">
        <v>168</v>
      </c>
      <c r="U10" s="29" t="s">
        <v>169</v>
      </c>
      <c r="V10" s="29" t="s">
        <v>170</v>
      </c>
      <c r="W10" s="30">
        <v>0</v>
      </c>
      <c r="X10" s="30">
        <v>2</v>
      </c>
      <c r="Y10" s="30">
        <v>23</v>
      </c>
      <c r="Z10" s="30">
        <v>25</v>
      </c>
      <c r="AA10" s="31">
        <v>0</v>
      </c>
      <c r="AB10" s="31">
        <v>1</v>
      </c>
      <c r="AC10" s="31">
        <v>21</v>
      </c>
      <c r="AD10" s="31">
        <v>22</v>
      </c>
      <c r="AE10" s="3" t="s">
        <v>67</v>
      </c>
      <c r="AF10" s="3">
        <v>-3</v>
      </c>
      <c r="AG10" s="4">
        <v>0.88</v>
      </c>
      <c r="AH10" s="31" t="s">
        <v>171</v>
      </c>
      <c r="AI10" s="31" t="s">
        <v>172</v>
      </c>
      <c r="AJ10" s="31" t="s">
        <v>173</v>
      </c>
      <c r="AK10" s="31" t="s">
        <v>151</v>
      </c>
      <c r="AL10" s="3" t="s">
        <v>174</v>
      </c>
      <c r="AM10" s="40" t="s">
        <v>135</v>
      </c>
      <c r="AN10" s="40" t="s">
        <v>90</v>
      </c>
      <c r="AO10" s="40" t="s">
        <v>108</v>
      </c>
      <c r="AP10" s="5">
        <v>0.77064220183486243</v>
      </c>
      <c r="AQ10" s="6">
        <v>155.5</v>
      </c>
      <c r="AR10" s="6">
        <v>386.5</v>
      </c>
      <c r="AS10" s="6">
        <v>223</v>
      </c>
      <c r="AT10" s="6">
        <v>765</v>
      </c>
      <c r="AU10" s="7">
        <v>0.42408700322234127</v>
      </c>
      <c r="AV10" s="7">
        <v>0.46561194653299892</v>
      </c>
      <c r="AW10" s="7">
        <v>0.64252519596864499</v>
      </c>
      <c r="AX10" s="39"/>
    </row>
    <row r="11" spans="1:50" ht="51.75" customHeight="1">
      <c r="A11" s="26">
        <v>9</v>
      </c>
      <c r="B11" s="26" t="s">
        <v>175</v>
      </c>
      <c r="C11" s="26" t="s">
        <v>176</v>
      </c>
      <c r="D11" s="26" t="s">
        <v>56</v>
      </c>
      <c r="E11" s="27" t="s">
        <v>56</v>
      </c>
      <c r="F11" s="27" t="s">
        <v>177</v>
      </c>
      <c r="G11" s="27" t="s">
        <v>177</v>
      </c>
      <c r="H11" s="27" t="s">
        <v>59</v>
      </c>
      <c r="I11" s="26" t="s">
        <v>144</v>
      </c>
      <c r="J11" s="26"/>
      <c r="K11" s="26"/>
      <c r="L11" s="2">
        <v>42240</v>
      </c>
      <c r="M11" s="2">
        <v>42240</v>
      </c>
      <c r="N11" s="28">
        <v>59</v>
      </c>
      <c r="O11" s="8" t="s">
        <v>62</v>
      </c>
      <c r="P11" s="8">
        <v>177</v>
      </c>
      <c r="Q11" s="29" t="s">
        <v>178</v>
      </c>
      <c r="R11" s="29" t="s">
        <v>179</v>
      </c>
      <c r="S11" s="29" t="s">
        <v>178</v>
      </c>
      <c r="T11" s="29" t="s">
        <v>180</v>
      </c>
      <c r="U11" s="29" t="s">
        <v>181</v>
      </c>
      <c r="V11" s="29" t="s">
        <v>182</v>
      </c>
      <c r="W11" s="30">
        <v>0</v>
      </c>
      <c r="X11" s="30">
        <v>4</v>
      </c>
      <c r="Y11" s="30">
        <v>45</v>
      </c>
      <c r="Z11" s="30">
        <v>49</v>
      </c>
      <c r="AA11" s="31">
        <v>2</v>
      </c>
      <c r="AB11" s="31">
        <v>1</v>
      </c>
      <c r="AC11" s="31">
        <v>38</v>
      </c>
      <c r="AD11" s="31">
        <v>41</v>
      </c>
      <c r="AE11" s="3" t="s">
        <v>67</v>
      </c>
      <c r="AF11" s="3">
        <v>-8</v>
      </c>
      <c r="AG11" s="4">
        <v>0.83673469387755106</v>
      </c>
      <c r="AH11" s="31" t="s">
        <v>150</v>
      </c>
      <c r="AI11" s="31" t="s">
        <v>183</v>
      </c>
      <c r="AJ11" s="31" t="s">
        <v>184</v>
      </c>
      <c r="AK11" s="31" t="s">
        <v>123</v>
      </c>
      <c r="AL11" s="3" t="s">
        <v>135</v>
      </c>
      <c r="AM11" s="40" t="s">
        <v>185</v>
      </c>
      <c r="AN11" s="40" t="s">
        <v>186</v>
      </c>
      <c r="AO11" s="40" t="s">
        <v>187</v>
      </c>
      <c r="AP11" s="5">
        <v>0.86111111111111116</v>
      </c>
      <c r="AQ11" s="6">
        <v>463</v>
      </c>
      <c r="AR11" s="6">
        <v>912.5</v>
      </c>
      <c r="AS11" s="6">
        <v>561.5</v>
      </c>
      <c r="AT11" s="6">
        <v>1937</v>
      </c>
      <c r="AU11" s="7">
        <v>0.98531924072476273</v>
      </c>
      <c r="AV11" s="7">
        <v>0.71357617728531852</v>
      </c>
      <c r="AW11" s="7">
        <v>1.1462765121759624</v>
      </c>
      <c r="AX11" s="39"/>
    </row>
    <row r="12" spans="1:50" ht="51.75" customHeight="1">
      <c r="A12" s="26">
        <v>10</v>
      </c>
      <c r="B12" s="26" t="s">
        <v>188</v>
      </c>
      <c r="C12" s="26" t="s">
        <v>189</v>
      </c>
      <c r="D12" s="26" t="s">
        <v>142</v>
      </c>
      <c r="E12" s="27" t="s">
        <v>143</v>
      </c>
      <c r="F12" s="27" t="s">
        <v>190</v>
      </c>
      <c r="G12" s="27" t="s">
        <v>191</v>
      </c>
      <c r="H12" s="27" t="s">
        <v>100</v>
      </c>
      <c r="I12" s="26" t="s">
        <v>192</v>
      </c>
      <c r="J12" s="26"/>
      <c r="K12" s="26"/>
      <c r="L12" s="2">
        <v>42287</v>
      </c>
      <c r="M12" s="2">
        <v>42287</v>
      </c>
      <c r="N12" s="28">
        <v>69.7</v>
      </c>
      <c r="O12" s="8" t="s">
        <v>62</v>
      </c>
      <c r="P12" s="8">
        <v>304.00000000000006</v>
      </c>
      <c r="Q12" s="29" t="s">
        <v>193</v>
      </c>
      <c r="R12" s="29" t="s">
        <v>194</v>
      </c>
      <c r="S12" s="29" t="s">
        <v>193</v>
      </c>
      <c r="T12" s="29" t="s">
        <v>105</v>
      </c>
      <c r="U12" s="29" t="s">
        <v>169</v>
      </c>
      <c r="V12" s="29" t="s">
        <v>195</v>
      </c>
      <c r="W12" s="30">
        <v>32</v>
      </c>
      <c r="X12" s="30">
        <v>6</v>
      </c>
      <c r="Y12" s="30">
        <v>0</v>
      </c>
      <c r="Z12" s="30">
        <v>38</v>
      </c>
      <c r="AA12" s="31">
        <v>33</v>
      </c>
      <c r="AB12" s="31">
        <v>6</v>
      </c>
      <c r="AC12" s="31">
        <v>1</v>
      </c>
      <c r="AD12" s="31">
        <v>40</v>
      </c>
      <c r="AE12" s="3" t="s">
        <v>86</v>
      </c>
      <c r="AF12" s="3">
        <v>2</v>
      </c>
      <c r="AG12" s="4">
        <v>1.0526315789473684</v>
      </c>
      <c r="AH12" s="31" t="s">
        <v>196</v>
      </c>
      <c r="AI12" s="31" t="s">
        <v>196</v>
      </c>
      <c r="AJ12" s="31" t="s">
        <v>197</v>
      </c>
      <c r="AK12" s="31" t="s">
        <v>198</v>
      </c>
      <c r="AL12" s="3" t="s">
        <v>118</v>
      </c>
      <c r="AM12" s="40" t="s">
        <v>184</v>
      </c>
      <c r="AN12" s="40" t="s">
        <v>158</v>
      </c>
      <c r="AO12" s="40" t="s">
        <v>199</v>
      </c>
      <c r="AP12" s="5">
        <v>1.2424242424242424</v>
      </c>
      <c r="AQ12" s="6">
        <v>658.5</v>
      </c>
      <c r="AR12" s="6">
        <v>1147.5</v>
      </c>
      <c r="AS12" s="6">
        <v>909</v>
      </c>
      <c r="AT12" s="6">
        <v>2715</v>
      </c>
      <c r="AU12" s="7">
        <v>0.91926315789473734</v>
      </c>
      <c r="AV12" s="7">
        <v>0.57416666666666671</v>
      </c>
      <c r="AW12" s="7">
        <v>0.91963414634146368</v>
      </c>
      <c r="AX12" s="39"/>
    </row>
    <row r="13" spans="1:50" ht="51.75" customHeight="1">
      <c r="A13" s="26">
        <v>11</v>
      </c>
      <c r="B13" s="26" t="s">
        <v>200</v>
      </c>
      <c r="C13" s="26" t="s">
        <v>201</v>
      </c>
      <c r="D13" s="26" t="s">
        <v>142</v>
      </c>
      <c r="E13" s="27" t="s">
        <v>142</v>
      </c>
      <c r="F13" s="27" t="s">
        <v>190</v>
      </c>
      <c r="G13" s="27" t="s">
        <v>191</v>
      </c>
      <c r="H13" s="27" t="s">
        <v>100</v>
      </c>
      <c r="I13" s="26" t="s">
        <v>202</v>
      </c>
      <c r="J13" s="26"/>
      <c r="K13" s="26"/>
      <c r="L13" s="2">
        <v>42273</v>
      </c>
      <c r="M13" s="2">
        <v>42282</v>
      </c>
      <c r="N13" s="28">
        <v>77.400000000000006</v>
      </c>
      <c r="O13" s="8" t="s">
        <v>62</v>
      </c>
      <c r="P13" s="8">
        <v>413.99999999999994</v>
      </c>
      <c r="Q13" s="29" t="s">
        <v>203</v>
      </c>
      <c r="R13" s="29" t="s">
        <v>168</v>
      </c>
      <c r="S13" s="29" t="s">
        <v>203</v>
      </c>
      <c r="T13" s="29" t="s">
        <v>117</v>
      </c>
      <c r="U13" s="29" t="s">
        <v>66</v>
      </c>
      <c r="V13" s="29" t="s">
        <v>204</v>
      </c>
      <c r="W13" s="30">
        <v>30</v>
      </c>
      <c r="X13" s="30">
        <v>8</v>
      </c>
      <c r="Y13" s="30">
        <v>0</v>
      </c>
      <c r="Z13" s="30">
        <v>38</v>
      </c>
      <c r="AA13" s="31">
        <v>26</v>
      </c>
      <c r="AB13" s="31">
        <v>4</v>
      </c>
      <c r="AC13" s="31">
        <v>0</v>
      </c>
      <c r="AD13" s="31">
        <v>31</v>
      </c>
      <c r="AE13" s="3" t="s">
        <v>86</v>
      </c>
      <c r="AF13" s="3">
        <v>-7</v>
      </c>
      <c r="AG13" s="4">
        <v>0.81578947368421051</v>
      </c>
      <c r="AH13" s="31" t="s">
        <v>69</v>
      </c>
      <c r="AI13" s="31" t="s">
        <v>199</v>
      </c>
      <c r="AJ13" s="31" t="s">
        <v>90</v>
      </c>
      <c r="AK13" s="31" t="s">
        <v>205</v>
      </c>
      <c r="AL13" s="3" t="s">
        <v>206</v>
      </c>
      <c r="AM13" s="40" t="s">
        <v>197</v>
      </c>
      <c r="AN13" s="40" t="s">
        <v>207</v>
      </c>
      <c r="AO13" s="40" t="s">
        <v>208</v>
      </c>
      <c r="AP13" s="5">
        <v>0.87878787878787878</v>
      </c>
      <c r="AQ13" s="6">
        <v>441</v>
      </c>
      <c r="AR13" s="6">
        <v>495.66666666666669</v>
      </c>
      <c r="AS13" s="6">
        <v>454.5</v>
      </c>
      <c r="AT13" s="6">
        <v>1391.1666666666667</v>
      </c>
      <c r="AU13" s="7">
        <v>0.755</v>
      </c>
      <c r="AV13" s="7">
        <v>0.48375000000000024</v>
      </c>
      <c r="AW13" s="7">
        <v>0.77145833333333336</v>
      </c>
      <c r="AX13" s="39"/>
    </row>
    <row r="14" spans="1:50" ht="51.75" customHeight="1">
      <c r="A14" s="26">
        <v>12</v>
      </c>
      <c r="B14" s="26" t="s">
        <v>209</v>
      </c>
      <c r="C14" s="26" t="s">
        <v>210</v>
      </c>
      <c r="D14" s="26" t="s">
        <v>77</v>
      </c>
      <c r="E14" s="27" t="s">
        <v>78</v>
      </c>
      <c r="F14" s="27" t="s">
        <v>57</v>
      </c>
      <c r="G14" s="27" t="s">
        <v>58</v>
      </c>
      <c r="H14" s="27" t="s">
        <v>59</v>
      </c>
      <c r="I14" s="26" t="s">
        <v>113</v>
      </c>
      <c r="J14" s="26"/>
      <c r="K14" s="26"/>
      <c r="L14" s="2">
        <v>42273</v>
      </c>
      <c r="M14" s="2">
        <v>42273</v>
      </c>
      <c r="N14" s="28">
        <v>46.1</v>
      </c>
      <c r="O14" s="8" t="s">
        <v>62</v>
      </c>
      <c r="P14" s="8">
        <v>258.00000000000006</v>
      </c>
      <c r="Q14" s="29" t="s">
        <v>114</v>
      </c>
      <c r="R14" s="29" t="s">
        <v>115</v>
      </c>
      <c r="S14" s="29" t="s">
        <v>114</v>
      </c>
      <c r="T14" s="29" t="s">
        <v>115</v>
      </c>
      <c r="U14" s="29" t="s">
        <v>116</v>
      </c>
      <c r="V14" s="29" t="s">
        <v>117</v>
      </c>
      <c r="W14" s="30">
        <v>17</v>
      </c>
      <c r="X14" s="30">
        <v>9</v>
      </c>
      <c r="Y14" s="30">
        <v>0</v>
      </c>
      <c r="Z14" s="30">
        <v>26</v>
      </c>
      <c r="AA14" s="31">
        <v>17</v>
      </c>
      <c r="AB14" s="31">
        <v>8</v>
      </c>
      <c r="AC14" s="31">
        <v>1</v>
      </c>
      <c r="AD14" s="31">
        <v>26</v>
      </c>
      <c r="AE14" s="3" t="s">
        <v>86</v>
      </c>
      <c r="AF14" s="3">
        <v>0</v>
      </c>
      <c r="AG14" s="4">
        <v>1</v>
      </c>
      <c r="AH14" s="31" t="s">
        <v>197</v>
      </c>
      <c r="AI14" s="31" t="s">
        <v>211</v>
      </c>
      <c r="AJ14" s="31" t="s">
        <v>107</v>
      </c>
      <c r="AK14" s="31" t="s">
        <v>212</v>
      </c>
      <c r="AL14" s="3" t="s">
        <v>120</v>
      </c>
      <c r="AM14" s="40" t="s">
        <v>213</v>
      </c>
      <c r="AN14" s="40" t="s">
        <v>149</v>
      </c>
      <c r="AO14" s="40" t="s">
        <v>214</v>
      </c>
      <c r="AP14" s="5">
        <v>1.101123595505618</v>
      </c>
      <c r="AQ14" s="6">
        <v>242</v>
      </c>
      <c r="AR14" s="6">
        <v>627</v>
      </c>
      <c r="AS14" s="6">
        <v>325</v>
      </c>
      <c r="AT14" s="6">
        <v>1194</v>
      </c>
      <c r="AU14" s="7">
        <v>0.3328340080971659</v>
      </c>
      <c r="AV14" s="7">
        <v>0.27012325116588964</v>
      </c>
      <c r="AW14" s="7">
        <v>0.46628571428571408</v>
      </c>
      <c r="AX14" s="39"/>
    </row>
    <row r="15" spans="1:50" ht="51.75" customHeight="1">
      <c r="A15" s="26">
        <v>13</v>
      </c>
      <c r="B15" s="26" t="s">
        <v>215</v>
      </c>
      <c r="C15" s="26" t="s">
        <v>216</v>
      </c>
      <c r="D15" s="26" t="s">
        <v>217</v>
      </c>
      <c r="E15" s="27" t="s">
        <v>97</v>
      </c>
      <c r="F15" s="27" t="s">
        <v>142</v>
      </c>
      <c r="G15" s="27" t="s">
        <v>58</v>
      </c>
      <c r="H15" s="27" t="s">
        <v>100</v>
      </c>
      <c r="I15" s="26" t="s">
        <v>218</v>
      </c>
      <c r="J15" s="29"/>
      <c r="K15" s="29"/>
      <c r="L15" s="2">
        <v>42623</v>
      </c>
      <c r="M15" s="2">
        <v>42623</v>
      </c>
      <c r="N15" s="28">
        <v>44.5</v>
      </c>
      <c r="O15" s="8" t="s">
        <v>62</v>
      </c>
      <c r="P15" s="8">
        <v>209.99999999999997</v>
      </c>
      <c r="Q15" s="29" t="s">
        <v>203</v>
      </c>
      <c r="R15" s="29" t="s">
        <v>219</v>
      </c>
      <c r="S15" s="29" t="s">
        <v>203</v>
      </c>
      <c r="T15" s="29" t="s">
        <v>220</v>
      </c>
      <c r="U15" s="29" t="s">
        <v>221</v>
      </c>
      <c r="V15" s="29" t="s">
        <v>132</v>
      </c>
      <c r="W15" s="30">
        <v>0</v>
      </c>
      <c r="X15" s="30">
        <v>0</v>
      </c>
      <c r="Y15" s="30">
        <v>30</v>
      </c>
      <c r="Z15" s="30">
        <v>30</v>
      </c>
      <c r="AA15" s="31">
        <v>0</v>
      </c>
      <c r="AB15" s="31">
        <v>0</v>
      </c>
      <c r="AC15" s="31">
        <v>20</v>
      </c>
      <c r="AD15" s="31">
        <v>20</v>
      </c>
      <c r="AE15" s="3" t="s">
        <v>67</v>
      </c>
      <c r="AF15" s="3">
        <v>-10</v>
      </c>
      <c r="AG15" s="4">
        <v>0.66666666666666663</v>
      </c>
      <c r="AH15" s="31" t="s">
        <v>125</v>
      </c>
      <c r="AI15" s="31" t="s">
        <v>222</v>
      </c>
      <c r="AJ15" s="31" t="s">
        <v>214</v>
      </c>
      <c r="AK15" s="31" t="s">
        <v>208</v>
      </c>
      <c r="AL15" s="3" t="s">
        <v>223</v>
      </c>
      <c r="AM15" s="40" t="s">
        <v>224</v>
      </c>
      <c r="AN15" s="40" t="s">
        <v>225</v>
      </c>
      <c r="AO15" s="40" t="s">
        <v>93</v>
      </c>
      <c r="AP15" s="5">
        <v>0.72832369942196529</v>
      </c>
      <c r="AQ15" s="6">
        <v>209</v>
      </c>
      <c r="AR15" s="6">
        <v>255</v>
      </c>
      <c r="AS15" s="6">
        <v>147</v>
      </c>
      <c r="AT15" s="6">
        <v>611</v>
      </c>
      <c r="AU15" s="7">
        <v>0.99380804953560353</v>
      </c>
      <c r="AV15" s="7">
        <v>0.62781954887218028</v>
      </c>
      <c r="AW15" s="7">
        <v>0.85964912280701755</v>
      </c>
      <c r="AX15" s="39"/>
    </row>
    <row r="16" spans="1:50" ht="51.75" customHeight="1">
      <c r="A16" s="26">
        <v>14</v>
      </c>
      <c r="B16" s="26" t="s">
        <v>226</v>
      </c>
      <c r="C16" s="26" t="s">
        <v>227</v>
      </c>
      <c r="D16" s="26" t="s">
        <v>190</v>
      </c>
      <c r="E16" s="27" t="s">
        <v>191</v>
      </c>
      <c r="F16" s="27" t="s">
        <v>57</v>
      </c>
      <c r="G16" s="27" t="s">
        <v>79</v>
      </c>
      <c r="H16" s="27" t="s">
        <v>59</v>
      </c>
      <c r="I16" s="26" t="s">
        <v>113</v>
      </c>
      <c r="J16" s="26"/>
      <c r="K16" s="26"/>
      <c r="L16" s="2">
        <v>42203</v>
      </c>
      <c r="M16" s="2">
        <v>42203</v>
      </c>
      <c r="N16" s="28">
        <v>36.5</v>
      </c>
      <c r="O16" s="8">
        <v>43.5</v>
      </c>
      <c r="P16" s="8">
        <v>184</v>
      </c>
      <c r="Q16" s="29" t="s">
        <v>228</v>
      </c>
      <c r="R16" s="29" t="s">
        <v>167</v>
      </c>
      <c r="S16" s="29" t="s">
        <v>228</v>
      </c>
      <c r="T16" s="29" t="s">
        <v>229</v>
      </c>
      <c r="U16" s="29" t="s">
        <v>230</v>
      </c>
      <c r="V16" s="29" t="s">
        <v>231</v>
      </c>
      <c r="W16" s="30">
        <v>29</v>
      </c>
      <c r="X16" s="30">
        <v>6</v>
      </c>
      <c r="Y16" s="30">
        <v>0</v>
      </c>
      <c r="Z16" s="30">
        <v>35</v>
      </c>
      <c r="AA16" s="31">
        <v>36</v>
      </c>
      <c r="AB16" s="31">
        <v>5</v>
      </c>
      <c r="AC16" s="31">
        <v>0</v>
      </c>
      <c r="AD16" s="31">
        <v>41</v>
      </c>
      <c r="AE16" s="3" t="s">
        <v>86</v>
      </c>
      <c r="AF16" s="3">
        <v>6</v>
      </c>
      <c r="AG16" s="4">
        <v>1.1714285714285715</v>
      </c>
      <c r="AH16" s="31" t="s">
        <v>213</v>
      </c>
      <c r="AI16" s="31" t="s">
        <v>185</v>
      </c>
      <c r="AJ16" s="31" t="s">
        <v>184</v>
      </c>
      <c r="AK16" s="31" t="s">
        <v>184</v>
      </c>
      <c r="AL16" s="3" t="s">
        <v>232</v>
      </c>
      <c r="AM16" s="40" t="s">
        <v>233</v>
      </c>
      <c r="AN16" s="40" t="s">
        <v>234</v>
      </c>
      <c r="AO16" s="40" t="s">
        <v>123</v>
      </c>
      <c r="AP16" s="5">
        <v>0.97101449275362317</v>
      </c>
      <c r="AQ16" s="6">
        <v>781</v>
      </c>
      <c r="AR16" s="6">
        <v>1466</v>
      </c>
      <c r="AS16" s="6">
        <v>1257</v>
      </c>
      <c r="AT16" s="6">
        <v>3504</v>
      </c>
      <c r="AU16" s="7">
        <v>0.65276315789473716</v>
      </c>
      <c r="AV16" s="7">
        <v>0.41290476190476233</v>
      </c>
      <c r="AW16" s="7">
        <v>0.91517857142857195</v>
      </c>
      <c r="AX16" s="39"/>
    </row>
    <row r="17" spans="1:50" ht="51.75" customHeight="1">
      <c r="A17" s="26">
        <v>15</v>
      </c>
      <c r="B17" s="26" t="s">
        <v>235</v>
      </c>
      <c r="C17" s="26" t="s">
        <v>236</v>
      </c>
      <c r="D17" s="26" t="s">
        <v>190</v>
      </c>
      <c r="E17" s="27" t="s">
        <v>191</v>
      </c>
      <c r="F17" s="27" t="s">
        <v>177</v>
      </c>
      <c r="G17" s="27" t="s">
        <v>177</v>
      </c>
      <c r="H17" s="27" t="s">
        <v>59</v>
      </c>
      <c r="I17" s="26" t="s">
        <v>237</v>
      </c>
      <c r="J17" s="26" t="s">
        <v>81</v>
      </c>
      <c r="K17" s="26"/>
      <c r="L17" s="2">
        <v>42308</v>
      </c>
      <c r="M17" s="2">
        <v>42308</v>
      </c>
      <c r="N17" s="28">
        <v>32.5</v>
      </c>
      <c r="O17" s="8">
        <v>36.4</v>
      </c>
      <c r="P17" s="8">
        <v>155</v>
      </c>
      <c r="Q17" s="29" t="s">
        <v>129</v>
      </c>
      <c r="R17" s="29" t="s">
        <v>238</v>
      </c>
      <c r="S17" s="29" t="s">
        <v>230</v>
      </c>
      <c r="T17" s="29" t="s">
        <v>239</v>
      </c>
      <c r="U17" s="29" t="s">
        <v>62</v>
      </c>
      <c r="V17" s="29" t="s">
        <v>62</v>
      </c>
      <c r="W17" s="30">
        <v>3</v>
      </c>
      <c r="X17" s="30">
        <v>0</v>
      </c>
      <c r="Y17" s="30">
        <v>6</v>
      </c>
      <c r="Z17" s="30">
        <v>9</v>
      </c>
      <c r="AA17" s="31">
        <v>2</v>
      </c>
      <c r="AB17" s="31">
        <v>0</v>
      </c>
      <c r="AC17" s="31">
        <v>12</v>
      </c>
      <c r="AD17" s="31">
        <v>14</v>
      </c>
      <c r="AE17" s="3" t="s">
        <v>67</v>
      </c>
      <c r="AF17" s="3">
        <v>5</v>
      </c>
      <c r="AG17" s="4">
        <v>1.5555555555555556</v>
      </c>
      <c r="AH17" s="31" t="s">
        <v>240</v>
      </c>
      <c r="AI17" s="31">
        <v>24.8</v>
      </c>
      <c r="AJ17" s="31" t="s">
        <v>241</v>
      </c>
      <c r="AK17" s="31" t="s">
        <v>242</v>
      </c>
      <c r="AL17" s="3" t="s">
        <v>243</v>
      </c>
      <c r="AM17" s="40" t="s">
        <v>244</v>
      </c>
      <c r="AN17" s="40" t="s">
        <v>245</v>
      </c>
      <c r="AO17" s="40" t="s">
        <v>246</v>
      </c>
      <c r="AP17" s="5">
        <v>1.4858757062146895</v>
      </c>
      <c r="AQ17" s="6">
        <v>189</v>
      </c>
      <c r="AR17" s="6">
        <v>322</v>
      </c>
      <c r="AS17" s="6">
        <v>106</v>
      </c>
      <c r="AT17" s="6">
        <v>617</v>
      </c>
      <c r="AU17" s="7">
        <v>0.79058823529411737</v>
      </c>
      <c r="AV17" s="7">
        <v>0.53101903695408725</v>
      </c>
      <c r="AW17" s="7">
        <v>0.92982456140350866</v>
      </c>
      <c r="AX17" s="39"/>
    </row>
    <row r="18" spans="1:50" ht="51.75" customHeight="1">
      <c r="A18" s="26">
        <v>16</v>
      </c>
      <c r="B18" s="26" t="s">
        <v>247</v>
      </c>
      <c r="C18" s="26" t="s">
        <v>248</v>
      </c>
      <c r="D18" s="26" t="s">
        <v>142</v>
      </c>
      <c r="E18" s="27" t="s">
        <v>142</v>
      </c>
      <c r="F18" s="27" t="s">
        <v>99</v>
      </c>
      <c r="G18" s="27" t="s">
        <v>249</v>
      </c>
      <c r="H18" s="27" t="s">
        <v>59</v>
      </c>
      <c r="I18" s="26" t="s">
        <v>250</v>
      </c>
      <c r="J18" s="26"/>
      <c r="K18" s="26"/>
      <c r="L18" s="2">
        <v>42294</v>
      </c>
      <c r="M18" s="2">
        <v>42294</v>
      </c>
      <c r="N18" s="28">
        <v>31.5</v>
      </c>
      <c r="O18" s="8">
        <v>39.799999999999997</v>
      </c>
      <c r="P18" s="8">
        <v>145.99999999999997</v>
      </c>
      <c r="Q18" s="29" t="s">
        <v>251</v>
      </c>
      <c r="R18" s="29" t="s">
        <v>252</v>
      </c>
      <c r="S18" s="29" t="s">
        <v>251</v>
      </c>
      <c r="T18" s="29" t="s">
        <v>253</v>
      </c>
      <c r="U18" s="29" t="s">
        <v>62</v>
      </c>
      <c r="V18" s="29" t="s">
        <v>62</v>
      </c>
      <c r="W18" s="30">
        <v>0</v>
      </c>
      <c r="X18" s="30">
        <v>1</v>
      </c>
      <c r="Y18" s="30">
        <v>14</v>
      </c>
      <c r="Z18" s="30">
        <v>15</v>
      </c>
      <c r="AA18" s="31">
        <v>0</v>
      </c>
      <c r="AB18" s="31">
        <v>1</v>
      </c>
      <c r="AC18" s="31">
        <v>9</v>
      </c>
      <c r="AD18" s="31">
        <v>10</v>
      </c>
      <c r="AE18" s="3" t="s">
        <v>67</v>
      </c>
      <c r="AF18" s="3">
        <v>-5</v>
      </c>
      <c r="AG18" s="4">
        <v>0.66666666666666663</v>
      </c>
      <c r="AH18" s="31" t="s">
        <v>160</v>
      </c>
      <c r="AI18" s="31" t="s">
        <v>254</v>
      </c>
      <c r="AJ18" s="31" t="s">
        <v>255</v>
      </c>
      <c r="AK18" s="31" t="s">
        <v>256</v>
      </c>
      <c r="AL18" s="3" t="s">
        <v>257</v>
      </c>
      <c r="AM18" s="40">
        <v>24.8</v>
      </c>
      <c r="AN18" s="40" t="s">
        <v>258</v>
      </c>
      <c r="AO18" s="40" t="s">
        <v>259</v>
      </c>
      <c r="AP18" s="5">
        <v>0.83750000000000002</v>
      </c>
      <c r="AQ18" s="6">
        <v>164</v>
      </c>
      <c r="AR18" s="6">
        <v>213.33333333333334</v>
      </c>
      <c r="AS18" s="6">
        <v>113.5</v>
      </c>
      <c r="AT18" s="6">
        <v>490.83333333333337</v>
      </c>
      <c r="AU18" s="7">
        <v>1.0029605263157895</v>
      </c>
      <c r="AV18" s="7">
        <v>0.79844182825484766</v>
      </c>
      <c r="AW18" s="7">
        <v>1.0308612440191389</v>
      </c>
      <c r="AX18" s="39"/>
    </row>
    <row r="19" spans="1:50" ht="51.75" customHeight="1">
      <c r="A19" s="26">
        <v>17</v>
      </c>
      <c r="B19" s="41" t="s">
        <v>260</v>
      </c>
      <c r="C19" s="26" t="s">
        <v>261</v>
      </c>
      <c r="D19" s="26" t="s">
        <v>78</v>
      </c>
      <c r="E19" s="27" t="s">
        <v>78</v>
      </c>
      <c r="F19" s="27" t="s">
        <v>177</v>
      </c>
      <c r="G19" s="27" t="s">
        <v>177</v>
      </c>
      <c r="H19" s="27" t="s">
        <v>59</v>
      </c>
      <c r="I19" s="26" t="s">
        <v>156</v>
      </c>
      <c r="J19" s="26"/>
      <c r="K19" s="26"/>
      <c r="L19" s="2">
        <v>42273</v>
      </c>
      <c r="M19" s="2">
        <v>42273</v>
      </c>
      <c r="N19" s="28">
        <v>46.5</v>
      </c>
      <c r="O19" s="8" t="s">
        <v>62</v>
      </c>
      <c r="P19" s="8">
        <v>208</v>
      </c>
      <c r="Q19" s="32" t="s">
        <v>62</v>
      </c>
      <c r="R19" s="32" t="s">
        <v>62</v>
      </c>
      <c r="S19" s="32" t="s">
        <v>62</v>
      </c>
      <c r="T19" s="32" t="s">
        <v>62</v>
      </c>
      <c r="U19" s="32" t="s">
        <v>62</v>
      </c>
      <c r="V19" s="32" t="s">
        <v>62</v>
      </c>
      <c r="W19" s="30">
        <v>2</v>
      </c>
      <c r="X19" s="30">
        <v>3</v>
      </c>
      <c r="Y19" s="30">
        <v>0</v>
      </c>
      <c r="Z19" s="30">
        <v>5</v>
      </c>
      <c r="AA19" s="31" t="e">
        <v>#N/A</v>
      </c>
      <c r="AB19" s="31" t="e">
        <v>#N/A</v>
      </c>
      <c r="AC19" s="31" t="e">
        <v>#N/A</v>
      </c>
      <c r="AD19" s="31" t="e">
        <v>#N/A</v>
      </c>
      <c r="AE19" s="3" t="e">
        <v>#N/A</v>
      </c>
      <c r="AF19" s="3" t="e">
        <v>#N/A</v>
      </c>
      <c r="AG19" s="4" t="e">
        <v>#N/A</v>
      </c>
      <c r="AH19" s="31" t="s">
        <v>262</v>
      </c>
      <c r="AI19" s="31" t="s">
        <v>263</v>
      </c>
      <c r="AJ19" s="31" t="s">
        <v>264</v>
      </c>
      <c r="AK19" s="31">
        <v>30</v>
      </c>
      <c r="AL19" s="3" t="e">
        <v>#N/A</v>
      </c>
      <c r="AM19" s="40" t="e">
        <v>#N/A</v>
      </c>
      <c r="AN19" s="40" t="e">
        <v>#N/A</v>
      </c>
      <c r="AO19" s="40" t="e">
        <v>#N/A</v>
      </c>
      <c r="AP19" s="5" t="e">
        <v>#N/A</v>
      </c>
      <c r="AQ19" s="5" t="e">
        <v>#N/A</v>
      </c>
      <c r="AR19" s="5" t="e">
        <v>#N/A</v>
      </c>
      <c r="AS19" s="5" t="e">
        <v>#N/A</v>
      </c>
      <c r="AT19" s="5" t="e">
        <v>#N/A</v>
      </c>
      <c r="AU19" s="7" t="e">
        <v>#N/A</v>
      </c>
      <c r="AV19" s="7" t="e">
        <v>#N/A</v>
      </c>
      <c r="AW19" s="7" t="e">
        <v>#N/A</v>
      </c>
      <c r="AX19" s="39"/>
    </row>
    <row r="20" spans="1:50" ht="51.75" customHeight="1">
      <c r="A20" s="26">
        <v>18</v>
      </c>
      <c r="B20" s="26" t="s">
        <v>265</v>
      </c>
      <c r="C20" s="26" t="s">
        <v>266</v>
      </c>
      <c r="D20" s="26" t="s">
        <v>77</v>
      </c>
      <c r="E20" s="27" t="s">
        <v>78</v>
      </c>
      <c r="F20" s="27" t="s">
        <v>142</v>
      </c>
      <c r="G20" s="27" t="s">
        <v>142</v>
      </c>
      <c r="H20" s="27" t="s">
        <v>100</v>
      </c>
      <c r="I20" s="26" t="s">
        <v>267</v>
      </c>
      <c r="J20" s="26" t="s">
        <v>268</v>
      </c>
      <c r="K20" s="26"/>
      <c r="L20" s="2">
        <v>42263</v>
      </c>
      <c r="M20" s="2">
        <v>42263</v>
      </c>
      <c r="N20" s="28">
        <v>45.9</v>
      </c>
      <c r="O20" s="8" t="s">
        <v>62</v>
      </c>
      <c r="P20" s="8">
        <v>128</v>
      </c>
      <c r="Q20" s="29" t="s">
        <v>203</v>
      </c>
      <c r="R20" s="29" t="s">
        <v>269</v>
      </c>
      <c r="S20" s="29" t="s">
        <v>203</v>
      </c>
      <c r="T20" s="29" t="s">
        <v>115</v>
      </c>
      <c r="U20" s="29" t="s">
        <v>169</v>
      </c>
      <c r="V20" s="29" t="s">
        <v>270</v>
      </c>
      <c r="W20" s="30">
        <v>1</v>
      </c>
      <c r="X20" s="30">
        <v>6</v>
      </c>
      <c r="Y20" s="30">
        <v>36</v>
      </c>
      <c r="Z20" s="30">
        <v>43</v>
      </c>
      <c r="AA20" s="31">
        <v>0</v>
      </c>
      <c r="AB20" s="31">
        <v>5</v>
      </c>
      <c r="AC20" s="31">
        <v>30</v>
      </c>
      <c r="AD20" s="31">
        <v>36</v>
      </c>
      <c r="AE20" s="3" t="s">
        <v>67</v>
      </c>
      <c r="AF20" s="3">
        <v>-7</v>
      </c>
      <c r="AG20" s="4">
        <v>0.83720930232558144</v>
      </c>
      <c r="AH20" s="31" t="s">
        <v>205</v>
      </c>
      <c r="AI20" s="31" t="s">
        <v>271</v>
      </c>
      <c r="AJ20" s="31" t="s">
        <v>272</v>
      </c>
      <c r="AK20" s="31" t="s">
        <v>71</v>
      </c>
      <c r="AL20" s="3" t="s">
        <v>273</v>
      </c>
      <c r="AM20" s="40" t="s">
        <v>274</v>
      </c>
      <c r="AN20" s="40" t="s">
        <v>69</v>
      </c>
      <c r="AO20" s="40" t="s">
        <v>275</v>
      </c>
      <c r="AP20" s="5">
        <v>1.0416666666666667</v>
      </c>
      <c r="AQ20" s="6">
        <v>209</v>
      </c>
      <c r="AR20" s="6">
        <v>413.5</v>
      </c>
      <c r="AS20" s="6">
        <v>189</v>
      </c>
      <c r="AT20" s="6">
        <v>811.5</v>
      </c>
      <c r="AU20" s="7">
        <v>0.67510796221322533</v>
      </c>
      <c r="AV20" s="7">
        <v>0.52303728070175426</v>
      </c>
      <c r="AW20" s="7">
        <v>0.82250453720508188</v>
      </c>
      <c r="AX20" s="39"/>
    </row>
    <row r="21" spans="1:50" ht="51.75" customHeight="1">
      <c r="A21" s="26">
        <v>19</v>
      </c>
      <c r="B21" s="26" t="s">
        <v>276</v>
      </c>
      <c r="C21" s="26" t="s">
        <v>277</v>
      </c>
      <c r="D21" s="26" t="s">
        <v>78</v>
      </c>
      <c r="E21" s="27" t="s">
        <v>78</v>
      </c>
      <c r="F21" s="27" t="s">
        <v>142</v>
      </c>
      <c r="G21" s="27" t="s">
        <v>142</v>
      </c>
      <c r="H21" s="27" t="s">
        <v>100</v>
      </c>
      <c r="I21" s="26" t="s">
        <v>278</v>
      </c>
      <c r="J21" s="26"/>
      <c r="K21" s="26"/>
      <c r="L21" s="2">
        <v>42280</v>
      </c>
      <c r="M21" s="2">
        <v>42280</v>
      </c>
      <c r="N21" s="28">
        <v>51.1</v>
      </c>
      <c r="O21" s="8">
        <v>51.1</v>
      </c>
      <c r="P21" s="8">
        <v>203</v>
      </c>
      <c r="Q21" s="29" t="s">
        <v>131</v>
      </c>
      <c r="R21" s="29" t="s">
        <v>229</v>
      </c>
      <c r="S21" s="29" t="s">
        <v>131</v>
      </c>
      <c r="T21" s="29" t="s">
        <v>279</v>
      </c>
      <c r="U21" s="29" t="s">
        <v>66</v>
      </c>
      <c r="V21" s="29" t="s">
        <v>280</v>
      </c>
      <c r="W21" s="30">
        <v>0</v>
      </c>
      <c r="X21" s="30">
        <v>1</v>
      </c>
      <c r="Y21" s="30">
        <v>26</v>
      </c>
      <c r="Z21" s="30">
        <v>27</v>
      </c>
      <c r="AA21" s="31">
        <v>0</v>
      </c>
      <c r="AB21" s="31">
        <v>0</v>
      </c>
      <c r="AC21" s="31">
        <v>31</v>
      </c>
      <c r="AD21" s="31">
        <v>32</v>
      </c>
      <c r="AE21" s="3" t="s">
        <v>67</v>
      </c>
      <c r="AF21" s="3">
        <v>5</v>
      </c>
      <c r="AG21" s="4">
        <v>1.1851851851851851</v>
      </c>
      <c r="AH21" s="31" t="s">
        <v>206</v>
      </c>
      <c r="AI21" s="31" t="s">
        <v>149</v>
      </c>
      <c r="AJ21" s="31" t="s">
        <v>281</v>
      </c>
      <c r="AK21" s="31" t="s">
        <v>282</v>
      </c>
      <c r="AL21" s="3" t="s">
        <v>283</v>
      </c>
      <c r="AM21" s="40" t="s">
        <v>284</v>
      </c>
      <c r="AN21" s="40" t="s">
        <v>285</v>
      </c>
      <c r="AO21" s="40" t="s">
        <v>286</v>
      </c>
      <c r="AP21" s="5">
        <v>1.2571428571428571</v>
      </c>
      <c r="AQ21" s="6">
        <v>268.5</v>
      </c>
      <c r="AR21" s="6">
        <v>404.5</v>
      </c>
      <c r="AS21" s="6">
        <v>240</v>
      </c>
      <c r="AT21" s="6">
        <v>913</v>
      </c>
      <c r="AU21" s="7">
        <v>0.84700122399020816</v>
      </c>
      <c r="AV21" s="7">
        <v>0.51525438596491224</v>
      </c>
      <c r="AW21" s="7">
        <v>0.84360902255639114</v>
      </c>
      <c r="AX21" s="39"/>
    </row>
    <row r="22" spans="1:50" ht="51.75" customHeight="1">
      <c r="A22" s="26">
        <v>20</v>
      </c>
      <c r="B22" s="26" t="s">
        <v>287</v>
      </c>
      <c r="C22" s="26" t="s">
        <v>288</v>
      </c>
      <c r="D22" s="26" t="s">
        <v>77</v>
      </c>
      <c r="E22" s="27" t="s">
        <v>78</v>
      </c>
      <c r="F22" s="27" t="s">
        <v>57</v>
      </c>
      <c r="G22" s="27" t="s">
        <v>79</v>
      </c>
      <c r="H22" s="27" t="s">
        <v>59</v>
      </c>
      <c r="I22" s="26" t="s">
        <v>267</v>
      </c>
      <c r="J22" s="26" t="s">
        <v>268</v>
      </c>
      <c r="K22" s="26"/>
      <c r="L22" s="2">
        <v>42263</v>
      </c>
      <c r="M22" s="2">
        <v>42263</v>
      </c>
      <c r="N22" s="28">
        <v>46.9</v>
      </c>
      <c r="O22" s="8">
        <v>47.2</v>
      </c>
      <c r="P22" s="8">
        <v>213.99999999999997</v>
      </c>
      <c r="Q22" s="29" t="s">
        <v>289</v>
      </c>
      <c r="R22" s="29" t="s">
        <v>290</v>
      </c>
      <c r="S22" s="29" t="s">
        <v>104</v>
      </c>
      <c r="T22" s="29" t="s">
        <v>291</v>
      </c>
      <c r="U22" s="33" t="s">
        <v>62</v>
      </c>
      <c r="V22" s="33" t="s">
        <v>62</v>
      </c>
      <c r="W22" s="30">
        <v>0</v>
      </c>
      <c r="X22" s="30">
        <v>9</v>
      </c>
      <c r="Y22" s="30">
        <v>14</v>
      </c>
      <c r="Z22" s="30">
        <v>23</v>
      </c>
      <c r="AA22" s="31">
        <v>0</v>
      </c>
      <c r="AB22" s="31">
        <v>5</v>
      </c>
      <c r="AC22" s="31">
        <v>8</v>
      </c>
      <c r="AD22" s="31">
        <v>13</v>
      </c>
      <c r="AE22" s="3" t="s">
        <v>67</v>
      </c>
      <c r="AF22" s="3">
        <v>-10</v>
      </c>
      <c r="AG22" s="4">
        <v>0.56521739130434778</v>
      </c>
      <c r="AH22" s="31" t="s">
        <v>137</v>
      </c>
      <c r="AI22" s="31" t="s">
        <v>87</v>
      </c>
      <c r="AJ22" s="31" t="s">
        <v>139</v>
      </c>
      <c r="AK22" s="31" t="s">
        <v>161</v>
      </c>
      <c r="AL22" s="3" t="s">
        <v>292</v>
      </c>
      <c r="AM22" s="40" t="s">
        <v>244</v>
      </c>
      <c r="AN22" s="40" t="s">
        <v>293</v>
      </c>
      <c r="AO22" s="40" t="s">
        <v>294</v>
      </c>
      <c r="AP22" s="5">
        <v>0.69230769230769229</v>
      </c>
      <c r="AQ22" s="6">
        <v>146.5</v>
      </c>
      <c r="AR22" s="6">
        <v>219.5</v>
      </c>
      <c r="AS22" s="6">
        <v>102.5</v>
      </c>
      <c r="AT22" s="6">
        <v>468.5</v>
      </c>
      <c r="AU22" s="7">
        <v>0.66772445820433446</v>
      </c>
      <c r="AV22" s="7">
        <v>0.40299552071668499</v>
      </c>
      <c r="AW22" s="7">
        <v>0.77423245614035086</v>
      </c>
      <c r="AX22" s="39"/>
    </row>
    <row r="23" spans="1:50" ht="51.75" customHeight="1">
      <c r="A23" s="26">
        <v>21</v>
      </c>
      <c r="B23" s="26" t="s">
        <v>295</v>
      </c>
      <c r="C23" s="26" t="s">
        <v>296</v>
      </c>
      <c r="D23" s="26" t="s">
        <v>177</v>
      </c>
      <c r="E23" s="27" t="s">
        <v>177</v>
      </c>
      <c r="F23" s="27" t="s">
        <v>78</v>
      </c>
      <c r="G23" s="27" t="s">
        <v>78</v>
      </c>
      <c r="H23" s="27" t="s">
        <v>100</v>
      </c>
      <c r="I23" s="26" t="s">
        <v>297</v>
      </c>
      <c r="J23" s="26"/>
      <c r="K23" s="26"/>
      <c r="L23" s="2">
        <v>42270</v>
      </c>
      <c r="M23" s="2">
        <v>42270</v>
      </c>
      <c r="N23" s="28">
        <v>63.5</v>
      </c>
      <c r="O23" s="8" t="s">
        <v>62</v>
      </c>
      <c r="P23" s="8">
        <v>257.99999999999994</v>
      </c>
      <c r="Q23" s="29" t="s">
        <v>193</v>
      </c>
      <c r="R23" s="29" t="s">
        <v>298</v>
      </c>
      <c r="S23" s="29" t="s">
        <v>193</v>
      </c>
      <c r="T23" s="29" t="s">
        <v>298</v>
      </c>
      <c r="U23" s="29" t="s">
        <v>193</v>
      </c>
      <c r="V23" s="29" t="s">
        <v>298</v>
      </c>
      <c r="W23" s="30">
        <v>6</v>
      </c>
      <c r="X23" s="30">
        <v>2</v>
      </c>
      <c r="Y23" s="30">
        <v>16</v>
      </c>
      <c r="Z23" s="30">
        <v>24</v>
      </c>
      <c r="AA23" s="31">
        <v>4</v>
      </c>
      <c r="AB23" s="31">
        <v>0</v>
      </c>
      <c r="AC23" s="31">
        <v>18</v>
      </c>
      <c r="AD23" s="31">
        <v>22</v>
      </c>
      <c r="AE23" s="3" t="s">
        <v>67</v>
      </c>
      <c r="AF23" s="3">
        <v>-2</v>
      </c>
      <c r="AG23" s="4">
        <v>0.91666666666666663</v>
      </c>
      <c r="AH23" s="31" t="s">
        <v>299</v>
      </c>
      <c r="AI23" s="31" t="s">
        <v>272</v>
      </c>
      <c r="AJ23" s="31" t="s">
        <v>300</v>
      </c>
      <c r="AK23" s="31" t="s">
        <v>301</v>
      </c>
      <c r="AL23" s="3" t="s">
        <v>302</v>
      </c>
      <c r="AM23" s="40" t="s">
        <v>303</v>
      </c>
      <c r="AN23" s="40" t="s">
        <v>94</v>
      </c>
      <c r="AO23" s="40" t="s">
        <v>225</v>
      </c>
      <c r="AP23" s="5">
        <v>1.0546448087431695</v>
      </c>
      <c r="AQ23" s="6">
        <v>139</v>
      </c>
      <c r="AR23" s="6">
        <v>284.5</v>
      </c>
      <c r="AS23" s="6">
        <v>152</v>
      </c>
      <c r="AT23" s="6">
        <v>575.5</v>
      </c>
      <c r="AU23" s="7">
        <v>0.87905817174515233</v>
      </c>
      <c r="AV23" s="7">
        <v>0.52401662049861475</v>
      </c>
      <c r="AW23" s="7">
        <v>0.75517543859649106</v>
      </c>
      <c r="AX23" s="39"/>
    </row>
    <row r="24" spans="1:50" ht="51.75" customHeight="1">
      <c r="A24" s="26">
        <v>22</v>
      </c>
      <c r="B24" s="26" t="s">
        <v>304</v>
      </c>
      <c r="C24" s="26" t="s">
        <v>305</v>
      </c>
      <c r="D24" s="26" t="s">
        <v>77</v>
      </c>
      <c r="E24" s="27" t="s">
        <v>78</v>
      </c>
      <c r="F24" s="27" t="s">
        <v>142</v>
      </c>
      <c r="G24" s="27" t="s">
        <v>142</v>
      </c>
      <c r="H24" s="27" t="s">
        <v>100</v>
      </c>
      <c r="I24" s="26" t="s">
        <v>267</v>
      </c>
      <c r="J24" s="26" t="s">
        <v>268</v>
      </c>
      <c r="K24" s="26"/>
      <c r="L24" s="2">
        <v>42231</v>
      </c>
      <c r="M24" s="2">
        <v>42231</v>
      </c>
      <c r="N24" s="28">
        <v>50.9</v>
      </c>
      <c r="O24" s="8" t="s">
        <v>62</v>
      </c>
      <c r="P24" s="8">
        <v>249.99999999999997</v>
      </c>
      <c r="Q24" s="29" t="s">
        <v>306</v>
      </c>
      <c r="R24" s="29" t="s">
        <v>307</v>
      </c>
      <c r="S24" s="29" t="s">
        <v>131</v>
      </c>
      <c r="T24" s="29" t="s">
        <v>298</v>
      </c>
      <c r="U24" s="29" t="s">
        <v>308</v>
      </c>
      <c r="V24" s="29" t="s">
        <v>309</v>
      </c>
      <c r="W24" s="30">
        <v>0</v>
      </c>
      <c r="X24" s="30">
        <v>10</v>
      </c>
      <c r="Y24" s="30">
        <v>38</v>
      </c>
      <c r="Z24" s="30">
        <v>48</v>
      </c>
      <c r="AA24" s="31">
        <v>4</v>
      </c>
      <c r="AB24" s="31">
        <v>5</v>
      </c>
      <c r="AC24" s="31">
        <v>24</v>
      </c>
      <c r="AD24" s="31">
        <v>33</v>
      </c>
      <c r="AE24" s="3" t="s">
        <v>67</v>
      </c>
      <c r="AF24" s="3">
        <v>-15</v>
      </c>
      <c r="AG24" s="4">
        <v>0.6875</v>
      </c>
      <c r="AH24" s="31" t="s">
        <v>108</v>
      </c>
      <c r="AI24" s="31" t="s">
        <v>124</v>
      </c>
      <c r="AJ24" s="31" t="s">
        <v>310</v>
      </c>
      <c r="AK24" s="31" t="s">
        <v>310</v>
      </c>
      <c r="AL24" s="3" t="s">
        <v>87</v>
      </c>
      <c r="AM24" s="40" t="s">
        <v>136</v>
      </c>
      <c r="AN24" s="40" t="s">
        <v>158</v>
      </c>
      <c r="AO24" s="40" t="s">
        <v>285</v>
      </c>
      <c r="AP24" s="5">
        <v>1.0363636363636364</v>
      </c>
      <c r="AQ24" s="6">
        <v>177</v>
      </c>
      <c r="AR24" s="6">
        <v>395</v>
      </c>
      <c r="AS24" s="6">
        <v>281</v>
      </c>
      <c r="AT24" s="6">
        <v>853</v>
      </c>
      <c r="AU24" s="7">
        <v>0.50411184210526316</v>
      </c>
      <c r="AV24" s="7">
        <v>0.45306451612903215</v>
      </c>
      <c r="AW24" s="7">
        <v>0.72856037151702768</v>
      </c>
      <c r="AX24" s="39"/>
    </row>
    <row r="25" spans="1:50" ht="51.75" customHeight="1">
      <c r="A25" s="26">
        <v>23</v>
      </c>
      <c r="B25" s="26" t="s">
        <v>311</v>
      </c>
      <c r="C25" s="26" t="s">
        <v>312</v>
      </c>
      <c r="D25" s="26" t="s">
        <v>142</v>
      </c>
      <c r="E25" s="27" t="s">
        <v>142</v>
      </c>
      <c r="F25" s="27" t="s">
        <v>78</v>
      </c>
      <c r="G25" s="27" t="s">
        <v>78</v>
      </c>
      <c r="H25" s="27" t="s">
        <v>59</v>
      </c>
      <c r="I25" s="26" t="s">
        <v>267</v>
      </c>
      <c r="J25" s="26" t="s">
        <v>268</v>
      </c>
      <c r="K25" s="26"/>
      <c r="L25" s="2">
        <v>42266</v>
      </c>
      <c r="M25" s="2">
        <v>42266</v>
      </c>
      <c r="N25" s="28">
        <v>65.8</v>
      </c>
      <c r="O25" s="8">
        <v>64.8</v>
      </c>
      <c r="P25" s="8">
        <v>261.00000000000006</v>
      </c>
      <c r="Q25" s="29" t="s">
        <v>313</v>
      </c>
      <c r="R25" s="29" t="s">
        <v>167</v>
      </c>
      <c r="S25" s="29" t="s">
        <v>314</v>
      </c>
      <c r="T25" s="29" t="s">
        <v>168</v>
      </c>
      <c r="U25" s="29" t="s">
        <v>315</v>
      </c>
      <c r="V25" s="29" t="s">
        <v>117</v>
      </c>
      <c r="W25" s="30">
        <v>26</v>
      </c>
      <c r="X25" s="30">
        <v>4</v>
      </c>
      <c r="Y25" s="30">
        <v>0</v>
      </c>
      <c r="Z25" s="30">
        <v>30</v>
      </c>
      <c r="AA25" s="31">
        <v>26</v>
      </c>
      <c r="AB25" s="31">
        <v>6</v>
      </c>
      <c r="AC25" s="31">
        <v>0</v>
      </c>
      <c r="AD25" s="31">
        <v>33</v>
      </c>
      <c r="AE25" s="3" t="s">
        <v>86</v>
      </c>
      <c r="AF25" s="3">
        <v>3</v>
      </c>
      <c r="AG25" s="4">
        <v>1.1000000000000001</v>
      </c>
      <c r="AH25" s="31" t="s">
        <v>316</v>
      </c>
      <c r="AI25" s="31" t="s">
        <v>317</v>
      </c>
      <c r="AJ25" s="31" t="s">
        <v>318</v>
      </c>
      <c r="AK25" s="31" t="s">
        <v>90</v>
      </c>
      <c r="AL25" s="3" t="s">
        <v>271</v>
      </c>
      <c r="AM25" s="40" t="s">
        <v>211</v>
      </c>
      <c r="AN25" s="40" t="s">
        <v>87</v>
      </c>
      <c r="AO25" s="40" t="s">
        <v>286</v>
      </c>
      <c r="AP25" s="5">
        <v>1.1018518518518519</v>
      </c>
      <c r="AQ25" s="6">
        <v>373</v>
      </c>
      <c r="AR25" s="6">
        <v>591</v>
      </c>
      <c r="AS25" s="6">
        <v>409</v>
      </c>
      <c r="AT25" s="6">
        <v>1373</v>
      </c>
      <c r="AU25" s="7">
        <v>0.52965116279069757</v>
      </c>
      <c r="AV25" s="7">
        <v>0.32129464285714304</v>
      </c>
      <c r="AW25" s="7">
        <v>0.58500000000000008</v>
      </c>
      <c r="AX25" s="39"/>
    </row>
    <row r="26" spans="1:50" ht="51.75" customHeight="1">
      <c r="A26" s="26">
        <v>24</v>
      </c>
      <c r="B26" s="26" t="s">
        <v>319</v>
      </c>
      <c r="C26" s="26" t="s">
        <v>320</v>
      </c>
      <c r="D26" s="26" t="s">
        <v>78</v>
      </c>
      <c r="E26" s="27" t="s">
        <v>78</v>
      </c>
      <c r="F26" s="27" t="s">
        <v>57</v>
      </c>
      <c r="G26" s="27" t="s">
        <v>79</v>
      </c>
      <c r="H26" s="27" t="s">
        <v>59</v>
      </c>
      <c r="I26" s="26" t="s">
        <v>267</v>
      </c>
      <c r="J26" s="26" t="s">
        <v>268</v>
      </c>
      <c r="K26" s="26"/>
      <c r="L26" s="2">
        <v>42259</v>
      </c>
      <c r="M26" s="2">
        <v>42259</v>
      </c>
      <c r="N26" s="28">
        <v>41.1</v>
      </c>
      <c r="O26" s="8" t="s">
        <v>62</v>
      </c>
      <c r="P26" s="8">
        <v>180.00000000000009</v>
      </c>
      <c r="Q26" s="29" t="s">
        <v>82</v>
      </c>
      <c r="R26" s="29" t="s">
        <v>180</v>
      </c>
      <c r="S26" s="29" t="s">
        <v>82</v>
      </c>
      <c r="T26" s="29" t="s">
        <v>321</v>
      </c>
      <c r="U26" s="29" t="s">
        <v>82</v>
      </c>
      <c r="V26" s="29" t="s">
        <v>322</v>
      </c>
      <c r="W26" s="30">
        <v>1</v>
      </c>
      <c r="X26" s="30">
        <v>24</v>
      </c>
      <c r="Y26" s="30">
        <v>0</v>
      </c>
      <c r="Z26" s="30">
        <v>25</v>
      </c>
      <c r="AA26" s="31">
        <v>0</v>
      </c>
      <c r="AB26" s="31">
        <v>21</v>
      </c>
      <c r="AC26" s="31">
        <v>0</v>
      </c>
      <c r="AD26" s="31">
        <v>22</v>
      </c>
      <c r="AE26" s="3" t="s">
        <v>106</v>
      </c>
      <c r="AF26" s="3">
        <v>-3</v>
      </c>
      <c r="AG26" s="4">
        <v>0.88</v>
      </c>
      <c r="AH26" s="31" t="s">
        <v>214</v>
      </c>
      <c r="AI26" s="31" t="s">
        <v>118</v>
      </c>
      <c r="AJ26" s="31" t="s">
        <v>318</v>
      </c>
      <c r="AK26" s="31" t="s">
        <v>323</v>
      </c>
      <c r="AL26" s="3" t="s">
        <v>273</v>
      </c>
      <c r="AM26" s="40" t="s">
        <v>199</v>
      </c>
      <c r="AN26" s="40" t="s">
        <v>205</v>
      </c>
      <c r="AO26" s="40" t="s">
        <v>324</v>
      </c>
      <c r="AP26" s="5">
        <v>1.0583333333333333</v>
      </c>
      <c r="AQ26" s="6">
        <v>256</v>
      </c>
      <c r="AR26" s="6">
        <v>598.5</v>
      </c>
      <c r="AS26" s="6">
        <v>253.5</v>
      </c>
      <c r="AT26" s="6">
        <v>1108</v>
      </c>
      <c r="AU26" s="7">
        <v>0.41554054054054057</v>
      </c>
      <c r="AV26" s="7">
        <v>0.36818222025652381</v>
      </c>
      <c r="AW26" s="7">
        <v>0.45473057644110265</v>
      </c>
      <c r="AX26" s="39"/>
    </row>
    <row r="27" spans="1:50" ht="51.75" customHeight="1">
      <c r="A27" s="26">
        <v>25</v>
      </c>
      <c r="B27" s="26" t="s">
        <v>325</v>
      </c>
      <c r="C27" s="26" t="s">
        <v>326</v>
      </c>
      <c r="D27" s="26" t="s">
        <v>78</v>
      </c>
      <c r="E27" s="27" t="s">
        <v>78</v>
      </c>
      <c r="F27" s="27" t="s">
        <v>142</v>
      </c>
      <c r="G27" s="27" t="s">
        <v>58</v>
      </c>
      <c r="H27" s="27" t="s">
        <v>59</v>
      </c>
      <c r="I27" s="26" t="s">
        <v>267</v>
      </c>
      <c r="J27" s="26" t="s">
        <v>268</v>
      </c>
      <c r="K27" s="26"/>
      <c r="L27" s="2">
        <v>42266</v>
      </c>
      <c r="M27" s="2">
        <v>42266</v>
      </c>
      <c r="N27" s="28">
        <v>44.7</v>
      </c>
      <c r="O27" s="8" t="s">
        <v>62</v>
      </c>
      <c r="P27" s="8">
        <v>204.99999999999991</v>
      </c>
      <c r="Q27" s="29" t="s">
        <v>63</v>
      </c>
      <c r="R27" s="29" t="s">
        <v>321</v>
      </c>
      <c r="S27" s="29" t="s">
        <v>63</v>
      </c>
      <c r="T27" s="29" t="s">
        <v>322</v>
      </c>
      <c r="U27" s="29" t="s">
        <v>82</v>
      </c>
      <c r="V27" s="29" t="s">
        <v>322</v>
      </c>
      <c r="W27" s="30">
        <v>12</v>
      </c>
      <c r="X27" s="30">
        <v>10</v>
      </c>
      <c r="Y27" s="30">
        <v>0</v>
      </c>
      <c r="Z27" s="30">
        <v>22</v>
      </c>
      <c r="AA27" s="31">
        <v>16</v>
      </c>
      <c r="AB27" s="31">
        <v>4</v>
      </c>
      <c r="AC27" s="31">
        <v>0</v>
      </c>
      <c r="AD27" s="31">
        <v>20</v>
      </c>
      <c r="AE27" s="3" t="s">
        <v>86</v>
      </c>
      <c r="AF27" s="3">
        <v>-2</v>
      </c>
      <c r="AG27" s="4">
        <v>0.90909090909090906</v>
      </c>
      <c r="AH27" s="31" t="s">
        <v>206</v>
      </c>
      <c r="AI27" s="31" t="s">
        <v>327</v>
      </c>
      <c r="AJ27" s="31" t="s">
        <v>328</v>
      </c>
      <c r="AK27" s="31" t="s">
        <v>329</v>
      </c>
      <c r="AL27" s="3" t="s">
        <v>330</v>
      </c>
      <c r="AM27" s="40" t="s">
        <v>274</v>
      </c>
      <c r="AN27" s="40" t="s">
        <v>205</v>
      </c>
      <c r="AO27" s="40" t="s">
        <v>331</v>
      </c>
      <c r="AP27" s="5">
        <v>1.0153846153846153</v>
      </c>
      <c r="AQ27" s="6">
        <v>246.5</v>
      </c>
      <c r="AR27" s="6">
        <v>476.5</v>
      </c>
      <c r="AS27" s="6">
        <v>255.5</v>
      </c>
      <c r="AT27" s="6">
        <v>978.5</v>
      </c>
      <c r="AU27" s="7">
        <v>0.42156250000000001</v>
      </c>
      <c r="AV27" s="7">
        <v>0.29416666666666685</v>
      </c>
      <c r="AW27" s="7">
        <v>0.46910714285714283</v>
      </c>
      <c r="AX27" s="39"/>
    </row>
    <row r="28" spans="1:50" ht="51.75" customHeight="1">
      <c r="A28" s="26">
        <v>26</v>
      </c>
      <c r="B28" s="26" t="s">
        <v>332</v>
      </c>
      <c r="C28" s="26" t="s">
        <v>333</v>
      </c>
      <c r="D28" s="26" t="s">
        <v>143</v>
      </c>
      <c r="E28" s="27" t="s">
        <v>143</v>
      </c>
      <c r="F28" s="27" t="s">
        <v>57</v>
      </c>
      <c r="G28" s="27" t="s">
        <v>249</v>
      </c>
      <c r="H28" s="27" t="s">
        <v>59</v>
      </c>
      <c r="I28" s="26" t="s">
        <v>192</v>
      </c>
      <c r="J28" s="26" t="s">
        <v>334</v>
      </c>
      <c r="K28" s="26"/>
      <c r="L28" s="2">
        <v>42268</v>
      </c>
      <c r="M28" s="2">
        <v>42268</v>
      </c>
      <c r="N28" s="28">
        <v>49.6</v>
      </c>
      <c r="O28" s="8" t="s">
        <v>62</v>
      </c>
      <c r="P28" s="8">
        <v>226</v>
      </c>
      <c r="Q28" s="29" t="s">
        <v>178</v>
      </c>
      <c r="R28" s="29" t="s">
        <v>335</v>
      </c>
      <c r="S28" s="29" t="s">
        <v>178</v>
      </c>
      <c r="T28" s="29" t="s">
        <v>103</v>
      </c>
      <c r="U28" s="29" t="s">
        <v>82</v>
      </c>
      <c r="V28" s="29" t="s">
        <v>336</v>
      </c>
      <c r="W28" s="30">
        <v>29</v>
      </c>
      <c r="X28" s="30">
        <v>8</v>
      </c>
      <c r="Y28" s="30">
        <v>2</v>
      </c>
      <c r="Z28" s="30">
        <v>39</v>
      </c>
      <c r="AA28" s="31">
        <v>32</v>
      </c>
      <c r="AB28" s="31">
        <v>3</v>
      </c>
      <c r="AC28" s="31">
        <v>5</v>
      </c>
      <c r="AD28" s="31">
        <v>40</v>
      </c>
      <c r="AE28" s="3" t="s">
        <v>86</v>
      </c>
      <c r="AF28" s="3">
        <v>1</v>
      </c>
      <c r="AG28" s="4">
        <v>1.0256410256410255</v>
      </c>
      <c r="AH28" s="31" t="s">
        <v>337</v>
      </c>
      <c r="AI28" s="31" t="s">
        <v>338</v>
      </c>
      <c r="AJ28" s="31" t="s">
        <v>234</v>
      </c>
      <c r="AK28" s="31" t="s">
        <v>339</v>
      </c>
      <c r="AL28" s="3" t="s">
        <v>340</v>
      </c>
      <c r="AM28" s="40" t="s">
        <v>341</v>
      </c>
      <c r="AN28" s="40" t="s">
        <v>234</v>
      </c>
      <c r="AO28" s="40" t="s">
        <v>124</v>
      </c>
      <c r="AP28" s="5">
        <v>0.97333333333333327</v>
      </c>
      <c r="AQ28" s="6">
        <v>573.5</v>
      </c>
      <c r="AR28" s="6">
        <v>1422.5</v>
      </c>
      <c r="AS28" s="6">
        <v>844</v>
      </c>
      <c r="AT28" s="6">
        <v>2840</v>
      </c>
      <c r="AU28" s="7">
        <v>0.67956815114709868</v>
      </c>
      <c r="AV28" s="7">
        <v>0.49999595141700404</v>
      </c>
      <c r="AW28" s="7">
        <v>0.94322537112010818</v>
      </c>
      <c r="AX28" s="39"/>
    </row>
    <row r="29" spans="1:50" ht="51.75" customHeight="1">
      <c r="A29" s="26">
        <v>27</v>
      </c>
      <c r="B29" s="26" t="s">
        <v>342</v>
      </c>
      <c r="C29" s="26" t="s">
        <v>343</v>
      </c>
      <c r="D29" s="26" t="s">
        <v>190</v>
      </c>
      <c r="E29" s="27" t="s">
        <v>191</v>
      </c>
      <c r="F29" s="27" t="s">
        <v>57</v>
      </c>
      <c r="G29" s="27" t="s">
        <v>58</v>
      </c>
      <c r="H29" s="27" t="s">
        <v>59</v>
      </c>
      <c r="I29" s="26" t="s">
        <v>344</v>
      </c>
      <c r="J29" s="26" t="s">
        <v>192</v>
      </c>
      <c r="K29" s="26"/>
      <c r="L29" s="2">
        <v>42294</v>
      </c>
      <c r="M29" s="2">
        <v>42294</v>
      </c>
      <c r="N29" s="28">
        <v>47</v>
      </c>
      <c r="O29" s="8" t="s">
        <v>62</v>
      </c>
      <c r="P29" s="8">
        <v>195</v>
      </c>
      <c r="Q29" s="29" t="s">
        <v>82</v>
      </c>
      <c r="R29" s="29" t="s">
        <v>219</v>
      </c>
      <c r="S29" s="29" t="s">
        <v>82</v>
      </c>
      <c r="T29" s="29" t="s">
        <v>345</v>
      </c>
      <c r="U29" s="29" t="s">
        <v>346</v>
      </c>
      <c r="V29" s="29" t="s">
        <v>347</v>
      </c>
      <c r="W29" s="30">
        <v>14</v>
      </c>
      <c r="X29" s="30">
        <v>1</v>
      </c>
      <c r="Y29" s="30">
        <v>0</v>
      </c>
      <c r="Z29" s="30">
        <v>15</v>
      </c>
      <c r="AA29" s="31">
        <v>20</v>
      </c>
      <c r="AB29" s="31">
        <v>0</v>
      </c>
      <c r="AC29" s="31">
        <v>2</v>
      </c>
      <c r="AD29" s="31">
        <v>23</v>
      </c>
      <c r="AE29" s="3" t="s">
        <v>86</v>
      </c>
      <c r="AF29" s="3">
        <v>8</v>
      </c>
      <c r="AG29" s="4">
        <v>1.5333333333333334</v>
      </c>
      <c r="AH29" s="31" t="s">
        <v>70</v>
      </c>
      <c r="AI29" s="31" t="s">
        <v>273</v>
      </c>
      <c r="AJ29" s="31" t="s">
        <v>348</v>
      </c>
      <c r="AK29" s="31" t="s">
        <v>349</v>
      </c>
      <c r="AL29" s="3" t="s">
        <v>350</v>
      </c>
      <c r="AM29" s="40" t="s">
        <v>119</v>
      </c>
      <c r="AN29" s="40" t="s">
        <v>351</v>
      </c>
      <c r="AO29" s="40" t="s">
        <v>352</v>
      </c>
      <c r="AP29" s="5">
        <v>1.4122137404580153</v>
      </c>
      <c r="AQ29" s="6">
        <v>340</v>
      </c>
      <c r="AR29" s="6">
        <v>621.5</v>
      </c>
      <c r="AS29" s="6">
        <v>220.5</v>
      </c>
      <c r="AT29" s="6">
        <v>1182</v>
      </c>
      <c r="AU29" s="7">
        <v>0.47641966759002774</v>
      </c>
      <c r="AV29" s="7">
        <v>0.36939931350114441</v>
      </c>
      <c r="AW29" s="7">
        <v>0.47043478260869559</v>
      </c>
      <c r="AX29" s="39"/>
    </row>
    <row r="30" spans="1:50" ht="51.75" customHeight="1">
      <c r="A30" s="26">
        <v>28</v>
      </c>
      <c r="B30" s="26" t="s">
        <v>353</v>
      </c>
      <c r="C30" s="26" t="s">
        <v>354</v>
      </c>
      <c r="D30" s="26" t="s">
        <v>190</v>
      </c>
      <c r="E30" s="27" t="s">
        <v>191</v>
      </c>
      <c r="F30" s="27" t="s">
        <v>57</v>
      </c>
      <c r="G30" s="27" t="s">
        <v>79</v>
      </c>
      <c r="H30" s="27" t="s">
        <v>59</v>
      </c>
      <c r="I30" s="26" t="s">
        <v>355</v>
      </c>
      <c r="J30" s="26"/>
      <c r="K30" s="26"/>
      <c r="L30" s="2">
        <v>42273</v>
      </c>
      <c r="M30" s="2">
        <v>42273</v>
      </c>
      <c r="N30" s="28">
        <v>40.6</v>
      </c>
      <c r="O30" s="8">
        <v>39.1</v>
      </c>
      <c r="P30" s="8">
        <v>162</v>
      </c>
      <c r="Q30" s="29" t="s">
        <v>306</v>
      </c>
      <c r="R30" s="29" t="s">
        <v>269</v>
      </c>
      <c r="S30" s="29" t="s">
        <v>306</v>
      </c>
      <c r="T30" s="29" t="s">
        <v>147</v>
      </c>
      <c r="U30" s="29" t="s">
        <v>82</v>
      </c>
      <c r="V30" s="29" t="s">
        <v>321</v>
      </c>
      <c r="W30" s="30">
        <v>30</v>
      </c>
      <c r="X30" s="30">
        <v>0</v>
      </c>
      <c r="Y30" s="30">
        <v>0</v>
      </c>
      <c r="Z30" s="30">
        <v>30</v>
      </c>
      <c r="AA30" s="31">
        <v>29</v>
      </c>
      <c r="AB30" s="31">
        <v>0</v>
      </c>
      <c r="AC30" s="31">
        <v>0</v>
      </c>
      <c r="AD30" s="31">
        <v>29</v>
      </c>
      <c r="AE30" s="3" t="s">
        <v>86</v>
      </c>
      <c r="AF30" s="3">
        <v>-1</v>
      </c>
      <c r="AG30" s="4">
        <v>0.96666666666666667</v>
      </c>
      <c r="AH30" s="31" t="s">
        <v>339</v>
      </c>
      <c r="AI30" s="31" t="s">
        <v>341</v>
      </c>
      <c r="AJ30" s="31" t="s">
        <v>199</v>
      </c>
      <c r="AK30" s="31" t="s">
        <v>317</v>
      </c>
      <c r="AL30" s="3" t="s">
        <v>88</v>
      </c>
      <c r="AM30" s="40" t="s">
        <v>135</v>
      </c>
      <c r="AN30" s="40" t="s">
        <v>151</v>
      </c>
      <c r="AO30" s="40" t="s">
        <v>199</v>
      </c>
      <c r="AP30" s="5">
        <v>0.94252873563218387</v>
      </c>
      <c r="AQ30" s="6">
        <v>453</v>
      </c>
      <c r="AR30" s="6">
        <v>1070</v>
      </c>
      <c r="AS30" s="6">
        <v>936</v>
      </c>
      <c r="AT30" s="6">
        <v>2459</v>
      </c>
      <c r="AU30" s="7">
        <v>0.52666666666666662</v>
      </c>
      <c r="AV30" s="7">
        <v>0.36415584415584434</v>
      </c>
      <c r="AW30" s="7">
        <v>0.89142857142857168</v>
      </c>
      <c r="AX30" s="39"/>
    </row>
    <row r="31" spans="1:50" ht="51.75" customHeight="1">
      <c r="A31" s="26">
        <v>29</v>
      </c>
      <c r="B31" s="26" t="s">
        <v>356</v>
      </c>
      <c r="C31" s="26" t="s">
        <v>357</v>
      </c>
      <c r="D31" s="26" t="s">
        <v>190</v>
      </c>
      <c r="E31" s="27" t="s">
        <v>191</v>
      </c>
      <c r="F31" s="27" t="s">
        <v>177</v>
      </c>
      <c r="G31" s="27" t="s">
        <v>177</v>
      </c>
      <c r="H31" s="27" t="s">
        <v>59</v>
      </c>
      <c r="I31" s="26" t="s">
        <v>358</v>
      </c>
      <c r="J31" s="26"/>
      <c r="K31" s="26"/>
      <c r="L31" s="2">
        <v>42294</v>
      </c>
      <c r="M31" s="2">
        <v>42294</v>
      </c>
      <c r="N31" s="28">
        <v>30.9</v>
      </c>
      <c r="O31" s="8" t="s">
        <v>62</v>
      </c>
      <c r="P31" s="8">
        <v>159</v>
      </c>
      <c r="Q31" s="29" t="s">
        <v>129</v>
      </c>
      <c r="R31" s="29" t="s">
        <v>359</v>
      </c>
      <c r="S31" s="29" t="s">
        <v>129</v>
      </c>
      <c r="T31" s="29" t="s">
        <v>360</v>
      </c>
      <c r="U31" s="29" t="s">
        <v>230</v>
      </c>
      <c r="V31" s="29" t="s">
        <v>361</v>
      </c>
      <c r="W31" s="30">
        <v>19</v>
      </c>
      <c r="X31" s="30">
        <v>2</v>
      </c>
      <c r="Y31" s="30">
        <v>0</v>
      </c>
      <c r="Z31" s="30">
        <v>21</v>
      </c>
      <c r="AA31" s="31">
        <v>21</v>
      </c>
      <c r="AB31" s="31">
        <v>0</v>
      </c>
      <c r="AC31" s="31">
        <v>0</v>
      </c>
      <c r="AD31" s="31">
        <v>21</v>
      </c>
      <c r="AE31" s="3" t="s">
        <v>86</v>
      </c>
      <c r="AF31" s="3">
        <v>0</v>
      </c>
      <c r="AG31" s="4">
        <v>1</v>
      </c>
      <c r="AH31" s="31" t="s">
        <v>173</v>
      </c>
      <c r="AI31" s="31" t="s">
        <v>151</v>
      </c>
      <c r="AJ31" s="31" t="s">
        <v>149</v>
      </c>
      <c r="AK31" s="31" t="s">
        <v>173</v>
      </c>
      <c r="AL31" s="3" t="s">
        <v>149</v>
      </c>
      <c r="AM31" s="40" t="s">
        <v>150</v>
      </c>
      <c r="AN31" s="40" t="s">
        <v>173</v>
      </c>
      <c r="AO31" s="40" t="s">
        <v>271</v>
      </c>
      <c r="AP31" s="5">
        <v>1.0117647058823529</v>
      </c>
      <c r="AQ31" s="6">
        <v>624.5</v>
      </c>
      <c r="AR31" s="6">
        <v>600.33333333333337</v>
      </c>
      <c r="AS31" s="6">
        <v>664</v>
      </c>
      <c r="AT31" s="6">
        <v>1888.8333333333335</v>
      </c>
      <c r="AU31" s="7">
        <v>0.64051282051282066</v>
      </c>
      <c r="AV31" s="7">
        <v>0.37520833333333353</v>
      </c>
      <c r="AW31" s="7">
        <v>0.69894736842105287</v>
      </c>
      <c r="AX31" s="39"/>
    </row>
    <row r="32" spans="1:50" ht="51.75" customHeight="1">
      <c r="A32" s="26">
        <v>30</v>
      </c>
      <c r="B32" s="26" t="s">
        <v>362</v>
      </c>
      <c r="C32" s="26" t="s">
        <v>363</v>
      </c>
      <c r="D32" s="26" t="s">
        <v>78</v>
      </c>
      <c r="E32" s="27" t="s">
        <v>78</v>
      </c>
      <c r="F32" s="27" t="s">
        <v>177</v>
      </c>
      <c r="G32" s="27" t="s">
        <v>177</v>
      </c>
      <c r="H32" s="27" t="s">
        <v>100</v>
      </c>
      <c r="I32" s="26" t="s">
        <v>156</v>
      </c>
      <c r="J32" s="26"/>
      <c r="K32" s="26"/>
      <c r="L32" s="2">
        <v>42259</v>
      </c>
      <c r="M32" s="2">
        <v>42259</v>
      </c>
      <c r="N32" s="28">
        <v>73.2</v>
      </c>
      <c r="O32" s="8" t="s">
        <v>62</v>
      </c>
      <c r="P32" s="8">
        <v>264</v>
      </c>
      <c r="Q32" s="32">
        <v>0.19444444444444445</v>
      </c>
      <c r="R32" s="32">
        <v>0.91666666666666663</v>
      </c>
      <c r="S32" s="32">
        <v>0.19444444444444445</v>
      </c>
      <c r="T32" s="32">
        <v>0.91666666666666663</v>
      </c>
      <c r="U32" s="32">
        <v>0.25</v>
      </c>
      <c r="V32" s="32">
        <v>0.79166666666666663</v>
      </c>
      <c r="W32" s="30">
        <v>12</v>
      </c>
      <c r="X32" s="30">
        <v>24</v>
      </c>
      <c r="Y32" s="30">
        <v>0</v>
      </c>
      <c r="Z32" s="30">
        <v>36</v>
      </c>
      <c r="AA32" s="31">
        <v>13</v>
      </c>
      <c r="AB32" s="31">
        <v>18</v>
      </c>
      <c r="AC32" s="31">
        <v>0</v>
      </c>
      <c r="AD32" s="31">
        <v>31</v>
      </c>
      <c r="AE32" s="3" t="s">
        <v>106</v>
      </c>
      <c r="AF32" s="3">
        <v>-5</v>
      </c>
      <c r="AG32" s="4">
        <v>0.86111111111111116</v>
      </c>
      <c r="AH32" s="31" t="s">
        <v>90</v>
      </c>
      <c r="AI32" s="31" t="s">
        <v>136</v>
      </c>
      <c r="AJ32" s="31" t="s">
        <v>196</v>
      </c>
      <c r="AK32" s="31" t="s">
        <v>330</v>
      </c>
      <c r="AL32" s="3" t="s">
        <v>214</v>
      </c>
      <c r="AM32" s="40" t="s">
        <v>136</v>
      </c>
      <c r="AN32" s="40" t="s">
        <v>323</v>
      </c>
      <c r="AO32" s="40" t="s">
        <v>162</v>
      </c>
      <c r="AP32" s="5">
        <v>0.952755905511811</v>
      </c>
      <c r="AQ32" s="6">
        <v>323.5</v>
      </c>
      <c r="AR32" s="6">
        <v>520</v>
      </c>
      <c r="AS32" s="6">
        <v>260</v>
      </c>
      <c r="AT32" s="6">
        <v>1103.5</v>
      </c>
      <c r="AU32" s="7">
        <v>0.58979999999999999</v>
      </c>
      <c r="AV32" s="7">
        <v>0.33443661971830985</v>
      </c>
      <c r="AW32" s="7">
        <v>0.52136363636363614</v>
      </c>
      <c r="AX32" s="39"/>
    </row>
    <row r="33" spans="1:50" ht="51.75" customHeight="1">
      <c r="A33" s="26">
        <v>31</v>
      </c>
      <c r="B33" s="26" t="s">
        <v>364</v>
      </c>
      <c r="C33" s="26" t="s">
        <v>365</v>
      </c>
      <c r="D33" s="26" t="s">
        <v>78</v>
      </c>
      <c r="E33" s="27" t="s">
        <v>78</v>
      </c>
      <c r="F33" s="27" t="s">
        <v>177</v>
      </c>
      <c r="G33" s="27" t="s">
        <v>177</v>
      </c>
      <c r="H33" s="27" t="s">
        <v>100</v>
      </c>
      <c r="I33" s="26" t="s">
        <v>366</v>
      </c>
      <c r="J33" s="26" t="s">
        <v>81</v>
      </c>
      <c r="K33" s="26"/>
      <c r="L33" s="2">
        <v>42287</v>
      </c>
      <c r="M33" s="2">
        <v>42287</v>
      </c>
      <c r="N33" s="28">
        <v>62.4</v>
      </c>
      <c r="O33" s="8">
        <v>62.4</v>
      </c>
      <c r="P33" s="8">
        <v>261</v>
      </c>
      <c r="Q33" s="29" t="s">
        <v>82</v>
      </c>
      <c r="R33" s="29" t="s">
        <v>360</v>
      </c>
      <c r="S33" s="29" t="s">
        <v>367</v>
      </c>
      <c r="T33" s="29" t="s">
        <v>231</v>
      </c>
      <c r="U33" s="29" t="s">
        <v>62</v>
      </c>
      <c r="V33" s="29" t="s">
        <v>62</v>
      </c>
      <c r="W33" s="30">
        <v>14</v>
      </c>
      <c r="X33" s="30">
        <v>2</v>
      </c>
      <c r="Y33" s="30">
        <v>6</v>
      </c>
      <c r="Z33" s="30">
        <v>22</v>
      </c>
      <c r="AA33" s="31">
        <v>12</v>
      </c>
      <c r="AB33" s="31">
        <v>2</v>
      </c>
      <c r="AC33" s="31">
        <v>4</v>
      </c>
      <c r="AD33" s="31">
        <v>18</v>
      </c>
      <c r="AE33" s="3" t="s">
        <v>86</v>
      </c>
      <c r="AF33" s="3">
        <v>-4</v>
      </c>
      <c r="AG33" s="4">
        <v>0.81818181818181823</v>
      </c>
      <c r="AH33" s="31" t="s">
        <v>68</v>
      </c>
      <c r="AI33" s="31" t="s">
        <v>368</v>
      </c>
      <c r="AJ33" s="31" t="s">
        <v>324</v>
      </c>
      <c r="AK33" s="31" t="s">
        <v>369</v>
      </c>
      <c r="AL33" s="3" t="s">
        <v>243</v>
      </c>
      <c r="AM33" s="40" t="s">
        <v>370</v>
      </c>
      <c r="AN33" s="40" t="s">
        <v>163</v>
      </c>
      <c r="AO33" s="40" t="s">
        <v>371</v>
      </c>
      <c r="AP33" s="5">
        <v>0.80790960451977412</v>
      </c>
      <c r="AQ33" s="6">
        <v>142</v>
      </c>
      <c r="AR33" s="6">
        <v>331</v>
      </c>
      <c r="AS33" s="6">
        <v>235</v>
      </c>
      <c r="AT33" s="6">
        <v>708</v>
      </c>
      <c r="AU33" s="7">
        <v>0.57119617224880381</v>
      </c>
      <c r="AV33" s="7">
        <v>0.34510387811634335</v>
      </c>
      <c r="AW33" s="7">
        <v>0.68888888888888888</v>
      </c>
      <c r="AX33" s="39"/>
    </row>
    <row r="34" spans="1:50" ht="51.75" customHeight="1">
      <c r="A34" s="26">
        <v>32</v>
      </c>
      <c r="B34" s="26" t="s">
        <v>372</v>
      </c>
      <c r="C34" s="26" t="s">
        <v>373</v>
      </c>
      <c r="D34" s="26" t="s">
        <v>190</v>
      </c>
      <c r="E34" s="27" t="s">
        <v>191</v>
      </c>
      <c r="F34" s="27" t="s">
        <v>143</v>
      </c>
      <c r="G34" s="27" t="s">
        <v>374</v>
      </c>
      <c r="H34" s="27" t="s">
        <v>100</v>
      </c>
      <c r="I34" s="26" t="s">
        <v>375</v>
      </c>
      <c r="J34" s="26"/>
      <c r="K34" s="26"/>
      <c r="L34" s="2">
        <v>42294</v>
      </c>
      <c r="M34" s="2">
        <v>42294</v>
      </c>
      <c r="N34" s="28">
        <v>72.5</v>
      </c>
      <c r="O34" s="8" t="s">
        <v>62</v>
      </c>
      <c r="P34" s="8">
        <v>349</v>
      </c>
      <c r="Q34" s="29" t="s">
        <v>129</v>
      </c>
      <c r="R34" s="29" t="s">
        <v>298</v>
      </c>
      <c r="S34" s="29" t="s">
        <v>129</v>
      </c>
      <c r="T34" s="29" t="s">
        <v>117</v>
      </c>
      <c r="U34" s="29" t="s">
        <v>129</v>
      </c>
      <c r="V34" s="29" t="s">
        <v>117</v>
      </c>
      <c r="W34" s="30">
        <v>65</v>
      </c>
      <c r="X34" s="30">
        <v>3</v>
      </c>
      <c r="Y34" s="30">
        <v>0</v>
      </c>
      <c r="Z34" s="30">
        <v>68</v>
      </c>
      <c r="AA34" s="31">
        <v>55</v>
      </c>
      <c r="AB34" s="31">
        <v>2</v>
      </c>
      <c r="AC34" s="31">
        <v>0</v>
      </c>
      <c r="AD34" s="31">
        <v>57</v>
      </c>
      <c r="AE34" s="3" t="s">
        <v>86</v>
      </c>
      <c r="AF34" s="3">
        <v>-11</v>
      </c>
      <c r="AG34" s="4">
        <v>0.83823529411764708</v>
      </c>
      <c r="AH34" s="31" t="s">
        <v>184</v>
      </c>
      <c r="AI34" s="31" t="s">
        <v>183</v>
      </c>
      <c r="AJ34" s="31" t="s">
        <v>173</v>
      </c>
      <c r="AK34" s="31" t="s">
        <v>119</v>
      </c>
      <c r="AL34" s="3" t="s">
        <v>317</v>
      </c>
      <c r="AM34" s="40" t="s">
        <v>376</v>
      </c>
      <c r="AN34" s="40" t="s">
        <v>199</v>
      </c>
      <c r="AO34" s="40" t="s">
        <v>149</v>
      </c>
      <c r="AP34" s="5">
        <v>0.875</v>
      </c>
      <c r="AQ34" s="6">
        <v>898.5</v>
      </c>
      <c r="AR34" s="6">
        <v>1361.5</v>
      </c>
      <c r="AS34" s="6">
        <v>829.5</v>
      </c>
      <c r="AT34" s="6">
        <v>3089.5</v>
      </c>
      <c r="AU34" s="7">
        <v>0.84883720930232587</v>
      </c>
      <c r="AV34" s="7">
        <v>0.50527777777777827</v>
      </c>
      <c r="AW34" s="7">
        <v>0.77593023255813987</v>
      </c>
      <c r="AX34" s="39"/>
    </row>
    <row r="35" spans="1:50" ht="51.75" customHeight="1">
      <c r="A35" s="26">
        <v>33</v>
      </c>
      <c r="B35" s="26" t="s">
        <v>377</v>
      </c>
      <c r="C35" s="26" t="s">
        <v>378</v>
      </c>
      <c r="D35" s="26" t="s">
        <v>56</v>
      </c>
      <c r="E35" s="27" t="s">
        <v>56</v>
      </c>
      <c r="F35" s="27" t="s">
        <v>57</v>
      </c>
      <c r="G35" s="27" t="s">
        <v>79</v>
      </c>
      <c r="H35" s="27" t="s">
        <v>59</v>
      </c>
      <c r="I35" s="26" t="s">
        <v>379</v>
      </c>
      <c r="J35" s="26" t="s">
        <v>81</v>
      </c>
      <c r="K35" s="26"/>
      <c r="L35" s="2">
        <v>42287</v>
      </c>
      <c r="M35" s="2">
        <v>42287</v>
      </c>
      <c r="N35" s="28">
        <v>43.3</v>
      </c>
      <c r="O35" s="8" t="s">
        <v>62</v>
      </c>
      <c r="P35" s="8">
        <v>156.00000000000003</v>
      </c>
      <c r="Q35" s="29" t="s">
        <v>129</v>
      </c>
      <c r="R35" s="29" t="s">
        <v>380</v>
      </c>
      <c r="S35" s="29" t="s">
        <v>129</v>
      </c>
      <c r="T35" s="29" t="s">
        <v>381</v>
      </c>
      <c r="U35" s="29" t="s">
        <v>114</v>
      </c>
      <c r="V35" s="29" t="s">
        <v>291</v>
      </c>
      <c r="W35" s="30">
        <v>6</v>
      </c>
      <c r="X35" s="30">
        <v>0</v>
      </c>
      <c r="Y35" s="30">
        <v>0</v>
      </c>
      <c r="Z35" s="30">
        <v>6</v>
      </c>
      <c r="AA35" s="31">
        <v>13</v>
      </c>
      <c r="AB35" s="31">
        <v>1</v>
      </c>
      <c r="AC35" s="31">
        <v>0</v>
      </c>
      <c r="AD35" s="31">
        <v>14</v>
      </c>
      <c r="AE35" s="3" t="s">
        <v>86</v>
      </c>
      <c r="AF35" s="3">
        <v>8</v>
      </c>
      <c r="AG35" s="4">
        <v>2.3333333333333335</v>
      </c>
      <c r="AH35" s="31" t="s">
        <v>382</v>
      </c>
      <c r="AI35" s="31" t="s">
        <v>383</v>
      </c>
      <c r="AJ35" s="31" t="s">
        <v>384</v>
      </c>
      <c r="AK35" s="31" t="s">
        <v>385</v>
      </c>
      <c r="AL35" s="3" t="s">
        <v>386</v>
      </c>
      <c r="AM35" s="40" t="s">
        <v>205</v>
      </c>
      <c r="AN35" s="40" t="s">
        <v>387</v>
      </c>
      <c r="AO35" s="40" t="s">
        <v>388</v>
      </c>
      <c r="AP35" s="5">
        <v>2.3227513227513228</v>
      </c>
      <c r="AQ35" s="6">
        <v>300</v>
      </c>
      <c r="AR35" s="6">
        <v>302</v>
      </c>
      <c r="AS35" s="6" t="s">
        <v>389</v>
      </c>
      <c r="AT35" s="6">
        <v>602</v>
      </c>
      <c r="AU35" s="7">
        <v>0.59272727272727266</v>
      </c>
      <c r="AV35" s="7">
        <v>0.53916666666666668</v>
      </c>
      <c r="AW35" s="7">
        <v>0</v>
      </c>
      <c r="AX35" s="39"/>
    </row>
    <row r="36" spans="1:50" ht="51.75" customHeight="1">
      <c r="A36" s="26">
        <v>34</v>
      </c>
      <c r="B36" s="26" t="s">
        <v>390</v>
      </c>
      <c r="C36" s="26" t="s">
        <v>391</v>
      </c>
      <c r="D36" s="26" t="s">
        <v>78</v>
      </c>
      <c r="E36" s="27" t="s">
        <v>78</v>
      </c>
      <c r="F36" s="27" t="s">
        <v>177</v>
      </c>
      <c r="G36" s="27" t="s">
        <v>177</v>
      </c>
      <c r="H36" s="27" t="s">
        <v>59</v>
      </c>
      <c r="I36" s="26" t="s">
        <v>379</v>
      </c>
      <c r="J36" s="26" t="s">
        <v>81</v>
      </c>
      <c r="K36" s="26"/>
      <c r="L36" s="2">
        <v>42287</v>
      </c>
      <c r="M36" s="2">
        <v>42287</v>
      </c>
      <c r="N36" s="28">
        <v>42.5</v>
      </c>
      <c r="O36" s="8" t="s">
        <v>62</v>
      </c>
      <c r="P36" s="8">
        <v>193.00000000000003</v>
      </c>
      <c r="Q36" s="29" t="s">
        <v>82</v>
      </c>
      <c r="R36" s="29" t="s">
        <v>168</v>
      </c>
      <c r="S36" s="29" t="s">
        <v>82</v>
      </c>
      <c r="T36" s="29" t="s">
        <v>117</v>
      </c>
      <c r="U36" s="29" t="s">
        <v>392</v>
      </c>
      <c r="V36" s="29" t="s">
        <v>322</v>
      </c>
      <c r="W36" s="30">
        <v>17</v>
      </c>
      <c r="X36" s="30">
        <v>12</v>
      </c>
      <c r="Y36" s="30">
        <v>0</v>
      </c>
      <c r="Z36" s="30">
        <v>29</v>
      </c>
      <c r="AA36" s="31">
        <v>5</v>
      </c>
      <c r="AB36" s="31">
        <v>5</v>
      </c>
      <c r="AC36" s="31">
        <v>11</v>
      </c>
      <c r="AD36" s="31">
        <v>21</v>
      </c>
      <c r="AE36" s="3" t="s">
        <v>67</v>
      </c>
      <c r="AF36" s="3">
        <v>-8</v>
      </c>
      <c r="AG36" s="4">
        <v>0.72413793103448276</v>
      </c>
      <c r="AH36" s="31" t="s">
        <v>393</v>
      </c>
      <c r="AI36" s="31" t="s">
        <v>234</v>
      </c>
      <c r="AJ36" s="31" t="s">
        <v>316</v>
      </c>
      <c r="AK36" s="31" t="s">
        <v>158</v>
      </c>
      <c r="AL36" s="3" t="s">
        <v>273</v>
      </c>
      <c r="AM36" s="40" t="s">
        <v>136</v>
      </c>
      <c r="AN36" s="40" t="s">
        <v>158</v>
      </c>
      <c r="AO36" s="40" t="s">
        <v>162</v>
      </c>
      <c r="AP36" s="5">
        <v>0.92499999999999993</v>
      </c>
      <c r="AQ36" s="6">
        <v>272.5</v>
      </c>
      <c r="AR36" s="6">
        <v>494.5</v>
      </c>
      <c r="AS36" s="6">
        <v>272</v>
      </c>
      <c r="AT36" s="6">
        <v>1039</v>
      </c>
      <c r="AU36" s="7">
        <v>0.63310640732265455</v>
      </c>
      <c r="AV36" s="7">
        <v>0.42787213432353888</v>
      </c>
      <c r="AW36" s="7">
        <v>0.78490846681922211</v>
      </c>
      <c r="AX36" s="39"/>
    </row>
    <row r="37" spans="1:50" ht="51.75" customHeight="1">
      <c r="A37" s="26">
        <v>35</v>
      </c>
      <c r="B37" s="26" t="s">
        <v>394</v>
      </c>
      <c r="C37" s="26" t="s">
        <v>395</v>
      </c>
      <c r="D37" s="26" t="s">
        <v>78</v>
      </c>
      <c r="E37" s="27" t="s">
        <v>78</v>
      </c>
      <c r="F37" s="27" t="s">
        <v>57</v>
      </c>
      <c r="G37" s="27" t="s">
        <v>79</v>
      </c>
      <c r="H37" s="27" t="s">
        <v>59</v>
      </c>
      <c r="I37" s="26" t="s">
        <v>379</v>
      </c>
      <c r="J37" s="26" t="s">
        <v>81</v>
      </c>
      <c r="K37" s="26"/>
      <c r="L37" s="2">
        <v>42294</v>
      </c>
      <c r="M37" s="2">
        <v>42294</v>
      </c>
      <c r="N37" s="28">
        <v>37.700000000000003</v>
      </c>
      <c r="O37" s="8">
        <v>37</v>
      </c>
      <c r="P37" s="8">
        <v>162.99999999999997</v>
      </c>
      <c r="Q37" s="29" t="s">
        <v>82</v>
      </c>
      <c r="R37" s="29" t="s">
        <v>252</v>
      </c>
      <c r="S37" s="29" t="s">
        <v>367</v>
      </c>
      <c r="T37" s="29" t="s">
        <v>117</v>
      </c>
      <c r="U37" s="29" t="s">
        <v>62</v>
      </c>
      <c r="V37" s="29" t="s">
        <v>62</v>
      </c>
      <c r="W37" s="30">
        <v>9</v>
      </c>
      <c r="X37" s="30">
        <v>3</v>
      </c>
      <c r="Y37" s="30">
        <v>11</v>
      </c>
      <c r="Z37" s="30">
        <v>23</v>
      </c>
      <c r="AA37" s="31">
        <v>6</v>
      </c>
      <c r="AB37" s="31">
        <v>4</v>
      </c>
      <c r="AC37" s="31">
        <v>9</v>
      </c>
      <c r="AD37" s="31">
        <v>19</v>
      </c>
      <c r="AE37" s="3" t="s">
        <v>67</v>
      </c>
      <c r="AF37" s="3">
        <v>-4</v>
      </c>
      <c r="AG37" s="4">
        <v>0.82608695652173914</v>
      </c>
      <c r="AH37" s="31" t="s">
        <v>396</v>
      </c>
      <c r="AI37" s="31" t="s">
        <v>213</v>
      </c>
      <c r="AJ37" s="31" t="s">
        <v>153</v>
      </c>
      <c r="AK37" s="31" t="s">
        <v>69</v>
      </c>
      <c r="AL37" s="3" t="s">
        <v>271</v>
      </c>
      <c r="AM37" s="40" t="s">
        <v>171</v>
      </c>
      <c r="AN37" s="40" t="s">
        <v>393</v>
      </c>
      <c r="AO37" s="40" t="s">
        <v>310</v>
      </c>
      <c r="AP37" s="5">
        <v>0.88888888888888884</v>
      </c>
      <c r="AQ37" s="6">
        <v>284</v>
      </c>
      <c r="AR37" s="6">
        <v>515</v>
      </c>
      <c r="AS37" s="6">
        <v>289.5</v>
      </c>
      <c r="AT37" s="6">
        <v>1088.5</v>
      </c>
      <c r="AU37" s="7">
        <v>0.56347368421052624</v>
      </c>
      <c r="AV37" s="7">
        <v>0.42413085465958483</v>
      </c>
      <c r="AW37" s="7">
        <v>0.6182432432432432</v>
      </c>
      <c r="AX37" s="39"/>
    </row>
    <row r="38" spans="1:50" ht="51.75" customHeight="1">
      <c r="A38" s="26">
        <v>36</v>
      </c>
      <c r="B38" s="26" t="s">
        <v>397</v>
      </c>
      <c r="C38" s="26" t="s">
        <v>398</v>
      </c>
      <c r="D38" s="26" t="s">
        <v>142</v>
      </c>
      <c r="E38" s="27" t="s">
        <v>142</v>
      </c>
      <c r="F38" s="27" t="s">
        <v>98</v>
      </c>
      <c r="G38" s="27" t="s">
        <v>99</v>
      </c>
      <c r="H38" s="27" t="s">
        <v>59</v>
      </c>
      <c r="I38" s="26" t="s">
        <v>250</v>
      </c>
      <c r="J38" s="26"/>
      <c r="K38" s="26"/>
      <c r="L38" s="2">
        <v>42294</v>
      </c>
      <c r="M38" s="2">
        <v>42294</v>
      </c>
      <c r="N38" s="28">
        <v>40.299999999999997</v>
      </c>
      <c r="O38" s="8">
        <v>48.5</v>
      </c>
      <c r="P38" s="8">
        <v>189</v>
      </c>
      <c r="Q38" s="29" t="s">
        <v>129</v>
      </c>
      <c r="R38" s="29" t="s">
        <v>360</v>
      </c>
      <c r="S38" s="29" t="s">
        <v>230</v>
      </c>
      <c r="T38" s="29" t="s">
        <v>360</v>
      </c>
      <c r="U38" s="29" t="s">
        <v>66</v>
      </c>
      <c r="V38" s="29" t="s">
        <v>103</v>
      </c>
      <c r="W38" s="30">
        <v>2</v>
      </c>
      <c r="X38" s="30">
        <v>3</v>
      </c>
      <c r="Y38" s="30">
        <v>24</v>
      </c>
      <c r="Z38" s="30">
        <v>29</v>
      </c>
      <c r="AA38" s="31">
        <v>0</v>
      </c>
      <c r="AB38" s="31">
        <v>2</v>
      </c>
      <c r="AC38" s="31">
        <v>24</v>
      </c>
      <c r="AD38" s="31">
        <v>26</v>
      </c>
      <c r="AE38" s="3" t="s">
        <v>67</v>
      </c>
      <c r="AF38" s="3">
        <v>-3</v>
      </c>
      <c r="AG38" s="4">
        <v>0.89655172413793105</v>
      </c>
      <c r="AH38" s="31" t="s">
        <v>254</v>
      </c>
      <c r="AI38" s="31" t="s">
        <v>232</v>
      </c>
      <c r="AJ38" s="31" t="s">
        <v>174</v>
      </c>
      <c r="AK38" s="31" t="s">
        <v>108</v>
      </c>
      <c r="AL38" s="3" t="s">
        <v>310</v>
      </c>
      <c r="AM38" s="40" t="s">
        <v>173</v>
      </c>
      <c r="AN38" s="40" t="s">
        <v>323</v>
      </c>
      <c r="AO38" s="40" t="s">
        <v>399</v>
      </c>
      <c r="AP38" s="5">
        <v>0.8728813559322034</v>
      </c>
      <c r="AQ38" s="6">
        <v>240</v>
      </c>
      <c r="AR38" s="6">
        <v>374.5</v>
      </c>
      <c r="AS38" s="6">
        <v>277.5</v>
      </c>
      <c r="AT38" s="6">
        <v>892</v>
      </c>
      <c r="AU38" s="7">
        <v>0.86599190283400818</v>
      </c>
      <c r="AV38" s="7">
        <v>0.5222807017543859</v>
      </c>
      <c r="AW38" s="7">
        <v>0.89916559691912723</v>
      </c>
      <c r="AX38" s="39"/>
    </row>
    <row r="39" spans="1:50" ht="51.75" customHeight="1">
      <c r="A39" s="26">
        <v>37</v>
      </c>
      <c r="B39" s="26" t="s">
        <v>400</v>
      </c>
      <c r="C39" s="26" t="s">
        <v>401</v>
      </c>
      <c r="D39" s="26" t="s">
        <v>177</v>
      </c>
      <c r="E39" s="27" t="s">
        <v>177</v>
      </c>
      <c r="F39" s="27" t="s">
        <v>56</v>
      </c>
      <c r="G39" s="27" t="s">
        <v>56</v>
      </c>
      <c r="H39" s="27" t="s">
        <v>100</v>
      </c>
      <c r="I39" s="26" t="s">
        <v>297</v>
      </c>
      <c r="J39" s="26"/>
      <c r="K39" s="26"/>
      <c r="L39" s="2">
        <v>42270</v>
      </c>
      <c r="M39" s="2">
        <v>42270</v>
      </c>
      <c r="N39" s="28">
        <v>75.900000000000006</v>
      </c>
      <c r="O39" s="8">
        <v>69</v>
      </c>
      <c r="P39" s="8">
        <v>258</v>
      </c>
      <c r="Q39" s="29" t="s">
        <v>203</v>
      </c>
      <c r="R39" s="29" t="s">
        <v>309</v>
      </c>
      <c r="S39" s="29" t="s">
        <v>203</v>
      </c>
      <c r="T39" s="29" t="s">
        <v>270</v>
      </c>
      <c r="U39" s="29" t="s">
        <v>203</v>
      </c>
      <c r="V39" s="29" t="s">
        <v>231</v>
      </c>
      <c r="W39" s="30">
        <v>5</v>
      </c>
      <c r="X39" s="30">
        <v>0</v>
      </c>
      <c r="Y39" s="30">
        <v>11</v>
      </c>
      <c r="Z39" s="30">
        <v>16</v>
      </c>
      <c r="AA39" s="31">
        <v>8</v>
      </c>
      <c r="AB39" s="31">
        <v>1</v>
      </c>
      <c r="AC39" s="31">
        <v>3</v>
      </c>
      <c r="AD39" s="31">
        <v>13</v>
      </c>
      <c r="AE39" s="3" t="s">
        <v>86</v>
      </c>
      <c r="AF39" s="3">
        <v>-3</v>
      </c>
      <c r="AG39" s="4">
        <v>0.8125</v>
      </c>
      <c r="AH39" s="31" t="s">
        <v>402</v>
      </c>
      <c r="AI39" s="31" t="s">
        <v>87</v>
      </c>
      <c r="AJ39" s="31" t="s">
        <v>403</v>
      </c>
      <c r="AK39" s="31" t="s">
        <v>310</v>
      </c>
      <c r="AL39" s="3" t="s">
        <v>404</v>
      </c>
      <c r="AM39" s="40" t="s">
        <v>244</v>
      </c>
      <c r="AN39" s="40" t="s">
        <v>385</v>
      </c>
      <c r="AO39" s="40" t="s">
        <v>405</v>
      </c>
      <c r="AP39" s="5">
        <v>0.94672131147540994</v>
      </c>
      <c r="AQ39" s="6">
        <v>246</v>
      </c>
      <c r="AR39" s="6">
        <v>34.5</v>
      </c>
      <c r="AS39" s="6">
        <v>172</v>
      </c>
      <c r="AT39" s="6">
        <v>452.5</v>
      </c>
      <c r="AU39" s="7">
        <v>0.74516746411483259</v>
      </c>
      <c r="AV39" s="7">
        <v>0.53526315789473689</v>
      </c>
      <c r="AW39" s="7">
        <v>0.88929824561403503</v>
      </c>
      <c r="AX39" s="39"/>
    </row>
    <row r="40" spans="1:50" ht="51.75" customHeight="1">
      <c r="A40" s="26">
        <v>38</v>
      </c>
      <c r="B40" s="26" t="s">
        <v>406</v>
      </c>
      <c r="C40" s="26" t="s">
        <v>407</v>
      </c>
      <c r="D40" s="26" t="s">
        <v>55</v>
      </c>
      <c r="E40" s="27" t="s">
        <v>56</v>
      </c>
      <c r="F40" s="27" t="s">
        <v>190</v>
      </c>
      <c r="G40" s="27" t="s">
        <v>191</v>
      </c>
      <c r="H40" s="26" t="s">
        <v>59</v>
      </c>
      <c r="I40" s="26" t="s">
        <v>408</v>
      </c>
      <c r="J40" s="26" t="s">
        <v>113</v>
      </c>
      <c r="K40" s="26"/>
      <c r="L40" s="2">
        <v>42300</v>
      </c>
      <c r="M40" s="2">
        <v>42300</v>
      </c>
      <c r="N40" s="28">
        <v>56.3</v>
      </c>
      <c r="O40" s="8" t="s">
        <v>62</v>
      </c>
      <c r="P40" s="8">
        <v>315</v>
      </c>
      <c r="Q40" s="29" t="s">
        <v>409</v>
      </c>
      <c r="R40" s="29" t="s">
        <v>410</v>
      </c>
      <c r="S40" s="29" t="s">
        <v>230</v>
      </c>
      <c r="T40" s="29" t="s">
        <v>321</v>
      </c>
      <c r="U40" s="29" t="s">
        <v>411</v>
      </c>
      <c r="V40" s="29" t="s">
        <v>412</v>
      </c>
      <c r="W40" s="30">
        <v>27</v>
      </c>
      <c r="X40" s="30">
        <v>17</v>
      </c>
      <c r="Y40" s="30">
        <v>1</v>
      </c>
      <c r="Z40" s="30">
        <v>45</v>
      </c>
      <c r="AA40" s="31">
        <v>26</v>
      </c>
      <c r="AB40" s="31">
        <v>15</v>
      </c>
      <c r="AC40" s="31">
        <v>1</v>
      </c>
      <c r="AD40" s="31">
        <v>42</v>
      </c>
      <c r="AE40" s="3" t="s">
        <v>86</v>
      </c>
      <c r="AF40" s="3">
        <v>-3</v>
      </c>
      <c r="AG40" s="4">
        <v>0.93333333333333335</v>
      </c>
      <c r="AH40" s="31" t="s">
        <v>199</v>
      </c>
      <c r="AI40" s="31" t="s">
        <v>119</v>
      </c>
      <c r="AJ40" s="31" t="s">
        <v>151</v>
      </c>
      <c r="AK40" s="31" t="s">
        <v>122</v>
      </c>
      <c r="AL40" s="3" t="s">
        <v>284</v>
      </c>
      <c r="AM40" s="40" t="s">
        <v>150</v>
      </c>
      <c r="AN40" s="40" t="s">
        <v>186</v>
      </c>
      <c r="AO40" s="40" t="s">
        <v>212</v>
      </c>
      <c r="AP40" s="5">
        <v>1.1282051282051284</v>
      </c>
      <c r="AQ40" s="6">
        <v>385</v>
      </c>
      <c r="AR40" s="6">
        <v>897</v>
      </c>
      <c r="AS40" s="6">
        <v>441</v>
      </c>
      <c r="AT40" s="6">
        <v>1723</v>
      </c>
      <c r="AU40" s="7">
        <v>0.44814473684210521</v>
      </c>
      <c r="AV40" s="7">
        <v>0.31194235588972452</v>
      </c>
      <c r="AW40" s="7">
        <v>0.55888888888888888</v>
      </c>
      <c r="AX40" s="39"/>
    </row>
    <row r="41" spans="1:50" ht="51.75" customHeight="1">
      <c r="A41" s="26">
        <v>39</v>
      </c>
      <c r="B41" s="26" t="s">
        <v>413</v>
      </c>
      <c r="C41" s="26" t="s">
        <v>414</v>
      </c>
      <c r="D41" s="26" t="s">
        <v>190</v>
      </c>
      <c r="E41" s="27" t="s">
        <v>191</v>
      </c>
      <c r="F41" s="27" t="s">
        <v>97</v>
      </c>
      <c r="G41" s="27" t="s">
        <v>97</v>
      </c>
      <c r="H41" s="27" t="s">
        <v>100</v>
      </c>
      <c r="I41" s="26" t="s">
        <v>415</v>
      </c>
      <c r="J41" s="29"/>
      <c r="K41" s="29"/>
      <c r="L41" s="2">
        <v>42623</v>
      </c>
      <c r="M41" s="2">
        <v>42623</v>
      </c>
      <c r="N41" s="28">
        <v>67.7</v>
      </c>
      <c r="O41" s="8" t="s">
        <v>62</v>
      </c>
      <c r="P41" s="8">
        <v>304.00000000000006</v>
      </c>
      <c r="Q41" s="29" t="s">
        <v>193</v>
      </c>
      <c r="R41" s="29" t="s">
        <v>416</v>
      </c>
      <c r="S41" s="29" t="s">
        <v>193</v>
      </c>
      <c r="T41" s="29" t="s">
        <v>410</v>
      </c>
      <c r="U41" s="29" t="s">
        <v>417</v>
      </c>
      <c r="V41" s="29" t="s">
        <v>290</v>
      </c>
      <c r="W41" s="30">
        <v>31</v>
      </c>
      <c r="X41" s="30">
        <v>5</v>
      </c>
      <c r="Y41" s="30">
        <v>8</v>
      </c>
      <c r="Z41" s="30">
        <v>44</v>
      </c>
      <c r="AA41" s="31">
        <v>21</v>
      </c>
      <c r="AB41" s="31">
        <v>3</v>
      </c>
      <c r="AC41" s="31">
        <v>3</v>
      </c>
      <c r="AD41" s="31">
        <v>27</v>
      </c>
      <c r="AE41" s="3" t="s">
        <v>86</v>
      </c>
      <c r="AF41" s="3">
        <v>-17</v>
      </c>
      <c r="AG41" s="4">
        <v>0.61363636363636365</v>
      </c>
      <c r="AH41" s="31" t="s">
        <v>125</v>
      </c>
      <c r="AI41" s="31" t="s">
        <v>122</v>
      </c>
      <c r="AJ41" s="31" t="s">
        <v>310</v>
      </c>
      <c r="AK41" s="31" t="s">
        <v>303</v>
      </c>
      <c r="AL41" s="3" t="s">
        <v>223</v>
      </c>
      <c r="AM41" s="40" t="s">
        <v>283</v>
      </c>
      <c r="AN41" s="40" t="s">
        <v>418</v>
      </c>
      <c r="AO41" s="40" t="s">
        <v>386</v>
      </c>
      <c r="AP41" s="5">
        <v>0.72832369942196529</v>
      </c>
      <c r="AQ41" s="6">
        <v>104.5</v>
      </c>
      <c r="AR41" s="6">
        <v>175</v>
      </c>
      <c r="AS41" s="6">
        <v>128</v>
      </c>
      <c r="AT41" s="6">
        <v>407.5</v>
      </c>
      <c r="AU41" s="7">
        <v>0.24751315789473688</v>
      </c>
      <c r="AV41" s="7">
        <v>0.1800375939849623</v>
      </c>
      <c r="AW41" s="7">
        <v>0.31144736842105269</v>
      </c>
      <c r="AX41" s="39"/>
    </row>
    <row r="42" spans="1:50" ht="51.75" customHeight="1">
      <c r="A42" s="26">
        <v>40</v>
      </c>
      <c r="B42" s="26" t="s">
        <v>419</v>
      </c>
      <c r="C42" s="26" t="s">
        <v>420</v>
      </c>
      <c r="D42" s="26" t="s">
        <v>97</v>
      </c>
      <c r="E42" s="27" t="s">
        <v>97</v>
      </c>
      <c r="F42" s="27" t="s">
        <v>142</v>
      </c>
      <c r="G42" s="27" t="s">
        <v>58</v>
      </c>
      <c r="H42" s="27" t="s">
        <v>100</v>
      </c>
      <c r="I42" s="26" t="s">
        <v>421</v>
      </c>
      <c r="J42" s="26"/>
      <c r="K42" s="26"/>
      <c r="L42" s="2">
        <v>42287</v>
      </c>
      <c r="M42" s="2">
        <v>42287</v>
      </c>
      <c r="N42" s="28">
        <v>44.5</v>
      </c>
      <c r="O42" s="8" t="s">
        <v>62</v>
      </c>
      <c r="P42" s="8">
        <v>210.99999999999997</v>
      </c>
      <c r="Q42" s="29" t="s">
        <v>63</v>
      </c>
      <c r="R42" s="29" t="s">
        <v>132</v>
      </c>
      <c r="S42" s="29" t="s">
        <v>114</v>
      </c>
      <c r="T42" s="29" t="s">
        <v>105</v>
      </c>
      <c r="U42" s="29" t="s">
        <v>116</v>
      </c>
      <c r="V42" s="29" t="s">
        <v>422</v>
      </c>
      <c r="W42" s="30">
        <v>13</v>
      </c>
      <c r="X42" s="30">
        <v>3</v>
      </c>
      <c r="Y42" s="30">
        <v>1</v>
      </c>
      <c r="Z42" s="30">
        <v>17</v>
      </c>
      <c r="AA42" s="31">
        <v>12</v>
      </c>
      <c r="AB42" s="31">
        <v>5</v>
      </c>
      <c r="AC42" s="31">
        <v>0</v>
      </c>
      <c r="AD42" s="31">
        <v>18</v>
      </c>
      <c r="AE42" s="3" t="s">
        <v>86</v>
      </c>
      <c r="AF42" s="3">
        <v>1</v>
      </c>
      <c r="AG42" s="4">
        <v>1.0588235294117647</v>
      </c>
      <c r="AH42" s="31" t="s">
        <v>161</v>
      </c>
      <c r="AI42" s="31" t="s">
        <v>396</v>
      </c>
      <c r="AJ42" s="31" t="s">
        <v>369</v>
      </c>
      <c r="AK42" s="31" t="s">
        <v>423</v>
      </c>
      <c r="AL42" s="3" t="s">
        <v>318</v>
      </c>
      <c r="AM42" s="40" t="s">
        <v>124</v>
      </c>
      <c r="AN42" s="40" t="s">
        <v>161</v>
      </c>
      <c r="AO42" s="40" t="s">
        <v>424</v>
      </c>
      <c r="AP42" s="5">
        <v>1.0522388059701493</v>
      </c>
      <c r="AQ42" s="6">
        <v>296.5</v>
      </c>
      <c r="AR42" s="6">
        <v>510.5</v>
      </c>
      <c r="AS42" s="6">
        <v>302.5</v>
      </c>
      <c r="AT42" s="6">
        <v>1109.5</v>
      </c>
      <c r="AU42" s="7">
        <v>0.48435897435897429</v>
      </c>
      <c r="AV42" s="7">
        <v>0.28847619047619066</v>
      </c>
      <c r="AW42" s="7">
        <v>0.50516129032258061</v>
      </c>
      <c r="AX42" s="39"/>
    </row>
    <row r="43" spans="1:50" ht="51.75" customHeight="1">
      <c r="A43" s="26">
        <v>41</v>
      </c>
      <c r="B43" s="26" t="s">
        <v>425</v>
      </c>
      <c r="C43" s="26" t="s">
        <v>426</v>
      </c>
      <c r="D43" s="26" t="s">
        <v>143</v>
      </c>
      <c r="E43" s="27" t="s">
        <v>143</v>
      </c>
      <c r="F43" s="27" t="s">
        <v>78</v>
      </c>
      <c r="G43" s="27" t="s">
        <v>78</v>
      </c>
      <c r="H43" s="27" t="s">
        <v>100</v>
      </c>
      <c r="I43" s="26" t="s">
        <v>113</v>
      </c>
      <c r="J43" s="26"/>
      <c r="K43" s="26"/>
      <c r="L43" s="2">
        <v>42280</v>
      </c>
      <c r="M43" s="2">
        <v>42294</v>
      </c>
      <c r="N43" s="28">
        <v>64</v>
      </c>
      <c r="O43" s="8" t="s">
        <v>62</v>
      </c>
      <c r="P43" s="8">
        <v>253.00000000000006</v>
      </c>
      <c r="Q43" s="29" t="s">
        <v>427</v>
      </c>
      <c r="R43" s="29" t="s">
        <v>428</v>
      </c>
      <c r="S43" s="29" t="s">
        <v>145</v>
      </c>
      <c r="T43" s="29" t="s">
        <v>429</v>
      </c>
      <c r="U43" s="29" t="s">
        <v>66</v>
      </c>
      <c r="V43" s="29" t="s">
        <v>117</v>
      </c>
      <c r="W43" s="30">
        <v>27</v>
      </c>
      <c r="X43" s="30">
        <v>13</v>
      </c>
      <c r="Y43" s="30">
        <v>0</v>
      </c>
      <c r="Z43" s="30">
        <v>40</v>
      </c>
      <c r="AA43" s="31">
        <v>27</v>
      </c>
      <c r="AB43" s="31">
        <v>13</v>
      </c>
      <c r="AC43" s="31">
        <v>0</v>
      </c>
      <c r="AD43" s="31">
        <v>40</v>
      </c>
      <c r="AE43" s="3" t="s">
        <v>86</v>
      </c>
      <c r="AF43" s="3">
        <v>0</v>
      </c>
      <c r="AG43" s="4">
        <v>1</v>
      </c>
      <c r="AH43" s="31" t="s">
        <v>153</v>
      </c>
      <c r="AI43" s="31" t="s">
        <v>120</v>
      </c>
      <c r="AJ43" s="31" t="s">
        <v>153</v>
      </c>
      <c r="AK43" s="31" t="s">
        <v>212</v>
      </c>
      <c r="AL43" s="3" t="s">
        <v>285</v>
      </c>
      <c r="AM43" s="40" t="s">
        <v>184</v>
      </c>
      <c r="AN43" s="40" t="s">
        <v>108</v>
      </c>
      <c r="AO43" s="40" t="s">
        <v>214</v>
      </c>
      <c r="AP43" s="5">
        <v>0.90654205607476634</v>
      </c>
      <c r="AQ43" s="44">
        <v>600.5</v>
      </c>
      <c r="AR43" s="44">
        <v>955</v>
      </c>
      <c r="AS43" s="6">
        <v>520.5</v>
      </c>
      <c r="AT43" s="6">
        <v>2076</v>
      </c>
      <c r="AU43" s="7">
        <v>0.75255319148936195</v>
      </c>
      <c r="AV43" s="7">
        <v>0.50471698113207564</v>
      </c>
      <c r="AW43" s="7">
        <v>0.80017857142857163</v>
      </c>
      <c r="AX43" s="39"/>
    </row>
    <row r="44" spans="1:50" ht="51.75" customHeight="1">
      <c r="A44" s="26">
        <v>42</v>
      </c>
      <c r="B44" s="26" t="s">
        <v>430</v>
      </c>
      <c r="C44" s="26" t="s">
        <v>431</v>
      </c>
      <c r="D44" s="26" t="s">
        <v>143</v>
      </c>
      <c r="E44" s="27" t="s">
        <v>143</v>
      </c>
      <c r="F44" s="27" t="s">
        <v>142</v>
      </c>
      <c r="G44" s="27" t="s">
        <v>58</v>
      </c>
      <c r="H44" s="27" t="s">
        <v>59</v>
      </c>
      <c r="I44" s="26" t="s">
        <v>421</v>
      </c>
      <c r="J44" s="26" t="s">
        <v>267</v>
      </c>
      <c r="K44" s="26"/>
      <c r="L44" s="2">
        <v>42287</v>
      </c>
      <c r="M44" s="2">
        <v>42287</v>
      </c>
      <c r="N44" s="28">
        <v>51.6</v>
      </c>
      <c r="O44" s="8" t="s">
        <v>62</v>
      </c>
      <c r="P44" s="8">
        <v>205</v>
      </c>
      <c r="Q44" s="29" t="s">
        <v>203</v>
      </c>
      <c r="R44" s="29" t="s">
        <v>85</v>
      </c>
      <c r="S44" s="29" t="s">
        <v>203</v>
      </c>
      <c r="T44" s="29" t="s">
        <v>432</v>
      </c>
      <c r="U44" s="29" t="s">
        <v>63</v>
      </c>
      <c r="V44" s="29" t="s">
        <v>298</v>
      </c>
      <c r="W44" s="30">
        <v>20</v>
      </c>
      <c r="X44" s="30">
        <v>5</v>
      </c>
      <c r="Y44" s="30">
        <v>0</v>
      </c>
      <c r="Z44" s="30">
        <v>25</v>
      </c>
      <c r="AA44" s="31">
        <v>22</v>
      </c>
      <c r="AB44" s="31">
        <v>3</v>
      </c>
      <c r="AC44" s="31">
        <v>0</v>
      </c>
      <c r="AD44" s="31">
        <v>25</v>
      </c>
      <c r="AE44" s="3" t="s">
        <v>86</v>
      </c>
      <c r="AF44" s="3">
        <v>0</v>
      </c>
      <c r="AG44" s="4">
        <v>1</v>
      </c>
      <c r="AH44" s="31" t="s">
        <v>87</v>
      </c>
      <c r="AI44" s="31" t="s">
        <v>339</v>
      </c>
      <c r="AJ44" s="31" t="s">
        <v>174</v>
      </c>
      <c r="AK44" s="31" t="s">
        <v>330</v>
      </c>
      <c r="AL44" s="3" t="s">
        <v>87</v>
      </c>
      <c r="AM44" s="40" t="s">
        <v>149</v>
      </c>
      <c r="AN44" s="40" t="s">
        <v>393</v>
      </c>
      <c r="AO44" s="40" t="s">
        <v>318</v>
      </c>
      <c r="AP44" s="5">
        <v>1</v>
      </c>
      <c r="AQ44" s="6">
        <v>477</v>
      </c>
      <c r="AR44" s="6">
        <v>889</v>
      </c>
      <c r="AS44" s="6">
        <v>485</v>
      </c>
      <c r="AT44" s="6">
        <v>1851</v>
      </c>
      <c r="AU44" s="7">
        <v>0.70000000000000029</v>
      </c>
      <c r="AV44" s="7">
        <v>0.42906976744186071</v>
      </c>
      <c r="AW44" s="7">
        <v>0.75192307692307692</v>
      </c>
      <c r="AX44" s="39"/>
    </row>
    <row r="45" spans="1:50" ht="51.75" customHeight="1">
      <c r="A45" s="26">
        <v>43</v>
      </c>
      <c r="B45" s="41" t="s">
        <v>433</v>
      </c>
      <c r="C45" s="26" t="s">
        <v>434</v>
      </c>
      <c r="D45" s="26" t="s">
        <v>77</v>
      </c>
      <c r="E45" s="27" t="s">
        <v>78</v>
      </c>
      <c r="F45" s="27" t="s">
        <v>57</v>
      </c>
      <c r="G45" s="27" t="s">
        <v>79</v>
      </c>
      <c r="H45" s="27" t="s">
        <v>59</v>
      </c>
      <c r="I45" s="26" t="s">
        <v>113</v>
      </c>
      <c r="J45" s="26"/>
      <c r="K45" s="26"/>
      <c r="L45" s="2">
        <v>42287</v>
      </c>
      <c r="M45" s="2">
        <v>42294</v>
      </c>
      <c r="N45" s="28">
        <v>32.799999999999997</v>
      </c>
      <c r="O45" s="8" t="s">
        <v>62</v>
      </c>
      <c r="P45" s="8">
        <v>148.99999999999994</v>
      </c>
      <c r="Q45" s="29" t="s">
        <v>62</v>
      </c>
      <c r="R45" s="29" t="s">
        <v>62</v>
      </c>
      <c r="S45" s="29" t="s">
        <v>62</v>
      </c>
      <c r="T45" s="29" t="s">
        <v>62</v>
      </c>
      <c r="U45" s="29" t="s">
        <v>62</v>
      </c>
      <c r="V45" s="29" t="s">
        <v>62</v>
      </c>
      <c r="W45" s="30">
        <v>12</v>
      </c>
      <c r="X45" s="30">
        <v>4</v>
      </c>
      <c r="Y45" s="30">
        <v>0</v>
      </c>
      <c r="Z45" s="30">
        <v>16</v>
      </c>
      <c r="AA45" s="31" t="e">
        <v>#N/A</v>
      </c>
      <c r="AB45" s="31" t="e">
        <v>#N/A</v>
      </c>
      <c r="AC45" s="31" t="e">
        <v>#N/A</v>
      </c>
      <c r="AD45" s="31" t="e">
        <v>#N/A</v>
      </c>
      <c r="AE45" s="3" t="e">
        <v>#N/A</v>
      </c>
      <c r="AF45" s="3" t="e">
        <v>#N/A</v>
      </c>
      <c r="AG45" s="4" t="e">
        <v>#N/A</v>
      </c>
      <c r="AH45" s="31" t="s">
        <v>258</v>
      </c>
      <c r="AI45" s="31" t="s">
        <v>137</v>
      </c>
      <c r="AJ45" s="31" t="s">
        <v>435</v>
      </c>
      <c r="AK45" s="31" t="s">
        <v>257</v>
      </c>
      <c r="AL45" s="3" t="e">
        <v>#N/A</v>
      </c>
      <c r="AM45" s="40" t="e">
        <v>#N/A</v>
      </c>
      <c r="AN45" s="40" t="e">
        <v>#N/A</v>
      </c>
      <c r="AO45" s="40" t="e">
        <v>#N/A</v>
      </c>
      <c r="AP45" s="5" t="e">
        <v>#N/A</v>
      </c>
      <c r="AQ45" s="5" t="e">
        <v>#N/A</v>
      </c>
      <c r="AR45" s="5" t="e">
        <v>#N/A</v>
      </c>
      <c r="AS45" s="5" t="e">
        <v>#N/A</v>
      </c>
      <c r="AT45" s="5" t="e">
        <v>#N/A</v>
      </c>
      <c r="AU45" s="7" t="e">
        <v>#N/A</v>
      </c>
      <c r="AV45" s="7" t="e">
        <v>#N/A</v>
      </c>
      <c r="AW45" s="7" t="e">
        <v>#N/A</v>
      </c>
      <c r="AX45" s="39"/>
    </row>
    <row r="46" spans="1:50" ht="51.75" customHeight="1">
      <c r="A46" s="26">
        <v>44</v>
      </c>
      <c r="B46" s="26" t="s">
        <v>436</v>
      </c>
      <c r="C46" s="26" t="s">
        <v>437</v>
      </c>
      <c r="D46" s="26" t="s">
        <v>56</v>
      </c>
      <c r="E46" s="27" t="s">
        <v>56</v>
      </c>
      <c r="F46" s="27" t="s">
        <v>190</v>
      </c>
      <c r="G46" s="27" t="s">
        <v>191</v>
      </c>
      <c r="H46" s="27" t="s">
        <v>100</v>
      </c>
      <c r="I46" s="26" t="s">
        <v>278</v>
      </c>
      <c r="J46" s="26"/>
      <c r="K46" s="26"/>
      <c r="L46" s="2">
        <v>42280</v>
      </c>
      <c r="M46" s="2">
        <v>42280</v>
      </c>
      <c r="N46" s="28">
        <v>52.7</v>
      </c>
      <c r="O46" s="8" t="s">
        <v>62</v>
      </c>
      <c r="P46" s="8">
        <v>227.00000000000006</v>
      </c>
      <c r="Q46" s="29" t="s">
        <v>178</v>
      </c>
      <c r="R46" s="29" t="s">
        <v>103</v>
      </c>
      <c r="S46" s="29" t="s">
        <v>178</v>
      </c>
      <c r="T46" s="29" t="s">
        <v>103</v>
      </c>
      <c r="U46" s="29" t="s">
        <v>129</v>
      </c>
      <c r="V46" s="29" t="s">
        <v>438</v>
      </c>
      <c r="W46" s="30">
        <v>1</v>
      </c>
      <c r="X46" s="30">
        <v>2</v>
      </c>
      <c r="Y46" s="30">
        <v>40</v>
      </c>
      <c r="Z46" s="30">
        <v>43</v>
      </c>
      <c r="AA46" s="31">
        <v>1</v>
      </c>
      <c r="AB46" s="31">
        <v>1</v>
      </c>
      <c r="AC46" s="31">
        <v>49</v>
      </c>
      <c r="AD46" s="31">
        <v>51</v>
      </c>
      <c r="AE46" s="3" t="s">
        <v>67</v>
      </c>
      <c r="AF46" s="3">
        <v>8</v>
      </c>
      <c r="AG46" s="4">
        <v>1.1860465116279071</v>
      </c>
      <c r="AH46" s="31" t="s">
        <v>187</v>
      </c>
      <c r="AI46" s="31" t="s">
        <v>439</v>
      </c>
      <c r="AJ46" s="31" t="s">
        <v>211</v>
      </c>
      <c r="AK46" s="31" t="s">
        <v>339</v>
      </c>
      <c r="AL46" s="3" t="s">
        <v>119</v>
      </c>
      <c r="AM46" s="40" t="s">
        <v>341</v>
      </c>
      <c r="AN46" s="40" t="s">
        <v>232</v>
      </c>
      <c r="AO46" s="40" t="s">
        <v>88</v>
      </c>
      <c r="AP46" s="5">
        <v>1.1126760563380282</v>
      </c>
      <c r="AQ46" s="6">
        <v>367</v>
      </c>
      <c r="AR46" s="6">
        <v>895</v>
      </c>
      <c r="AS46" s="6">
        <v>358</v>
      </c>
      <c r="AT46" s="6">
        <v>1620</v>
      </c>
      <c r="AU46" s="7">
        <v>0.95475468331846569</v>
      </c>
      <c r="AV46" s="7">
        <v>0.66789473684210499</v>
      </c>
      <c r="AW46" s="7">
        <v>0.85283400809716625</v>
      </c>
      <c r="AX46" s="39"/>
    </row>
    <row r="47" spans="1:50" ht="51.75" customHeight="1">
      <c r="A47" s="26">
        <v>45</v>
      </c>
      <c r="B47" s="26" t="s">
        <v>440</v>
      </c>
      <c r="C47" s="26" t="s">
        <v>441</v>
      </c>
      <c r="D47" s="26" t="s">
        <v>55</v>
      </c>
      <c r="E47" s="27" t="s">
        <v>56</v>
      </c>
      <c r="F47" s="27" t="s">
        <v>98</v>
      </c>
      <c r="G47" s="27" t="s">
        <v>99</v>
      </c>
      <c r="H47" s="27" t="s">
        <v>100</v>
      </c>
      <c r="I47" s="26" t="s">
        <v>278</v>
      </c>
      <c r="J47" s="26"/>
      <c r="K47" s="26"/>
      <c r="L47" s="2">
        <v>42273</v>
      </c>
      <c r="M47" s="2">
        <v>42273</v>
      </c>
      <c r="N47" s="28">
        <v>66.400000000000006</v>
      </c>
      <c r="O47" s="8" t="s">
        <v>62</v>
      </c>
      <c r="P47" s="8">
        <v>296.99999999999994</v>
      </c>
      <c r="Q47" s="29" t="s">
        <v>63</v>
      </c>
      <c r="R47" s="29" t="s">
        <v>442</v>
      </c>
      <c r="S47" s="29" t="s">
        <v>104</v>
      </c>
      <c r="T47" s="29" t="s">
        <v>443</v>
      </c>
      <c r="U47" s="29" t="s">
        <v>444</v>
      </c>
      <c r="V47" s="29" t="s">
        <v>168</v>
      </c>
      <c r="W47" s="30">
        <v>44</v>
      </c>
      <c r="X47" s="30">
        <v>5</v>
      </c>
      <c r="Y47" s="30">
        <v>3</v>
      </c>
      <c r="Z47" s="30">
        <v>52</v>
      </c>
      <c r="AA47" s="31">
        <v>38</v>
      </c>
      <c r="AB47" s="31">
        <v>4</v>
      </c>
      <c r="AC47" s="31">
        <v>0</v>
      </c>
      <c r="AD47" s="31">
        <v>43</v>
      </c>
      <c r="AE47" s="3" t="s">
        <v>86</v>
      </c>
      <c r="AF47" s="3">
        <v>-9</v>
      </c>
      <c r="AG47" s="4">
        <v>0.82692307692307687</v>
      </c>
      <c r="AH47" s="31" t="s">
        <v>149</v>
      </c>
      <c r="AI47" s="31" t="s">
        <v>184</v>
      </c>
      <c r="AJ47" s="31" t="s">
        <v>171</v>
      </c>
      <c r="AK47" s="31" t="s">
        <v>197</v>
      </c>
      <c r="AL47" s="3" t="s">
        <v>274</v>
      </c>
      <c r="AM47" s="40" t="s">
        <v>184</v>
      </c>
      <c r="AN47" s="40" t="s">
        <v>222</v>
      </c>
      <c r="AO47" s="40" t="s">
        <v>285</v>
      </c>
      <c r="AP47" s="5">
        <v>0.93406593406593408</v>
      </c>
      <c r="AQ47" s="6">
        <v>481.5</v>
      </c>
      <c r="AR47" s="6">
        <v>959</v>
      </c>
      <c r="AS47" s="6">
        <v>457</v>
      </c>
      <c r="AT47" s="6">
        <v>1897.5</v>
      </c>
      <c r="AU47" s="7">
        <v>0.58470588235294141</v>
      </c>
      <c r="AV47" s="7">
        <v>0.38696078431372571</v>
      </c>
      <c r="AW47" s="7">
        <v>0.56742424242424239</v>
      </c>
      <c r="AX47" s="39"/>
    </row>
    <row r="48" spans="1:50" ht="51.75" customHeight="1">
      <c r="A48" s="26">
        <v>46</v>
      </c>
      <c r="B48" s="26" t="s">
        <v>445</v>
      </c>
      <c r="C48" s="26" t="s">
        <v>446</v>
      </c>
      <c r="D48" s="26" t="s">
        <v>97</v>
      </c>
      <c r="E48" s="27" t="s">
        <v>97</v>
      </c>
      <c r="F48" s="27" t="s">
        <v>190</v>
      </c>
      <c r="G48" s="27" t="s">
        <v>191</v>
      </c>
      <c r="H48" s="27" t="s">
        <v>100</v>
      </c>
      <c r="I48" s="26" t="s">
        <v>415</v>
      </c>
      <c r="J48" s="26" t="s">
        <v>447</v>
      </c>
      <c r="K48" s="26"/>
      <c r="L48" s="2">
        <v>42308</v>
      </c>
      <c r="M48" s="2">
        <v>42308</v>
      </c>
      <c r="N48" s="28">
        <v>61.3</v>
      </c>
      <c r="O48" s="8" t="s">
        <v>62</v>
      </c>
      <c r="P48" s="8">
        <v>331.00000000000006</v>
      </c>
      <c r="Q48" s="29" t="s">
        <v>313</v>
      </c>
      <c r="R48" s="29" t="s">
        <v>168</v>
      </c>
      <c r="S48" s="29" t="s">
        <v>313</v>
      </c>
      <c r="T48" s="29" t="s">
        <v>132</v>
      </c>
      <c r="U48" s="29" t="s">
        <v>411</v>
      </c>
      <c r="V48" s="29" t="s">
        <v>168</v>
      </c>
      <c r="W48" s="30">
        <v>33</v>
      </c>
      <c r="X48" s="30">
        <v>3</v>
      </c>
      <c r="Y48" s="30">
        <v>2</v>
      </c>
      <c r="Z48" s="30">
        <v>38</v>
      </c>
      <c r="AA48" s="31">
        <v>19</v>
      </c>
      <c r="AB48" s="31">
        <v>6</v>
      </c>
      <c r="AC48" s="31">
        <v>0</v>
      </c>
      <c r="AD48" s="31">
        <v>25</v>
      </c>
      <c r="AE48" s="3" t="s">
        <v>86</v>
      </c>
      <c r="AF48" s="3">
        <v>-13</v>
      </c>
      <c r="AG48" s="4">
        <v>0.65789473684210531</v>
      </c>
      <c r="AH48" s="31" t="s">
        <v>324</v>
      </c>
      <c r="AI48" s="31" t="s">
        <v>73</v>
      </c>
      <c r="AJ48" s="31" t="s">
        <v>286</v>
      </c>
      <c r="AK48" s="31" t="s">
        <v>448</v>
      </c>
      <c r="AL48" s="3" t="s">
        <v>109</v>
      </c>
      <c r="AM48" s="40" t="s">
        <v>254</v>
      </c>
      <c r="AN48" s="40" t="s">
        <v>293</v>
      </c>
      <c r="AO48" s="40" t="s">
        <v>74</v>
      </c>
      <c r="AP48" s="5">
        <v>0.78651685393258419</v>
      </c>
      <c r="AQ48" s="6">
        <v>405.5</v>
      </c>
      <c r="AR48" s="6">
        <v>459</v>
      </c>
      <c r="AS48" s="6">
        <v>222.5</v>
      </c>
      <c r="AT48" s="6">
        <v>1087</v>
      </c>
      <c r="AU48" s="7">
        <v>0.72235294117647086</v>
      </c>
      <c r="AV48" s="7">
        <v>0.43587500000000012</v>
      </c>
      <c r="AW48" s="7">
        <v>0.57065217391304346</v>
      </c>
      <c r="AX48" s="39"/>
    </row>
    <row r="49" spans="1:50" ht="51.75" customHeight="1">
      <c r="A49" s="26">
        <v>47</v>
      </c>
      <c r="B49" s="26" t="s">
        <v>449</v>
      </c>
      <c r="C49" s="26" t="s">
        <v>450</v>
      </c>
      <c r="D49" s="26" t="s">
        <v>56</v>
      </c>
      <c r="E49" s="27" t="s">
        <v>56</v>
      </c>
      <c r="F49" s="27" t="s">
        <v>190</v>
      </c>
      <c r="G49" s="27" t="s">
        <v>191</v>
      </c>
      <c r="H49" s="27" t="s">
        <v>100</v>
      </c>
      <c r="I49" s="26" t="s">
        <v>415</v>
      </c>
      <c r="J49" s="26"/>
      <c r="K49" s="26"/>
      <c r="L49" s="2">
        <v>42280</v>
      </c>
      <c r="M49" s="2">
        <v>42280</v>
      </c>
      <c r="N49" s="28">
        <v>68.599999999999994</v>
      </c>
      <c r="O49" s="8" t="s">
        <v>62</v>
      </c>
      <c r="P49" s="8">
        <v>295.99999999999994</v>
      </c>
      <c r="Q49" s="29" t="s">
        <v>313</v>
      </c>
      <c r="R49" s="29" t="s">
        <v>451</v>
      </c>
      <c r="S49" s="29" t="s">
        <v>313</v>
      </c>
      <c r="T49" s="29" t="s">
        <v>451</v>
      </c>
      <c r="U49" s="29" t="s">
        <v>116</v>
      </c>
      <c r="V49" s="29" t="s">
        <v>443</v>
      </c>
      <c r="W49" s="30">
        <v>34</v>
      </c>
      <c r="X49" s="30">
        <v>4</v>
      </c>
      <c r="Y49" s="30">
        <v>9</v>
      </c>
      <c r="Z49" s="30">
        <v>47</v>
      </c>
      <c r="AA49" s="31">
        <v>26</v>
      </c>
      <c r="AB49" s="31">
        <v>2</v>
      </c>
      <c r="AC49" s="31">
        <v>9</v>
      </c>
      <c r="AD49" s="31">
        <v>38</v>
      </c>
      <c r="AE49" s="3" t="s">
        <v>86</v>
      </c>
      <c r="AF49" s="3">
        <v>-9</v>
      </c>
      <c r="AG49" s="4">
        <v>0.80851063829787229</v>
      </c>
      <c r="AH49" s="31" t="s">
        <v>285</v>
      </c>
      <c r="AI49" s="31" t="s">
        <v>120</v>
      </c>
      <c r="AJ49" s="31" t="s">
        <v>327</v>
      </c>
      <c r="AK49" s="31" t="s">
        <v>452</v>
      </c>
      <c r="AL49" s="3" t="s">
        <v>108</v>
      </c>
      <c r="AM49" s="40" t="s">
        <v>151</v>
      </c>
      <c r="AN49" s="40" t="s">
        <v>271</v>
      </c>
      <c r="AO49" s="40" t="s">
        <v>157</v>
      </c>
      <c r="AP49" s="5">
        <v>0.9385964912280701</v>
      </c>
      <c r="AQ49" s="6">
        <v>332.5</v>
      </c>
      <c r="AR49" s="6">
        <v>727.5</v>
      </c>
      <c r="AS49" s="6">
        <v>240.5</v>
      </c>
      <c r="AT49" s="6">
        <v>1300.5</v>
      </c>
      <c r="AU49" s="7">
        <v>0.6995838433292535</v>
      </c>
      <c r="AV49" s="7">
        <v>0.42771541686073633</v>
      </c>
      <c r="AW49" s="7">
        <v>0.57816985645933006</v>
      </c>
      <c r="AX49" s="39"/>
    </row>
    <row r="50" spans="1:50" ht="51.75" customHeight="1">
      <c r="A50" s="26">
        <v>48</v>
      </c>
      <c r="B50" s="26" t="s">
        <v>453</v>
      </c>
      <c r="C50" s="26" t="s">
        <v>454</v>
      </c>
      <c r="D50" s="26" t="s">
        <v>97</v>
      </c>
      <c r="E50" s="27" t="s">
        <v>97</v>
      </c>
      <c r="F50" s="27" t="s">
        <v>190</v>
      </c>
      <c r="G50" s="27" t="s">
        <v>191</v>
      </c>
      <c r="H50" s="27" t="s">
        <v>100</v>
      </c>
      <c r="I50" s="26" t="s">
        <v>415</v>
      </c>
      <c r="J50" s="26"/>
      <c r="K50" s="26"/>
      <c r="L50" s="2">
        <v>42296</v>
      </c>
      <c r="M50" s="2">
        <v>42294</v>
      </c>
      <c r="N50" s="28">
        <v>73.599999999999994</v>
      </c>
      <c r="O50" s="8" t="s">
        <v>62</v>
      </c>
      <c r="P50" s="8">
        <v>343</v>
      </c>
      <c r="Q50" s="29" t="s">
        <v>455</v>
      </c>
      <c r="R50" s="29" t="s">
        <v>456</v>
      </c>
      <c r="S50" s="29" t="s">
        <v>455</v>
      </c>
      <c r="T50" s="29" t="s">
        <v>147</v>
      </c>
      <c r="U50" s="29" t="s">
        <v>411</v>
      </c>
      <c r="V50" s="29" t="s">
        <v>457</v>
      </c>
      <c r="W50" s="30">
        <v>47</v>
      </c>
      <c r="X50" s="30">
        <v>1</v>
      </c>
      <c r="Y50" s="30">
        <v>0</v>
      </c>
      <c r="Z50" s="30">
        <v>48</v>
      </c>
      <c r="AA50" s="31">
        <v>44</v>
      </c>
      <c r="AB50" s="31">
        <v>3</v>
      </c>
      <c r="AC50" s="31">
        <v>1</v>
      </c>
      <c r="AD50" s="31">
        <v>48</v>
      </c>
      <c r="AE50" s="3" t="s">
        <v>86</v>
      </c>
      <c r="AF50" s="3">
        <v>0</v>
      </c>
      <c r="AG50" s="4">
        <v>1</v>
      </c>
      <c r="AH50" s="31" t="s">
        <v>222</v>
      </c>
      <c r="AI50" s="31" t="s">
        <v>187</v>
      </c>
      <c r="AJ50" s="31" t="s">
        <v>254</v>
      </c>
      <c r="AK50" s="31" t="s">
        <v>187</v>
      </c>
      <c r="AL50" s="3" t="s">
        <v>174</v>
      </c>
      <c r="AM50" s="40" t="s">
        <v>135</v>
      </c>
      <c r="AN50" s="40" t="s">
        <v>393</v>
      </c>
      <c r="AO50" s="40" t="s">
        <v>272</v>
      </c>
      <c r="AP50" s="5">
        <v>0.84403669724770636</v>
      </c>
      <c r="AQ50" s="6">
        <v>465</v>
      </c>
      <c r="AR50" s="6">
        <v>639</v>
      </c>
      <c r="AS50" s="6">
        <v>412</v>
      </c>
      <c r="AT50" s="6">
        <v>1516</v>
      </c>
      <c r="AU50" s="7">
        <v>0.58892857142857125</v>
      </c>
      <c r="AV50" s="7">
        <v>0.37190330477356176</v>
      </c>
      <c r="AW50" s="7">
        <v>0.54099999999999993</v>
      </c>
      <c r="AX50" s="39"/>
    </row>
    <row r="51" spans="1:50" ht="51.75" customHeight="1">
      <c r="A51" s="26">
        <v>49</v>
      </c>
      <c r="B51" s="26" t="s">
        <v>458</v>
      </c>
      <c r="C51" s="26" t="s">
        <v>459</v>
      </c>
      <c r="D51" s="26" t="s">
        <v>143</v>
      </c>
      <c r="E51" s="27" t="s">
        <v>143</v>
      </c>
      <c r="F51" s="27" t="s">
        <v>57</v>
      </c>
      <c r="G51" s="27" t="s">
        <v>79</v>
      </c>
      <c r="H51" s="27" t="s">
        <v>59</v>
      </c>
      <c r="I51" s="26" t="s">
        <v>192</v>
      </c>
      <c r="J51" s="26"/>
      <c r="K51" s="26"/>
      <c r="L51" s="2">
        <v>42268</v>
      </c>
      <c r="M51" s="2">
        <v>42268</v>
      </c>
      <c r="N51" s="28">
        <v>56.3</v>
      </c>
      <c r="O51" s="8" t="s">
        <v>62</v>
      </c>
      <c r="P51" s="8">
        <v>179.99999999999991</v>
      </c>
      <c r="Q51" s="29" t="s">
        <v>193</v>
      </c>
      <c r="R51" s="29" t="s">
        <v>64</v>
      </c>
      <c r="S51" s="29" t="s">
        <v>460</v>
      </c>
      <c r="T51" s="29" t="s">
        <v>428</v>
      </c>
      <c r="U51" s="29" t="s">
        <v>181</v>
      </c>
      <c r="V51" s="29" t="s">
        <v>461</v>
      </c>
      <c r="W51" s="30">
        <v>37</v>
      </c>
      <c r="X51" s="30">
        <v>3</v>
      </c>
      <c r="Y51" s="30">
        <v>0</v>
      </c>
      <c r="Z51" s="30">
        <v>40</v>
      </c>
      <c r="AA51" s="31">
        <v>33</v>
      </c>
      <c r="AB51" s="31">
        <v>5</v>
      </c>
      <c r="AC51" s="31">
        <v>0</v>
      </c>
      <c r="AD51" s="31">
        <v>38</v>
      </c>
      <c r="AE51" s="3" t="s">
        <v>86</v>
      </c>
      <c r="AF51" s="3">
        <v>-2</v>
      </c>
      <c r="AG51" s="4">
        <v>0.95</v>
      </c>
      <c r="AH51" s="31" t="s">
        <v>317</v>
      </c>
      <c r="AI51" s="31" t="s">
        <v>462</v>
      </c>
      <c r="AJ51" s="31" t="s">
        <v>136</v>
      </c>
      <c r="AK51" s="31" t="s">
        <v>88</v>
      </c>
      <c r="AL51" s="3" t="s">
        <v>337</v>
      </c>
      <c r="AM51" s="40" t="s">
        <v>463</v>
      </c>
      <c r="AN51" s="40" t="s">
        <v>340</v>
      </c>
      <c r="AO51" s="40" t="s">
        <v>339</v>
      </c>
      <c r="AP51" s="5">
        <v>1.095890410958904</v>
      </c>
      <c r="AQ51" s="6">
        <v>1027</v>
      </c>
      <c r="AR51" s="6">
        <v>1706</v>
      </c>
      <c r="AS51" s="6">
        <v>1259</v>
      </c>
      <c r="AT51" s="6">
        <v>3992</v>
      </c>
      <c r="AU51" s="7">
        <v>0.90750000000000053</v>
      </c>
      <c r="AV51" s="7">
        <v>0.48412698412698479</v>
      </c>
      <c r="AW51" s="7">
        <v>0.80069767441860518</v>
      </c>
      <c r="AX51" s="39"/>
    </row>
    <row r="52" spans="1:50" ht="51.75" customHeight="1">
      <c r="A52" s="26">
        <v>50</v>
      </c>
      <c r="B52" s="26" t="s">
        <v>464</v>
      </c>
      <c r="C52" s="26" t="s">
        <v>465</v>
      </c>
      <c r="D52" s="26" t="s">
        <v>97</v>
      </c>
      <c r="E52" s="27" t="s">
        <v>217</v>
      </c>
      <c r="F52" s="27" t="s">
        <v>143</v>
      </c>
      <c r="G52" s="27" t="s">
        <v>374</v>
      </c>
      <c r="H52" s="27" t="s">
        <v>100</v>
      </c>
      <c r="I52" s="26" t="s">
        <v>466</v>
      </c>
      <c r="J52" s="26" t="s">
        <v>334</v>
      </c>
      <c r="K52" s="29"/>
      <c r="L52" s="2">
        <v>42252</v>
      </c>
      <c r="M52" s="2">
        <v>42252</v>
      </c>
      <c r="N52" s="28">
        <v>50</v>
      </c>
      <c r="O52" s="8">
        <v>51.5</v>
      </c>
      <c r="P52" s="8">
        <v>231.00000000000003</v>
      </c>
      <c r="Q52" s="29" t="s">
        <v>467</v>
      </c>
      <c r="R52" s="29" t="s">
        <v>468</v>
      </c>
      <c r="S52" s="29" t="s">
        <v>469</v>
      </c>
      <c r="T52" s="29" t="s">
        <v>380</v>
      </c>
      <c r="U52" s="29" t="s">
        <v>470</v>
      </c>
      <c r="V52" s="29" t="s">
        <v>471</v>
      </c>
      <c r="W52" s="30">
        <v>3</v>
      </c>
      <c r="X52" s="30">
        <v>1</v>
      </c>
      <c r="Y52" s="30">
        <v>11</v>
      </c>
      <c r="Z52" s="30">
        <v>15</v>
      </c>
      <c r="AA52" s="31">
        <v>4</v>
      </c>
      <c r="AB52" s="31">
        <v>1</v>
      </c>
      <c r="AC52" s="31">
        <v>6</v>
      </c>
      <c r="AD52" s="31">
        <v>12</v>
      </c>
      <c r="AE52" s="3" t="s">
        <v>67</v>
      </c>
      <c r="AF52" s="3">
        <v>-3</v>
      </c>
      <c r="AG52" s="4">
        <v>0.8</v>
      </c>
      <c r="AH52" s="31" t="s">
        <v>223</v>
      </c>
      <c r="AI52" s="31" t="s">
        <v>472</v>
      </c>
      <c r="AJ52" s="31" t="s">
        <v>121</v>
      </c>
      <c r="AK52" s="31" t="s">
        <v>448</v>
      </c>
      <c r="AL52" s="3" t="s">
        <v>473</v>
      </c>
      <c r="AM52" s="40" t="s">
        <v>474</v>
      </c>
      <c r="AN52" s="40" t="s">
        <v>110</v>
      </c>
      <c r="AO52" s="40" t="s">
        <v>385</v>
      </c>
      <c r="AP52" s="5">
        <v>0.64312267657992572</v>
      </c>
      <c r="AQ52" s="6">
        <v>59.5</v>
      </c>
      <c r="AR52" s="6">
        <v>144.5</v>
      </c>
      <c r="AS52" s="6">
        <v>24</v>
      </c>
      <c r="AT52" s="6">
        <v>228</v>
      </c>
      <c r="AU52" s="7">
        <v>0.41638157894736844</v>
      </c>
      <c r="AV52" s="7">
        <v>0.30836707152496612</v>
      </c>
      <c r="AW52" s="7">
        <v>0.57894736842105254</v>
      </c>
      <c r="AX52" s="39"/>
    </row>
    <row r="53" spans="1:50" ht="51.75" customHeight="1">
      <c r="A53" s="26">
        <v>51</v>
      </c>
      <c r="B53" s="26" t="s">
        <v>475</v>
      </c>
      <c r="C53" s="26" t="s">
        <v>476</v>
      </c>
      <c r="D53" s="26" t="s">
        <v>217</v>
      </c>
      <c r="E53" s="27" t="s">
        <v>217</v>
      </c>
      <c r="F53" s="27" t="s">
        <v>143</v>
      </c>
      <c r="G53" s="27" t="s">
        <v>374</v>
      </c>
      <c r="H53" s="27" t="s">
        <v>100</v>
      </c>
      <c r="I53" s="26" t="s">
        <v>415</v>
      </c>
      <c r="J53" s="26"/>
      <c r="K53" s="26"/>
      <c r="L53" s="2">
        <v>42323</v>
      </c>
      <c r="M53" s="2">
        <v>42323</v>
      </c>
      <c r="N53" s="28">
        <v>53.4</v>
      </c>
      <c r="O53" s="8" t="s">
        <v>62</v>
      </c>
      <c r="P53" s="8">
        <v>231</v>
      </c>
      <c r="Q53" s="29" t="s">
        <v>129</v>
      </c>
      <c r="R53" s="29" t="s">
        <v>83</v>
      </c>
      <c r="S53" s="29" t="s">
        <v>129</v>
      </c>
      <c r="T53" s="29" t="s">
        <v>477</v>
      </c>
      <c r="U53" s="29" t="s">
        <v>251</v>
      </c>
      <c r="V53" s="29" t="s">
        <v>468</v>
      </c>
      <c r="W53" s="30">
        <v>34</v>
      </c>
      <c r="X53" s="30">
        <v>2</v>
      </c>
      <c r="Y53" s="30">
        <v>8</v>
      </c>
      <c r="Z53" s="30">
        <v>44</v>
      </c>
      <c r="AA53" s="31">
        <v>37</v>
      </c>
      <c r="AB53" s="31">
        <v>2</v>
      </c>
      <c r="AC53" s="31">
        <v>9</v>
      </c>
      <c r="AD53" s="31">
        <v>48</v>
      </c>
      <c r="AE53" s="3" t="s">
        <v>86</v>
      </c>
      <c r="AF53" s="3">
        <v>4</v>
      </c>
      <c r="AG53" s="4">
        <v>1.0909090909090908</v>
      </c>
      <c r="AH53" s="31" t="s">
        <v>186</v>
      </c>
      <c r="AI53" s="31" t="s">
        <v>234</v>
      </c>
      <c r="AJ53" s="31" t="s">
        <v>337</v>
      </c>
      <c r="AK53" s="31" t="s">
        <v>149</v>
      </c>
      <c r="AL53" s="3" t="s">
        <v>187</v>
      </c>
      <c r="AM53" s="40" t="s">
        <v>478</v>
      </c>
      <c r="AN53" s="40" t="s">
        <v>284</v>
      </c>
      <c r="AO53" s="40" t="s">
        <v>339</v>
      </c>
      <c r="AP53" s="5">
        <v>0.96202531645569611</v>
      </c>
      <c r="AQ53" s="6">
        <v>329.5</v>
      </c>
      <c r="AR53" s="6">
        <v>733</v>
      </c>
      <c r="AS53" s="6">
        <v>538</v>
      </c>
      <c r="AT53" s="6">
        <v>1600.5</v>
      </c>
      <c r="AU53" s="7">
        <v>0.48363486842105258</v>
      </c>
      <c r="AV53" s="7">
        <v>0.29608771929824579</v>
      </c>
      <c r="AW53" s="7">
        <v>0.65937343358395983</v>
      </c>
      <c r="AX53" s="39"/>
    </row>
    <row r="54" spans="1:50" ht="51.75" customHeight="1">
      <c r="A54" s="26">
        <v>52</v>
      </c>
      <c r="B54" s="26" t="s">
        <v>479</v>
      </c>
      <c r="C54" s="26" t="s">
        <v>480</v>
      </c>
      <c r="D54" s="26" t="s">
        <v>177</v>
      </c>
      <c r="E54" s="27" t="s">
        <v>177</v>
      </c>
      <c r="F54" s="27" t="s">
        <v>217</v>
      </c>
      <c r="G54" s="27" t="s">
        <v>217</v>
      </c>
      <c r="H54" s="27" t="s">
        <v>100</v>
      </c>
      <c r="I54" s="26" t="s">
        <v>278</v>
      </c>
      <c r="J54" s="29"/>
      <c r="K54" s="29"/>
      <c r="L54" s="2">
        <v>42315</v>
      </c>
      <c r="M54" s="2">
        <v>42623</v>
      </c>
      <c r="N54" s="28">
        <v>68.599999999999994</v>
      </c>
      <c r="O54" s="8" t="s">
        <v>62</v>
      </c>
      <c r="P54" s="8">
        <v>245.99999999999997</v>
      </c>
      <c r="Q54" s="29" t="s">
        <v>131</v>
      </c>
      <c r="R54" s="29" t="s">
        <v>481</v>
      </c>
      <c r="S54" s="29" t="s">
        <v>131</v>
      </c>
      <c r="T54" s="29" t="s">
        <v>482</v>
      </c>
      <c r="U54" s="29" t="s">
        <v>62</v>
      </c>
      <c r="V54" s="29" t="s">
        <v>62</v>
      </c>
      <c r="W54" s="30">
        <v>20</v>
      </c>
      <c r="X54" s="30">
        <v>1</v>
      </c>
      <c r="Y54" s="30">
        <v>0</v>
      </c>
      <c r="Z54" s="30">
        <v>21</v>
      </c>
      <c r="AA54" s="31">
        <v>6</v>
      </c>
      <c r="AB54" s="31">
        <v>1</v>
      </c>
      <c r="AC54" s="31">
        <v>0</v>
      </c>
      <c r="AD54" s="31">
        <v>7</v>
      </c>
      <c r="AE54" s="3" t="s">
        <v>86</v>
      </c>
      <c r="AF54" s="3">
        <v>-14</v>
      </c>
      <c r="AG54" s="4">
        <v>0.33333333333333331</v>
      </c>
      <c r="AH54" s="31" t="s">
        <v>483</v>
      </c>
      <c r="AI54" s="31" t="s">
        <v>324</v>
      </c>
      <c r="AJ54" s="31" t="s">
        <v>225</v>
      </c>
      <c r="AK54" s="31" t="s">
        <v>275</v>
      </c>
      <c r="AL54" s="3" t="s">
        <v>484</v>
      </c>
      <c r="AM54" s="40" t="s">
        <v>485</v>
      </c>
      <c r="AN54" s="40" t="s">
        <v>486</v>
      </c>
      <c r="AO54" s="40" t="s">
        <v>388</v>
      </c>
      <c r="AP54" s="5">
        <v>0.39772727272727271</v>
      </c>
      <c r="AQ54" s="6">
        <v>83</v>
      </c>
      <c r="AR54" s="6">
        <v>85</v>
      </c>
      <c r="AS54" s="6">
        <v>0</v>
      </c>
      <c r="AT54" s="6">
        <v>168</v>
      </c>
      <c r="AU54" s="7">
        <v>0.55333333333333334</v>
      </c>
      <c r="AV54" s="7">
        <v>0.36200000000000004</v>
      </c>
      <c r="AW54" s="7">
        <v>0</v>
      </c>
      <c r="AX54" s="39"/>
    </row>
    <row r="55" spans="1:50" ht="51.75" customHeight="1">
      <c r="A55" s="26">
        <v>53</v>
      </c>
      <c r="B55" s="26" t="s">
        <v>487</v>
      </c>
      <c r="C55" s="26" t="s">
        <v>488</v>
      </c>
      <c r="D55" s="26" t="s">
        <v>143</v>
      </c>
      <c r="E55" s="27" t="s">
        <v>143</v>
      </c>
      <c r="F55" s="27" t="s">
        <v>190</v>
      </c>
      <c r="G55" s="27" t="s">
        <v>191</v>
      </c>
      <c r="H55" s="27" t="s">
        <v>100</v>
      </c>
      <c r="I55" s="26" t="s">
        <v>366</v>
      </c>
      <c r="J55" s="26" t="s">
        <v>81</v>
      </c>
      <c r="K55" s="26"/>
      <c r="L55" s="2">
        <v>42308</v>
      </c>
      <c r="M55" s="2">
        <v>42308</v>
      </c>
      <c r="N55" s="28">
        <v>82.7</v>
      </c>
      <c r="O55" s="8" t="s">
        <v>62</v>
      </c>
      <c r="P55" s="8">
        <v>343.99999999999989</v>
      </c>
      <c r="Q55" s="29" t="s">
        <v>455</v>
      </c>
      <c r="R55" s="29" t="s">
        <v>64</v>
      </c>
      <c r="S55" s="29" t="s">
        <v>455</v>
      </c>
      <c r="T55" s="29" t="s">
        <v>489</v>
      </c>
      <c r="U55" s="29" t="s">
        <v>178</v>
      </c>
      <c r="V55" s="29" t="s">
        <v>428</v>
      </c>
      <c r="W55" s="30">
        <v>27</v>
      </c>
      <c r="X55" s="30">
        <v>8</v>
      </c>
      <c r="Y55" s="30">
        <v>1</v>
      </c>
      <c r="Z55" s="30">
        <v>36</v>
      </c>
      <c r="AA55" s="31">
        <v>43</v>
      </c>
      <c r="AB55" s="31">
        <v>7</v>
      </c>
      <c r="AC55" s="31">
        <v>0</v>
      </c>
      <c r="AD55" s="31">
        <v>50</v>
      </c>
      <c r="AE55" s="3" t="s">
        <v>86</v>
      </c>
      <c r="AF55" s="3">
        <v>14</v>
      </c>
      <c r="AG55" s="4">
        <v>1.3888888888888888</v>
      </c>
      <c r="AH55" s="31" t="s">
        <v>158</v>
      </c>
      <c r="AI55" s="31" t="s">
        <v>385</v>
      </c>
      <c r="AJ55" s="31" t="s">
        <v>273</v>
      </c>
      <c r="AK55" s="31" t="s">
        <v>393</v>
      </c>
      <c r="AL55" s="3" t="s">
        <v>171</v>
      </c>
      <c r="AM55" s="40" t="s">
        <v>490</v>
      </c>
      <c r="AN55" s="40" t="s">
        <v>149</v>
      </c>
      <c r="AO55" s="40" t="s">
        <v>254</v>
      </c>
      <c r="AP55" s="5">
        <v>1.3690476190476191</v>
      </c>
      <c r="AQ55" s="6">
        <v>781</v>
      </c>
      <c r="AR55" s="6">
        <v>1459</v>
      </c>
      <c r="AS55" s="6">
        <v>913</v>
      </c>
      <c r="AT55" s="6">
        <v>3153</v>
      </c>
      <c r="AU55" s="7">
        <v>0.81696078431372543</v>
      </c>
      <c r="AV55" s="7">
        <v>0.5184782608695655</v>
      </c>
      <c r="AW55" s="7">
        <v>0.94287234042553192</v>
      </c>
      <c r="AX55" s="39"/>
    </row>
    <row r="56" spans="1:50" ht="51.75" customHeight="1">
      <c r="A56" s="26">
        <v>54</v>
      </c>
      <c r="B56" s="26" t="s">
        <v>491</v>
      </c>
      <c r="C56" s="26" t="s">
        <v>492</v>
      </c>
      <c r="D56" s="26" t="s">
        <v>190</v>
      </c>
      <c r="E56" s="27" t="s">
        <v>190</v>
      </c>
      <c r="F56" s="27" t="s">
        <v>57</v>
      </c>
      <c r="G56" s="27" t="s">
        <v>58</v>
      </c>
      <c r="H56" s="27" t="s">
        <v>59</v>
      </c>
      <c r="I56" s="26" t="s">
        <v>493</v>
      </c>
      <c r="J56" s="26"/>
      <c r="K56" s="26"/>
      <c r="L56" s="2">
        <v>42273</v>
      </c>
      <c r="M56" s="2">
        <v>42273</v>
      </c>
      <c r="N56" s="28">
        <v>41.4</v>
      </c>
      <c r="O56" s="8" t="s">
        <v>62</v>
      </c>
      <c r="P56" s="8">
        <v>153.99999999999994</v>
      </c>
      <c r="Q56" s="29" t="s">
        <v>82</v>
      </c>
      <c r="R56" s="29" t="s">
        <v>167</v>
      </c>
      <c r="S56" s="29" t="s">
        <v>82</v>
      </c>
      <c r="T56" s="29" t="s">
        <v>229</v>
      </c>
      <c r="U56" s="29" t="s">
        <v>66</v>
      </c>
      <c r="V56" s="29" t="s">
        <v>117</v>
      </c>
      <c r="W56" s="30">
        <v>25</v>
      </c>
      <c r="X56" s="30">
        <v>0</v>
      </c>
      <c r="Y56" s="30">
        <v>0</v>
      </c>
      <c r="Z56" s="30">
        <v>25</v>
      </c>
      <c r="AA56" s="31">
        <v>18</v>
      </c>
      <c r="AB56" s="31">
        <v>0</v>
      </c>
      <c r="AC56" s="31">
        <v>0</v>
      </c>
      <c r="AD56" s="31">
        <v>18</v>
      </c>
      <c r="AE56" s="3" t="s">
        <v>86</v>
      </c>
      <c r="AF56" s="3">
        <v>-7</v>
      </c>
      <c r="AG56" s="4">
        <v>0.72</v>
      </c>
      <c r="AH56" s="31" t="s">
        <v>327</v>
      </c>
      <c r="AI56" s="31" t="s">
        <v>478</v>
      </c>
      <c r="AJ56" s="31" t="s">
        <v>108</v>
      </c>
      <c r="AK56" s="31" t="s">
        <v>68</v>
      </c>
      <c r="AL56" s="3" t="s">
        <v>324</v>
      </c>
      <c r="AM56" s="40" t="s">
        <v>71</v>
      </c>
      <c r="AN56" s="40" t="s">
        <v>138</v>
      </c>
      <c r="AO56" s="40" t="s">
        <v>494</v>
      </c>
      <c r="AP56" s="5">
        <v>0.80714285714285716</v>
      </c>
      <c r="AQ56" s="6">
        <v>285</v>
      </c>
      <c r="AR56" s="6">
        <v>408</v>
      </c>
      <c r="AS56" s="6">
        <v>231</v>
      </c>
      <c r="AT56" s="6">
        <v>924</v>
      </c>
      <c r="AU56" s="7">
        <v>0.51818181818181808</v>
      </c>
      <c r="AV56" s="7">
        <v>0.41491525423728814</v>
      </c>
      <c r="AW56" s="7">
        <v>0.42000000000000015</v>
      </c>
      <c r="AX56" s="39"/>
    </row>
    <row r="57" spans="1:50" ht="51.75" customHeight="1">
      <c r="A57" s="26">
        <v>55</v>
      </c>
      <c r="B57" s="26" t="s">
        <v>495</v>
      </c>
      <c r="C57" s="26" t="s">
        <v>496</v>
      </c>
      <c r="D57" s="26" t="s">
        <v>98</v>
      </c>
      <c r="E57" s="27" t="s">
        <v>99</v>
      </c>
      <c r="F57" s="27" t="s">
        <v>57</v>
      </c>
      <c r="G57" s="27" t="s">
        <v>58</v>
      </c>
      <c r="H57" s="27" t="s">
        <v>59</v>
      </c>
      <c r="I57" s="26" t="s">
        <v>497</v>
      </c>
      <c r="J57" s="26"/>
      <c r="K57" s="26"/>
      <c r="L57" s="2">
        <v>42287</v>
      </c>
      <c r="M57" s="2">
        <v>42287</v>
      </c>
      <c r="N57" s="28">
        <v>37.9</v>
      </c>
      <c r="O57" s="8" t="s">
        <v>62</v>
      </c>
      <c r="P57" s="8">
        <v>148.00000000000003</v>
      </c>
      <c r="Q57" s="29" t="s">
        <v>289</v>
      </c>
      <c r="R57" s="29" t="s">
        <v>269</v>
      </c>
      <c r="S57" s="29" t="s">
        <v>289</v>
      </c>
      <c r="T57" s="29" t="s">
        <v>457</v>
      </c>
      <c r="U57" s="29" t="s">
        <v>66</v>
      </c>
      <c r="V57" s="29" t="s">
        <v>498</v>
      </c>
      <c r="W57" s="30">
        <v>12</v>
      </c>
      <c r="X57" s="30">
        <v>3</v>
      </c>
      <c r="Y57" s="30">
        <v>0</v>
      </c>
      <c r="Z57" s="30">
        <v>15</v>
      </c>
      <c r="AA57" s="31">
        <v>8</v>
      </c>
      <c r="AB57" s="31">
        <v>3</v>
      </c>
      <c r="AC57" s="31">
        <v>0</v>
      </c>
      <c r="AD57" s="31">
        <v>11</v>
      </c>
      <c r="AE57" s="3" t="s">
        <v>86</v>
      </c>
      <c r="AF57" s="3">
        <v>-4</v>
      </c>
      <c r="AG57" s="4">
        <v>0.73333333333333328</v>
      </c>
      <c r="AH57" s="31" t="s">
        <v>351</v>
      </c>
      <c r="AI57" s="31" t="s">
        <v>452</v>
      </c>
      <c r="AJ57" s="31" t="s">
        <v>423</v>
      </c>
      <c r="AK57" s="31" t="s">
        <v>494</v>
      </c>
      <c r="AL57" s="3" t="s">
        <v>499</v>
      </c>
      <c r="AM57" s="40" t="s">
        <v>385</v>
      </c>
      <c r="AN57" s="40" t="s">
        <v>500</v>
      </c>
      <c r="AO57" s="40" t="s">
        <v>501</v>
      </c>
      <c r="AP57" s="5">
        <v>0.78735632183908044</v>
      </c>
      <c r="AQ57" s="6">
        <v>220</v>
      </c>
      <c r="AR57" s="6">
        <v>486</v>
      </c>
      <c r="AS57" s="6">
        <v>210</v>
      </c>
      <c r="AT57" s="6">
        <v>916</v>
      </c>
      <c r="AU57" s="7">
        <v>0.45152173913043486</v>
      </c>
      <c r="AV57" s="7">
        <v>0.35750000000000015</v>
      </c>
      <c r="AW57" s="7">
        <v>0.61031249999999992</v>
      </c>
      <c r="AX57" s="39"/>
    </row>
    <row r="58" spans="1:50" ht="51.75" customHeight="1">
      <c r="A58" s="26">
        <v>56</v>
      </c>
      <c r="B58" s="26" t="s">
        <v>502</v>
      </c>
      <c r="C58" s="26" t="s">
        <v>503</v>
      </c>
      <c r="D58" s="26" t="s">
        <v>55</v>
      </c>
      <c r="E58" s="27" t="s">
        <v>56</v>
      </c>
      <c r="F58" s="27" t="s">
        <v>57</v>
      </c>
      <c r="G58" s="27" t="s">
        <v>58</v>
      </c>
      <c r="H58" s="27" t="s">
        <v>59</v>
      </c>
      <c r="I58" s="26" t="s">
        <v>113</v>
      </c>
      <c r="J58" s="26"/>
      <c r="K58" s="26"/>
      <c r="L58" s="2">
        <v>42287</v>
      </c>
      <c r="M58" s="2">
        <v>42287</v>
      </c>
      <c r="N58" s="28">
        <v>37.4</v>
      </c>
      <c r="O58" s="8" t="s">
        <v>62</v>
      </c>
      <c r="P58" s="8">
        <v>180.00000000000009</v>
      </c>
      <c r="Q58" s="29" t="s">
        <v>504</v>
      </c>
      <c r="R58" s="29" t="s">
        <v>194</v>
      </c>
      <c r="S58" s="29" t="s">
        <v>104</v>
      </c>
      <c r="T58" s="29" t="s">
        <v>291</v>
      </c>
      <c r="U58" s="29" t="s">
        <v>62</v>
      </c>
      <c r="V58" s="29" t="s">
        <v>62</v>
      </c>
      <c r="W58" s="30">
        <v>12</v>
      </c>
      <c r="X58" s="30">
        <v>3</v>
      </c>
      <c r="Y58" s="30">
        <v>0</v>
      </c>
      <c r="Z58" s="30">
        <v>15</v>
      </c>
      <c r="AA58" s="31">
        <v>6</v>
      </c>
      <c r="AB58" s="31">
        <v>0</v>
      </c>
      <c r="AC58" s="31">
        <v>0</v>
      </c>
      <c r="AD58" s="31">
        <v>6</v>
      </c>
      <c r="AE58" s="3" t="s">
        <v>86</v>
      </c>
      <c r="AF58" s="3">
        <v>-9</v>
      </c>
      <c r="AG58" s="4">
        <v>0.3125</v>
      </c>
      <c r="AH58" s="31" t="s">
        <v>505</v>
      </c>
      <c r="AI58" s="31" t="s">
        <v>506</v>
      </c>
      <c r="AJ58" s="31" t="s">
        <v>507</v>
      </c>
      <c r="AK58" s="31" t="s">
        <v>508</v>
      </c>
      <c r="AL58" s="3" t="s">
        <v>509</v>
      </c>
      <c r="AM58" s="40" t="s">
        <v>509</v>
      </c>
      <c r="AN58" s="40" t="s">
        <v>263</v>
      </c>
      <c r="AO58" s="40" t="s">
        <v>388</v>
      </c>
      <c r="AP58" s="5">
        <v>0.80833333333333335</v>
      </c>
      <c r="AQ58" s="6">
        <v>45</v>
      </c>
      <c r="AR58" s="6">
        <v>230</v>
      </c>
      <c r="AS58" s="6">
        <v>101.5</v>
      </c>
      <c r="AT58" s="6">
        <v>275</v>
      </c>
      <c r="AU58" s="7">
        <v>0.36000000000000004</v>
      </c>
      <c r="AV58" s="7">
        <v>0.3649060150375939</v>
      </c>
      <c r="AW58" s="7">
        <v>0.45111111111111118</v>
      </c>
      <c r="AX58" s="39"/>
    </row>
    <row r="59" spans="1:50" ht="51.75" customHeight="1">
      <c r="A59" s="26">
        <v>57</v>
      </c>
      <c r="B59" s="26" t="s">
        <v>510</v>
      </c>
      <c r="C59" s="26" t="s">
        <v>511</v>
      </c>
      <c r="D59" s="26" t="s">
        <v>56</v>
      </c>
      <c r="E59" s="27" t="s">
        <v>56</v>
      </c>
      <c r="F59" s="27" t="s">
        <v>190</v>
      </c>
      <c r="G59" s="27" t="s">
        <v>191</v>
      </c>
      <c r="H59" s="27" t="s">
        <v>100</v>
      </c>
      <c r="I59" s="26" t="s">
        <v>512</v>
      </c>
      <c r="J59" s="26" t="s">
        <v>81</v>
      </c>
      <c r="K59" s="26"/>
      <c r="L59" s="2">
        <v>42294</v>
      </c>
      <c r="M59" s="2">
        <v>42294</v>
      </c>
      <c r="N59" s="28">
        <v>67.3</v>
      </c>
      <c r="O59" s="8" t="s">
        <v>62</v>
      </c>
      <c r="P59" s="8">
        <v>280.00000000000006</v>
      </c>
      <c r="Q59" s="29" t="s">
        <v>178</v>
      </c>
      <c r="R59" s="29" t="s">
        <v>148</v>
      </c>
      <c r="S59" s="29" t="s">
        <v>193</v>
      </c>
      <c r="T59" s="29" t="s">
        <v>204</v>
      </c>
      <c r="U59" s="29" t="s">
        <v>203</v>
      </c>
      <c r="V59" s="29" t="s">
        <v>381</v>
      </c>
      <c r="W59" s="30">
        <v>21</v>
      </c>
      <c r="X59" s="30">
        <v>5</v>
      </c>
      <c r="Y59" s="30">
        <v>0</v>
      </c>
      <c r="Z59" s="30">
        <v>26</v>
      </c>
      <c r="AA59" s="31">
        <v>31</v>
      </c>
      <c r="AB59" s="31">
        <v>4</v>
      </c>
      <c r="AC59" s="31">
        <v>1</v>
      </c>
      <c r="AD59" s="31">
        <v>37</v>
      </c>
      <c r="AE59" s="3" t="s">
        <v>86</v>
      </c>
      <c r="AF59" s="3">
        <v>11</v>
      </c>
      <c r="AG59" s="4">
        <v>1.4230769230769231</v>
      </c>
      <c r="AH59" s="31" t="s">
        <v>275</v>
      </c>
      <c r="AI59" s="31" t="s">
        <v>500</v>
      </c>
      <c r="AJ59" s="31" t="s">
        <v>418</v>
      </c>
      <c r="AK59" s="31" t="s">
        <v>323</v>
      </c>
      <c r="AL59" s="3" t="s">
        <v>136</v>
      </c>
      <c r="AM59" s="40" t="s">
        <v>222</v>
      </c>
      <c r="AN59" s="40" t="s">
        <v>153</v>
      </c>
      <c r="AO59" s="40" t="s">
        <v>274</v>
      </c>
      <c r="AP59" s="5">
        <v>1.7473684210526317</v>
      </c>
      <c r="AQ59" s="6">
        <v>428.5</v>
      </c>
      <c r="AR59" s="6">
        <v>1085.5</v>
      </c>
      <c r="AS59" s="6">
        <v>853</v>
      </c>
      <c r="AT59" s="6">
        <v>2367</v>
      </c>
      <c r="AU59" s="7">
        <v>0.64119736842105279</v>
      </c>
      <c r="AV59" s="7">
        <v>0.47057817902420307</v>
      </c>
      <c r="AW59" s="7">
        <v>0.83968750000000025</v>
      </c>
      <c r="AX59" s="39"/>
    </row>
    <row r="60" spans="1:50" ht="51.75" customHeight="1">
      <c r="A60" s="26">
        <v>58</v>
      </c>
      <c r="B60" s="26" t="s">
        <v>513</v>
      </c>
      <c r="C60" s="26" t="s">
        <v>514</v>
      </c>
      <c r="D60" s="26" t="s">
        <v>56</v>
      </c>
      <c r="E60" s="27" t="s">
        <v>56</v>
      </c>
      <c r="F60" s="27" t="s">
        <v>190</v>
      </c>
      <c r="G60" s="27" t="s">
        <v>191</v>
      </c>
      <c r="H60" s="27" t="s">
        <v>100</v>
      </c>
      <c r="I60" s="26" t="s">
        <v>512</v>
      </c>
      <c r="J60" s="26" t="s">
        <v>81</v>
      </c>
      <c r="K60" s="26"/>
      <c r="L60" s="2"/>
      <c r="M60" s="2"/>
      <c r="N60" s="28">
        <v>63.1</v>
      </c>
      <c r="O60" s="8">
        <v>49</v>
      </c>
      <c r="P60" s="8">
        <v>277</v>
      </c>
      <c r="Q60" s="29" t="s">
        <v>178</v>
      </c>
      <c r="R60" s="29" t="s">
        <v>515</v>
      </c>
      <c r="S60" s="29" t="s">
        <v>178</v>
      </c>
      <c r="T60" s="29" t="s">
        <v>168</v>
      </c>
      <c r="U60" s="29" t="s">
        <v>62</v>
      </c>
      <c r="V60" s="29" t="s">
        <v>62</v>
      </c>
      <c r="W60" s="30">
        <v>10</v>
      </c>
      <c r="X60" s="30">
        <v>5</v>
      </c>
      <c r="Y60" s="30">
        <v>6</v>
      </c>
      <c r="Z60" s="30">
        <v>21</v>
      </c>
      <c r="AA60" s="31">
        <v>22</v>
      </c>
      <c r="AB60" s="31">
        <v>5</v>
      </c>
      <c r="AC60" s="31">
        <v>0</v>
      </c>
      <c r="AD60" s="31">
        <v>28</v>
      </c>
      <c r="AE60" s="3" t="s">
        <v>86</v>
      </c>
      <c r="AF60" s="3">
        <v>7</v>
      </c>
      <c r="AG60" s="4">
        <v>1.3333333333333333</v>
      </c>
      <c r="AH60" s="31" t="s">
        <v>121</v>
      </c>
      <c r="AI60" s="31" t="s">
        <v>196</v>
      </c>
      <c r="AJ60" s="31" t="s">
        <v>516</v>
      </c>
      <c r="AK60" s="31" t="s">
        <v>517</v>
      </c>
      <c r="AL60" s="3" t="s">
        <v>212</v>
      </c>
      <c r="AM60" s="40" t="s">
        <v>234</v>
      </c>
      <c r="AN60" s="40" t="s">
        <v>118</v>
      </c>
      <c r="AO60" s="40" t="s">
        <v>244</v>
      </c>
      <c r="AP60" s="5">
        <v>1.7899999999999998</v>
      </c>
      <c r="AQ60" s="6">
        <v>576</v>
      </c>
      <c r="AR60" s="6">
        <v>838.5</v>
      </c>
      <c r="AS60" s="6">
        <v>512</v>
      </c>
      <c r="AT60" s="6">
        <v>1926.5</v>
      </c>
      <c r="AU60" s="7">
        <v>0.7194093567251465</v>
      </c>
      <c r="AV60" s="7">
        <v>0.39238461538461578</v>
      </c>
      <c r="AW60" s="7">
        <v>0.71378787878787919</v>
      </c>
      <c r="AX60" s="39"/>
    </row>
    <row r="61" spans="1:50" ht="51.75" customHeight="1">
      <c r="A61" s="26">
        <v>59</v>
      </c>
      <c r="B61" s="26" t="s">
        <v>518</v>
      </c>
      <c r="C61" s="26" t="s">
        <v>519</v>
      </c>
      <c r="D61" s="26" t="s">
        <v>97</v>
      </c>
      <c r="E61" s="27" t="s">
        <v>97</v>
      </c>
      <c r="F61" s="27" t="s">
        <v>190</v>
      </c>
      <c r="G61" s="27" t="s">
        <v>191</v>
      </c>
      <c r="H61" s="27" t="s">
        <v>100</v>
      </c>
      <c r="I61" s="26" t="s">
        <v>128</v>
      </c>
      <c r="J61" s="26"/>
      <c r="K61" s="26"/>
      <c r="L61" s="2">
        <v>42287</v>
      </c>
      <c r="M61" s="2">
        <v>42287</v>
      </c>
      <c r="N61" s="28">
        <v>58.8</v>
      </c>
      <c r="O61" s="8" t="s">
        <v>62</v>
      </c>
      <c r="P61" s="8">
        <v>286.00000000000006</v>
      </c>
      <c r="Q61" s="29" t="s">
        <v>178</v>
      </c>
      <c r="R61" s="29" t="s">
        <v>168</v>
      </c>
      <c r="S61" s="29" t="s">
        <v>178</v>
      </c>
      <c r="T61" s="29" t="s">
        <v>229</v>
      </c>
      <c r="U61" s="29" t="s">
        <v>178</v>
      </c>
      <c r="V61" s="29" t="s">
        <v>83</v>
      </c>
      <c r="W61" s="30">
        <v>32</v>
      </c>
      <c r="X61" s="30">
        <v>15</v>
      </c>
      <c r="Y61" s="30">
        <v>0</v>
      </c>
      <c r="Z61" s="30">
        <v>47</v>
      </c>
      <c r="AA61" s="31">
        <v>33</v>
      </c>
      <c r="AB61" s="31">
        <v>6</v>
      </c>
      <c r="AC61" s="31">
        <v>0</v>
      </c>
      <c r="AD61" s="31">
        <v>40</v>
      </c>
      <c r="AE61" s="3" t="s">
        <v>86</v>
      </c>
      <c r="AF61" s="3">
        <v>-7</v>
      </c>
      <c r="AG61" s="4">
        <v>0.85106382978723405</v>
      </c>
      <c r="AH61" s="31" t="s">
        <v>122</v>
      </c>
      <c r="AI61" s="31" t="s">
        <v>323</v>
      </c>
      <c r="AJ61" s="31" t="s">
        <v>171</v>
      </c>
      <c r="AK61" s="31" t="s">
        <v>452</v>
      </c>
      <c r="AL61" s="3" t="s">
        <v>285</v>
      </c>
      <c r="AM61" s="40" t="s">
        <v>173</v>
      </c>
      <c r="AN61" s="40" t="s">
        <v>254</v>
      </c>
      <c r="AO61" s="40" t="s">
        <v>137</v>
      </c>
      <c r="AP61" s="5">
        <v>0.86915887850467299</v>
      </c>
      <c r="AQ61" s="6">
        <v>402</v>
      </c>
      <c r="AR61" s="6">
        <v>977.5</v>
      </c>
      <c r="AS61" s="6">
        <v>374.5</v>
      </c>
      <c r="AT61" s="6">
        <v>1754</v>
      </c>
      <c r="AU61" s="7">
        <v>0.70500000000000018</v>
      </c>
      <c r="AV61" s="7">
        <v>0.47927139276763331</v>
      </c>
      <c r="AW61" s="7">
        <v>0.65256410256410269</v>
      </c>
      <c r="AX61" s="39"/>
    </row>
    <row r="62" spans="1:50" ht="51.75" customHeight="1">
      <c r="A62" s="26">
        <v>60</v>
      </c>
      <c r="B62" s="26" t="s">
        <v>520</v>
      </c>
      <c r="C62" s="26" t="s">
        <v>521</v>
      </c>
      <c r="D62" s="26" t="s">
        <v>190</v>
      </c>
      <c r="E62" s="27" t="s">
        <v>191</v>
      </c>
      <c r="F62" s="27" t="s">
        <v>97</v>
      </c>
      <c r="G62" s="27" t="s">
        <v>217</v>
      </c>
      <c r="H62" s="27" t="s">
        <v>100</v>
      </c>
      <c r="I62" s="26" t="s">
        <v>128</v>
      </c>
      <c r="J62" s="26"/>
      <c r="K62" s="26"/>
      <c r="L62" s="2">
        <v>42287</v>
      </c>
      <c r="M62" s="2">
        <v>42287</v>
      </c>
      <c r="N62" s="28">
        <v>77.900000000000006</v>
      </c>
      <c r="O62" s="8">
        <v>76.820000000000007</v>
      </c>
      <c r="P62" s="8">
        <v>404</v>
      </c>
      <c r="Q62" s="29" t="s">
        <v>193</v>
      </c>
      <c r="R62" s="29" t="s">
        <v>194</v>
      </c>
      <c r="S62" s="29" t="s">
        <v>178</v>
      </c>
      <c r="T62" s="29" t="s">
        <v>321</v>
      </c>
      <c r="U62" s="29" t="s">
        <v>104</v>
      </c>
      <c r="V62" s="29" t="s">
        <v>194</v>
      </c>
      <c r="W62" s="30">
        <v>19</v>
      </c>
      <c r="X62" s="30">
        <v>21</v>
      </c>
      <c r="Y62" s="30">
        <v>1</v>
      </c>
      <c r="Z62" s="30">
        <v>41</v>
      </c>
      <c r="AA62" s="31">
        <v>27</v>
      </c>
      <c r="AB62" s="31">
        <v>11</v>
      </c>
      <c r="AC62" s="31">
        <v>0</v>
      </c>
      <c r="AD62" s="31">
        <v>38</v>
      </c>
      <c r="AE62" s="3" t="s">
        <v>86</v>
      </c>
      <c r="AF62" s="3">
        <v>-3</v>
      </c>
      <c r="AG62" s="4">
        <v>0.92682926829268297</v>
      </c>
      <c r="AH62" s="31" t="s">
        <v>316</v>
      </c>
      <c r="AI62" s="31" t="s">
        <v>522</v>
      </c>
      <c r="AJ62" s="31" t="s">
        <v>282</v>
      </c>
      <c r="AK62" s="31" t="s">
        <v>368</v>
      </c>
      <c r="AL62" s="3" t="s">
        <v>214</v>
      </c>
      <c r="AM62" s="40" t="s">
        <v>153</v>
      </c>
      <c r="AN62" s="40" t="s">
        <v>214</v>
      </c>
      <c r="AO62" s="40" t="s">
        <v>523</v>
      </c>
      <c r="AP62" s="5">
        <v>0.93700787401574814</v>
      </c>
      <c r="AQ62" s="6">
        <v>179</v>
      </c>
      <c r="AR62" s="6">
        <v>672.5</v>
      </c>
      <c r="AS62" s="6">
        <v>253.5</v>
      </c>
      <c r="AT62" s="6">
        <v>1105</v>
      </c>
      <c r="AU62" s="7">
        <v>0.37406250000000008</v>
      </c>
      <c r="AV62" s="7">
        <v>0.40595238095238118</v>
      </c>
      <c r="AW62" s="7">
        <v>0.44680555555555546</v>
      </c>
      <c r="AX62" s="39"/>
    </row>
    <row r="63" spans="1:50" ht="51.75" customHeight="1">
      <c r="A63" s="26">
        <v>61</v>
      </c>
      <c r="B63" s="26" t="s">
        <v>524</v>
      </c>
      <c r="C63" s="26" t="s">
        <v>525</v>
      </c>
      <c r="D63" s="26" t="s">
        <v>56</v>
      </c>
      <c r="E63" s="27" t="s">
        <v>56</v>
      </c>
      <c r="F63" s="27" t="s">
        <v>98</v>
      </c>
      <c r="G63" s="27" t="s">
        <v>99</v>
      </c>
      <c r="H63" s="27" t="s">
        <v>100</v>
      </c>
      <c r="I63" s="26" t="s">
        <v>526</v>
      </c>
      <c r="J63" s="26" t="s">
        <v>527</v>
      </c>
      <c r="K63" s="26"/>
      <c r="L63" s="2">
        <v>42273</v>
      </c>
      <c r="M63" s="2">
        <v>42273</v>
      </c>
      <c r="N63" s="28">
        <v>62.1</v>
      </c>
      <c r="O63" s="8" t="s">
        <v>62</v>
      </c>
      <c r="P63" s="8">
        <v>261.00000000000006</v>
      </c>
      <c r="Q63" s="29" t="s">
        <v>63</v>
      </c>
      <c r="R63" s="29" t="s">
        <v>130</v>
      </c>
      <c r="S63" s="29" t="s">
        <v>193</v>
      </c>
      <c r="T63" s="29" t="s">
        <v>528</v>
      </c>
      <c r="U63" s="29" t="s">
        <v>392</v>
      </c>
      <c r="V63" s="29" t="s">
        <v>529</v>
      </c>
      <c r="W63" s="30">
        <v>0</v>
      </c>
      <c r="X63" s="30">
        <v>0</v>
      </c>
      <c r="Y63" s="30">
        <v>25</v>
      </c>
      <c r="Z63" s="30">
        <v>25</v>
      </c>
      <c r="AA63" s="31">
        <v>0</v>
      </c>
      <c r="AB63" s="31">
        <v>0</v>
      </c>
      <c r="AC63" s="31">
        <v>19</v>
      </c>
      <c r="AD63" s="31">
        <v>19</v>
      </c>
      <c r="AE63" s="3" t="s">
        <v>67</v>
      </c>
      <c r="AF63" s="3">
        <v>-6</v>
      </c>
      <c r="AG63" s="4">
        <v>0.76</v>
      </c>
      <c r="AH63" s="31" t="s">
        <v>125</v>
      </c>
      <c r="AI63" s="31" t="s">
        <v>92</v>
      </c>
      <c r="AJ63" s="31" t="s">
        <v>399</v>
      </c>
      <c r="AK63" s="31" t="s">
        <v>350</v>
      </c>
      <c r="AL63" s="3" t="s">
        <v>327</v>
      </c>
      <c r="AM63" s="40" t="s">
        <v>71</v>
      </c>
      <c r="AN63" s="40" t="s">
        <v>310</v>
      </c>
      <c r="AO63" s="40" t="s">
        <v>393</v>
      </c>
      <c r="AP63" s="5">
        <v>1.1150442477876106</v>
      </c>
      <c r="AQ63" s="6">
        <v>233</v>
      </c>
      <c r="AR63" s="6">
        <v>412</v>
      </c>
      <c r="AS63" s="6">
        <v>322</v>
      </c>
      <c r="AT63" s="6">
        <v>967</v>
      </c>
      <c r="AU63" s="7">
        <v>0.98398169336384456</v>
      </c>
      <c r="AV63" s="7">
        <v>0.65195246179966015</v>
      </c>
      <c r="AW63" s="7">
        <v>0.89196675900277</v>
      </c>
      <c r="AX63" s="39"/>
    </row>
    <row r="64" spans="1:50" ht="51.75" customHeight="1">
      <c r="A64" s="26">
        <v>62</v>
      </c>
      <c r="B64" s="26" t="s">
        <v>530</v>
      </c>
      <c r="C64" s="26" t="s">
        <v>531</v>
      </c>
      <c r="D64" s="26" t="s">
        <v>55</v>
      </c>
      <c r="E64" s="27" t="s">
        <v>56</v>
      </c>
      <c r="F64" s="27" t="s">
        <v>190</v>
      </c>
      <c r="G64" s="27" t="s">
        <v>191</v>
      </c>
      <c r="H64" s="27" t="s">
        <v>100</v>
      </c>
      <c r="I64" s="26" t="s">
        <v>532</v>
      </c>
      <c r="J64" s="26"/>
      <c r="K64" s="26"/>
      <c r="L64" s="2">
        <v>42280</v>
      </c>
      <c r="M64" s="2">
        <v>42287</v>
      </c>
      <c r="N64" s="28">
        <v>52.3</v>
      </c>
      <c r="O64" s="8" t="s">
        <v>62</v>
      </c>
      <c r="P64" s="8">
        <v>300.99999999999994</v>
      </c>
      <c r="Q64" s="29" t="s">
        <v>131</v>
      </c>
      <c r="R64" s="29" t="s">
        <v>115</v>
      </c>
      <c r="S64" s="29" t="s">
        <v>131</v>
      </c>
      <c r="T64" s="29" t="s">
        <v>533</v>
      </c>
      <c r="U64" s="29" t="s">
        <v>63</v>
      </c>
      <c r="V64" s="29" t="s">
        <v>321</v>
      </c>
      <c r="W64" s="30">
        <v>0</v>
      </c>
      <c r="X64" s="30">
        <v>0</v>
      </c>
      <c r="Y64" s="30">
        <v>15</v>
      </c>
      <c r="Z64" s="30">
        <v>15</v>
      </c>
      <c r="AA64" s="31">
        <v>0</v>
      </c>
      <c r="AB64" s="31">
        <v>0</v>
      </c>
      <c r="AC64" s="31">
        <v>19</v>
      </c>
      <c r="AD64" s="31">
        <v>19</v>
      </c>
      <c r="AE64" s="3" t="s">
        <v>67</v>
      </c>
      <c r="AF64" s="3">
        <v>4</v>
      </c>
      <c r="AG64" s="4">
        <v>1.2666666666666666</v>
      </c>
      <c r="AH64" s="31" t="s">
        <v>303</v>
      </c>
      <c r="AI64" s="31" t="s">
        <v>281</v>
      </c>
      <c r="AJ64" s="31" t="s">
        <v>293</v>
      </c>
      <c r="AK64" s="31" t="s">
        <v>302</v>
      </c>
      <c r="AL64" s="3" t="s">
        <v>534</v>
      </c>
      <c r="AM64" s="40" t="s">
        <v>393</v>
      </c>
      <c r="AN64" s="40" t="s">
        <v>499</v>
      </c>
      <c r="AO64" s="40" t="s">
        <v>535</v>
      </c>
      <c r="AP64" s="5">
        <v>1.0877192982456141</v>
      </c>
      <c r="AQ64" s="6">
        <v>176.5</v>
      </c>
      <c r="AR64" s="6">
        <v>273.5</v>
      </c>
      <c r="AS64" s="6">
        <v>149.5</v>
      </c>
      <c r="AT64" s="6">
        <v>599.5</v>
      </c>
      <c r="AU64" s="7">
        <v>0.98440545808966873</v>
      </c>
      <c r="AV64" s="7">
        <v>0.56903127383676566</v>
      </c>
      <c r="AW64" s="7">
        <v>0.87426900584795297</v>
      </c>
      <c r="AX64" s="39"/>
    </row>
    <row r="65" spans="1:50" ht="51.75" customHeight="1">
      <c r="A65" s="26">
        <v>63</v>
      </c>
      <c r="B65" s="26" t="s">
        <v>536</v>
      </c>
      <c r="C65" s="26" t="s">
        <v>537</v>
      </c>
      <c r="D65" s="26" t="s">
        <v>142</v>
      </c>
      <c r="E65" s="27" t="s">
        <v>142</v>
      </c>
      <c r="F65" s="27" t="s">
        <v>57</v>
      </c>
      <c r="G65" s="27" t="s">
        <v>538</v>
      </c>
      <c r="H65" s="27" t="s">
        <v>59</v>
      </c>
      <c r="I65" s="26" t="s">
        <v>421</v>
      </c>
      <c r="J65" s="26"/>
      <c r="K65" s="26"/>
      <c r="L65" s="2">
        <v>42287</v>
      </c>
      <c r="M65" s="2">
        <v>42294</v>
      </c>
      <c r="N65" s="28">
        <v>32.299999999999997</v>
      </c>
      <c r="O65" s="8" t="s">
        <v>62</v>
      </c>
      <c r="P65" s="8">
        <v>135</v>
      </c>
      <c r="Q65" s="29" t="s">
        <v>104</v>
      </c>
      <c r="R65" s="29" t="s">
        <v>322</v>
      </c>
      <c r="S65" s="29" t="s">
        <v>116</v>
      </c>
      <c r="T65" s="29" t="s">
        <v>539</v>
      </c>
      <c r="U65" s="29" t="s">
        <v>62</v>
      </c>
      <c r="V65" s="29" t="s">
        <v>62</v>
      </c>
      <c r="W65" s="30">
        <v>11</v>
      </c>
      <c r="X65" s="30">
        <v>5</v>
      </c>
      <c r="Y65" s="30">
        <v>0</v>
      </c>
      <c r="Z65" s="30">
        <v>16</v>
      </c>
      <c r="AA65" s="31">
        <v>6</v>
      </c>
      <c r="AB65" s="31">
        <v>1</v>
      </c>
      <c r="AC65" s="31">
        <v>0</v>
      </c>
      <c r="AD65" s="31">
        <v>7</v>
      </c>
      <c r="AE65" s="3" t="s">
        <v>86</v>
      </c>
      <c r="AF65" s="3">
        <v>-9</v>
      </c>
      <c r="AG65" s="4">
        <v>0.4375</v>
      </c>
      <c r="AH65" s="31" t="s">
        <v>424</v>
      </c>
      <c r="AI65" s="31" t="s">
        <v>273</v>
      </c>
      <c r="AJ65" s="31" t="s">
        <v>448</v>
      </c>
      <c r="AK65" s="31" t="s">
        <v>418</v>
      </c>
      <c r="AL65" s="3" t="s">
        <v>540</v>
      </c>
      <c r="AM65" s="40" t="s">
        <v>300</v>
      </c>
      <c r="AN65" s="40" t="s">
        <v>541</v>
      </c>
      <c r="AO65" s="40" t="s">
        <v>371</v>
      </c>
      <c r="AP65" s="5">
        <v>0.61685823754789271</v>
      </c>
      <c r="AQ65" s="6">
        <v>215.5</v>
      </c>
      <c r="AR65" s="6">
        <v>213</v>
      </c>
      <c r="AS65" s="6">
        <v>296.5</v>
      </c>
      <c r="AT65" s="6">
        <v>725</v>
      </c>
      <c r="AU65" s="7">
        <v>0.73083333333333333</v>
      </c>
      <c r="AV65" s="7">
        <v>0.43466666666666659</v>
      </c>
      <c r="AW65" s="7">
        <v>0.71941176470588242</v>
      </c>
      <c r="AX65" s="39"/>
    </row>
    <row r="66" spans="1:50" ht="51.75" customHeight="1">
      <c r="A66" s="26">
        <v>64</v>
      </c>
      <c r="B66" s="26" t="s">
        <v>542</v>
      </c>
      <c r="C66" s="26" t="s">
        <v>543</v>
      </c>
      <c r="D66" s="26" t="s">
        <v>190</v>
      </c>
      <c r="E66" s="27" t="s">
        <v>191</v>
      </c>
      <c r="F66" s="27" t="s">
        <v>57</v>
      </c>
      <c r="G66" s="27" t="s">
        <v>58</v>
      </c>
      <c r="H66" s="27" t="s">
        <v>59</v>
      </c>
      <c r="I66" s="26" t="s">
        <v>532</v>
      </c>
      <c r="J66" s="26"/>
      <c r="K66" s="26"/>
      <c r="L66" s="2">
        <v>42287</v>
      </c>
      <c r="M66" s="2">
        <v>42294</v>
      </c>
      <c r="N66" s="28">
        <v>47.7</v>
      </c>
      <c r="O66" s="8" t="s">
        <v>62</v>
      </c>
      <c r="P66" s="8">
        <v>217.00000000000003</v>
      </c>
      <c r="Q66" s="29" t="s">
        <v>82</v>
      </c>
      <c r="R66" s="29" t="s">
        <v>270</v>
      </c>
      <c r="S66" s="29" t="s">
        <v>82</v>
      </c>
      <c r="T66" s="29" t="s">
        <v>85</v>
      </c>
      <c r="U66" s="29" t="s">
        <v>62</v>
      </c>
      <c r="V66" s="29" t="s">
        <v>62</v>
      </c>
      <c r="W66" s="30">
        <v>0</v>
      </c>
      <c r="X66" s="30">
        <v>0</v>
      </c>
      <c r="Y66" s="30">
        <v>19</v>
      </c>
      <c r="Z66" s="30">
        <v>19</v>
      </c>
      <c r="AA66" s="31">
        <v>0</v>
      </c>
      <c r="AB66" s="31">
        <v>0</v>
      </c>
      <c r="AC66" s="31">
        <v>19</v>
      </c>
      <c r="AD66" s="31">
        <v>19</v>
      </c>
      <c r="AE66" s="3" t="s">
        <v>67</v>
      </c>
      <c r="AF66" s="3">
        <v>0</v>
      </c>
      <c r="AG66" s="4">
        <v>1</v>
      </c>
      <c r="AH66" s="31" t="s">
        <v>523</v>
      </c>
      <c r="AI66" s="31" t="s">
        <v>271</v>
      </c>
      <c r="AJ66" s="31" t="s">
        <v>544</v>
      </c>
      <c r="AK66" s="31" t="s">
        <v>545</v>
      </c>
      <c r="AL66" s="3" t="s">
        <v>139</v>
      </c>
      <c r="AM66" s="40" t="s">
        <v>120</v>
      </c>
      <c r="AN66" s="40" t="s">
        <v>138</v>
      </c>
      <c r="AO66" s="40" t="s">
        <v>546</v>
      </c>
      <c r="AP66" s="5">
        <v>0.94871794871794879</v>
      </c>
      <c r="AQ66" s="6">
        <v>190.5</v>
      </c>
      <c r="AR66" s="6">
        <v>346.5</v>
      </c>
      <c r="AS66" s="6">
        <v>141</v>
      </c>
      <c r="AT66" s="6">
        <v>678</v>
      </c>
      <c r="AU66" s="7">
        <v>0.87185354691075501</v>
      </c>
      <c r="AV66" s="7">
        <v>0.61819803746654767</v>
      </c>
      <c r="AW66" s="7">
        <v>0.98947368421052628</v>
      </c>
      <c r="AX66" s="39"/>
    </row>
    <row r="67" spans="1:50" ht="51.75" customHeight="1">
      <c r="A67" s="26">
        <v>65</v>
      </c>
      <c r="B67" s="41" t="s">
        <v>547</v>
      </c>
      <c r="C67" s="26" t="s">
        <v>548</v>
      </c>
      <c r="D67" s="26" t="s">
        <v>57</v>
      </c>
      <c r="E67" s="27" t="s">
        <v>58</v>
      </c>
      <c r="F67" s="27" t="s">
        <v>57</v>
      </c>
      <c r="G67" s="27" t="s">
        <v>58</v>
      </c>
      <c r="H67" s="27" t="s">
        <v>59</v>
      </c>
      <c r="I67" s="46" t="s">
        <v>549</v>
      </c>
      <c r="J67" s="26" t="s">
        <v>81</v>
      </c>
      <c r="K67" s="29"/>
      <c r="L67" s="2">
        <v>42259</v>
      </c>
      <c r="M67" s="2">
        <v>42259</v>
      </c>
      <c r="N67" s="28">
        <v>18.399999999999999</v>
      </c>
      <c r="O67" s="8" t="s">
        <v>62</v>
      </c>
      <c r="P67" s="8">
        <v>95.999999999999972</v>
      </c>
      <c r="Q67" s="29" t="s">
        <v>62</v>
      </c>
      <c r="R67" s="29" t="s">
        <v>62</v>
      </c>
      <c r="S67" s="29" t="s">
        <v>62</v>
      </c>
      <c r="T67" s="29" t="s">
        <v>62</v>
      </c>
      <c r="U67" s="29" t="s">
        <v>62</v>
      </c>
      <c r="V67" s="29" t="s">
        <v>62</v>
      </c>
      <c r="W67" s="30">
        <v>0</v>
      </c>
      <c r="X67" s="30">
        <v>1</v>
      </c>
      <c r="Y67" s="30">
        <v>9</v>
      </c>
      <c r="Z67" s="30">
        <v>10</v>
      </c>
      <c r="AA67" s="31" t="e">
        <v>#N/A</v>
      </c>
      <c r="AB67" s="31" t="e">
        <v>#N/A</v>
      </c>
      <c r="AC67" s="31" t="e">
        <v>#N/A</v>
      </c>
      <c r="AD67" s="31" t="e">
        <v>#N/A</v>
      </c>
      <c r="AE67" s="3" t="e">
        <v>#N/A</v>
      </c>
      <c r="AF67" s="3" t="e">
        <v>#N/A</v>
      </c>
      <c r="AG67" s="4" t="e">
        <v>#N/A</v>
      </c>
      <c r="AH67" s="45">
        <v>8.1</v>
      </c>
      <c r="AI67" s="45">
        <v>6.1</v>
      </c>
      <c r="AJ67" s="45">
        <v>8.6999999999999993</v>
      </c>
      <c r="AK67" s="31">
        <v>7.4</v>
      </c>
      <c r="AL67" s="42" t="e">
        <v>#N/A</v>
      </c>
      <c r="AM67" s="43" t="e">
        <v>#N/A</v>
      </c>
      <c r="AN67" s="43" t="e">
        <v>#N/A</v>
      </c>
      <c r="AO67" s="43" t="e">
        <v>#N/A</v>
      </c>
      <c r="AP67" s="5" t="e">
        <v>#N/A</v>
      </c>
      <c r="AQ67" s="5" t="e">
        <v>#N/A</v>
      </c>
      <c r="AR67" s="5" t="e">
        <v>#N/A</v>
      </c>
      <c r="AS67" s="5" t="e">
        <v>#N/A</v>
      </c>
      <c r="AT67" s="5" t="e">
        <v>#N/A</v>
      </c>
      <c r="AU67" s="7" t="e">
        <v>#N/A</v>
      </c>
      <c r="AV67" s="7" t="e">
        <v>#N/A</v>
      </c>
      <c r="AW67" s="7" t="e">
        <v>#N/A</v>
      </c>
      <c r="AX67" s="39"/>
    </row>
    <row r="68" spans="1:50" ht="51.75" customHeight="1">
      <c r="A68" s="26">
        <v>66</v>
      </c>
      <c r="B68" s="26" t="s">
        <v>550</v>
      </c>
      <c r="C68" s="26" t="s">
        <v>551</v>
      </c>
      <c r="D68" s="26" t="s">
        <v>190</v>
      </c>
      <c r="E68" s="27" t="s">
        <v>191</v>
      </c>
      <c r="F68" s="27" t="s">
        <v>177</v>
      </c>
      <c r="G68" s="27" t="s">
        <v>177</v>
      </c>
      <c r="H68" s="27" t="s">
        <v>59</v>
      </c>
      <c r="I68" s="26" t="s">
        <v>552</v>
      </c>
      <c r="J68" s="26"/>
      <c r="K68" s="26"/>
      <c r="L68" s="2">
        <v>42273</v>
      </c>
      <c r="M68" s="2">
        <v>42280</v>
      </c>
      <c r="N68" s="28">
        <v>30.5</v>
      </c>
      <c r="O68" s="8">
        <v>33.4</v>
      </c>
      <c r="P68" s="8">
        <v>131</v>
      </c>
      <c r="Q68" s="29" t="s">
        <v>131</v>
      </c>
      <c r="R68" s="29" t="s">
        <v>456</v>
      </c>
      <c r="S68" s="29" t="s">
        <v>230</v>
      </c>
      <c r="T68" s="29" t="s">
        <v>515</v>
      </c>
      <c r="U68" s="29" t="s">
        <v>82</v>
      </c>
      <c r="V68" s="29" t="s">
        <v>117</v>
      </c>
      <c r="W68" s="30">
        <v>1</v>
      </c>
      <c r="X68" s="30">
        <v>3</v>
      </c>
      <c r="Y68" s="30">
        <v>15</v>
      </c>
      <c r="Z68" s="30">
        <v>19</v>
      </c>
      <c r="AA68" s="31">
        <v>0</v>
      </c>
      <c r="AB68" s="31">
        <v>6</v>
      </c>
      <c r="AC68" s="31">
        <v>12</v>
      </c>
      <c r="AD68" s="31">
        <v>19</v>
      </c>
      <c r="AE68" s="3" t="s">
        <v>67</v>
      </c>
      <c r="AF68" s="3">
        <v>0</v>
      </c>
      <c r="AG68" s="4">
        <v>1</v>
      </c>
      <c r="AH68" s="31" t="s">
        <v>244</v>
      </c>
      <c r="AI68" s="31" t="s">
        <v>272</v>
      </c>
      <c r="AJ68" s="31" t="s">
        <v>399</v>
      </c>
      <c r="AK68" s="31" t="s">
        <v>73</v>
      </c>
      <c r="AL68" s="3" t="s">
        <v>158</v>
      </c>
      <c r="AM68" s="40" t="s">
        <v>107</v>
      </c>
      <c r="AN68" s="40" t="s">
        <v>87</v>
      </c>
      <c r="AO68" s="40" t="s">
        <v>137</v>
      </c>
      <c r="AP68" s="5">
        <v>1.1565217391304348</v>
      </c>
      <c r="AQ68" s="6">
        <v>221</v>
      </c>
      <c r="AR68" s="6">
        <v>558</v>
      </c>
      <c r="AS68" s="6">
        <v>349</v>
      </c>
      <c r="AT68" s="6">
        <v>1128</v>
      </c>
      <c r="AU68" s="7">
        <v>0.75086956521739157</v>
      </c>
      <c r="AV68" s="7">
        <v>0.53550154798761596</v>
      </c>
      <c r="AW68" s="7">
        <v>0.99495789473684226</v>
      </c>
      <c r="AX68" s="39"/>
    </row>
    <row r="69" spans="1:50" ht="51.75" customHeight="1">
      <c r="A69" s="26">
        <v>67</v>
      </c>
      <c r="B69" s="26" t="s">
        <v>553</v>
      </c>
      <c r="C69" s="26" t="s">
        <v>554</v>
      </c>
      <c r="D69" s="26" t="s">
        <v>190</v>
      </c>
      <c r="E69" s="27" t="s">
        <v>191</v>
      </c>
      <c r="F69" s="27" t="s">
        <v>177</v>
      </c>
      <c r="G69" s="27" t="s">
        <v>177</v>
      </c>
      <c r="H69" s="27" t="s">
        <v>59</v>
      </c>
      <c r="I69" s="26" t="s">
        <v>237</v>
      </c>
      <c r="J69" s="26" t="s">
        <v>81</v>
      </c>
      <c r="K69" s="26"/>
      <c r="L69" s="2">
        <v>42287</v>
      </c>
      <c r="M69" s="2">
        <v>42287</v>
      </c>
      <c r="N69" s="28">
        <v>36.6</v>
      </c>
      <c r="O69" s="8" t="s">
        <v>62</v>
      </c>
      <c r="P69" s="8">
        <v>171</v>
      </c>
      <c r="Q69" s="29" t="s">
        <v>131</v>
      </c>
      <c r="R69" s="29" t="s">
        <v>360</v>
      </c>
      <c r="S69" s="29" t="s">
        <v>131</v>
      </c>
      <c r="T69" s="29" t="s">
        <v>321</v>
      </c>
      <c r="U69" s="29" t="s">
        <v>82</v>
      </c>
      <c r="V69" s="29" t="s">
        <v>168</v>
      </c>
      <c r="W69" s="30">
        <v>1</v>
      </c>
      <c r="X69" s="30">
        <v>0</v>
      </c>
      <c r="Y69" s="30">
        <v>17</v>
      </c>
      <c r="Z69" s="30">
        <v>18</v>
      </c>
      <c r="AA69" s="31">
        <v>0</v>
      </c>
      <c r="AB69" s="31">
        <v>0</v>
      </c>
      <c r="AC69" s="31">
        <v>16</v>
      </c>
      <c r="AD69" s="31">
        <v>17</v>
      </c>
      <c r="AE69" s="3" t="s">
        <v>67</v>
      </c>
      <c r="AF69" s="3">
        <v>-1</v>
      </c>
      <c r="AG69" s="4">
        <v>0.94444444444444442</v>
      </c>
      <c r="AH69" s="31" t="s">
        <v>393</v>
      </c>
      <c r="AI69" s="31" t="s">
        <v>522</v>
      </c>
      <c r="AJ69" s="31" t="s">
        <v>108</v>
      </c>
      <c r="AK69" s="31" t="s">
        <v>399</v>
      </c>
      <c r="AL69" s="3" t="s">
        <v>399</v>
      </c>
      <c r="AM69" s="40" t="s">
        <v>199</v>
      </c>
      <c r="AN69" s="40" t="s">
        <v>214</v>
      </c>
      <c r="AO69" s="40" t="s">
        <v>68</v>
      </c>
      <c r="AP69" s="5">
        <v>0.9098360655737705</v>
      </c>
      <c r="AQ69" s="6">
        <v>346</v>
      </c>
      <c r="AR69" s="6">
        <v>519</v>
      </c>
      <c r="AS69" s="6">
        <v>254.5</v>
      </c>
      <c r="AT69" s="6">
        <v>1119.5</v>
      </c>
      <c r="AU69" s="7">
        <v>1.2068556005398117</v>
      </c>
      <c r="AV69" s="7">
        <v>0.6968421052631576</v>
      </c>
      <c r="AW69" s="7">
        <v>1.0612280701754389</v>
      </c>
      <c r="AX69" s="39"/>
    </row>
    <row r="70" spans="1:50" ht="51.75" customHeight="1">
      <c r="A70" s="26">
        <v>68</v>
      </c>
      <c r="B70" s="26" t="s">
        <v>555</v>
      </c>
      <c r="C70" s="26" t="s">
        <v>556</v>
      </c>
      <c r="D70" s="26" t="s">
        <v>98</v>
      </c>
      <c r="E70" s="27" t="s">
        <v>99</v>
      </c>
      <c r="F70" s="27" t="s">
        <v>142</v>
      </c>
      <c r="G70" s="27" t="s">
        <v>142</v>
      </c>
      <c r="H70" s="27" t="s">
        <v>100</v>
      </c>
      <c r="I70" s="26" t="s">
        <v>144</v>
      </c>
      <c r="J70" s="26"/>
      <c r="K70" s="26"/>
      <c r="L70" s="2">
        <v>42247</v>
      </c>
      <c r="M70" s="2">
        <v>42247</v>
      </c>
      <c r="N70" s="28">
        <v>59.9</v>
      </c>
      <c r="O70" s="8">
        <v>60</v>
      </c>
      <c r="P70" s="8">
        <v>215.99999999999994</v>
      </c>
      <c r="Q70" s="29" t="s">
        <v>313</v>
      </c>
      <c r="R70" s="29" t="s">
        <v>557</v>
      </c>
      <c r="S70" s="29" t="s">
        <v>313</v>
      </c>
      <c r="T70" s="29" t="s">
        <v>558</v>
      </c>
      <c r="U70" s="29" t="s">
        <v>114</v>
      </c>
      <c r="V70" s="29" t="s">
        <v>428</v>
      </c>
      <c r="W70" s="30">
        <v>3</v>
      </c>
      <c r="X70" s="30">
        <v>0</v>
      </c>
      <c r="Y70" s="30">
        <v>57</v>
      </c>
      <c r="Z70" s="30">
        <v>60</v>
      </c>
      <c r="AA70" s="31">
        <v>0</v>
      </c>
      <c r="AB70" s="31">
        <v>0</v>
      </c>
      <c r="AC70" s="31">
        <v>40</v>
      </c>
      <c r="AD70" s="31">
        <v>41</v>
      </c>
      <c r="AE70" s="3" t="s">
        <v>67</v>
      </c>
      <c r="AF70" s="3">
        <v>-19</v>
      </c>
      <c r="AG70" s="4">
        <v>0.68333333333333335</v>
      </c>
      <c r="AH70" s="31" t="s">
        <v>213</v>
      </c>
      <c r="AI70" s="31" t="s">
        <v>559</v>
      </c>
      <c r="AJ70" s="31" t="s">
        <v>135</v>
      </c>
      <c r="AK70" s="31" t="s">
        <v>232</v>
      </c>
      <c r="AL70" s="3" t="s">
        <v>199</v>
      </c>
      <c r="AM70" s="40" t="s">
        <v>560</v>
      </c>
      <c r="AN70" s="40" t="s">
        <v>222</v>
      </c>
      <c r="AO70" s="40" t="s">
        <v>212</v>
      </c>
      <c r="AP70" s="5">
        <v>0.76136363636363635</v>
      </c>
      <c r="AQ70" s="6">
        <v>275</v>
      </c>
      <c r="AR70" s="6">
        <v>476.5</v>
      </c>
      <c r="AS70" s="6">
        <v>394</v>
      </c>
      <c r="AT70" s="6">
        <v>1145.5</v>
      </c>
      <c r="AU70" s="7">
        <v>0.80409356725146197</v>
      </c>
      <c r="AV70" s="7">
        <v>0.47765968318855362</v>
      </c>
      <c r="AW70" s="7">
        <v>1.1520467836257313</v>
      </c>
      <c r="AX70" s="39"/>
    </row>
    <row r="71" spans="1:50" ht="51.75" customHeight="1">
      <c r="A71" s="26">
        <v>69</v>
      </c>
      <c r="B71" s="26" t="s">
        <v>561</v>
      </c>
      <c r="C71" s="26" t="s">
        <v>562</v>
      </c>
      <c r="D71" s="26" t="s">
        <v>142</v>
      </c>
      <c r="E71" s="27" t="s">
        <v>142</v>
      </c>
      <c r="F71" s="27" t="s">
        <v>57</v>
      </c>
      <c r="G71" s="27" t="s">
        <v>79</v>
      </c>
      <c r="H71" s="27" t="s">
        <v>59</v>
      </c>
      <c r="I71" s="26" t="s">
        <v>218</v>
      </c>
      <c r="J71" s="26"/>
      <c r="K71" s="26"/>
      <c r="L71" s="2">
        <v>42280</v>
      </c>
      <c r="M71" s="2">
        <v>42280</v>
      </c>
      <c r="N71" s="28">
        <v>36.299999999999997</v>
      </c>
      <c r="O71" s="8" t="s">
        <v>62</v>
      </c>
      <c r="P71" s="8">
        <v>132</v>
      </c>
      <c r="Q71" s="29" t="s">
        <v>563</v>
      </c>
      <c r="R71" s="29" t="s">
        <v>564</v>
      </c>
      <c r="S71" s="29" t="s">
        <v>230</v>
      </c>
      <c r="T71" s="29" t="s">
        <v>204</v>
      </c>
      <c r="U71" s="29" t="s">
        <v>565</v>
      </c>
      <c r="V71" s="29" t="s">
        <v>566</v>
      </c>
      <c r="W71" s="30">
        <v>0</v>
      </c>
      <c r="X71" s="30">
        <v>0</v>
      </c>
      <c r="Y71" s="30">
        <v>20</v>
      </c>
      <c r="Z71" s="30">
        <v>20</v>
      </c>
      <c r="AA71" s="31">
        <v>0</v>
      </c>
      <c r="AB71" s="31">
        <v>0</v>
      </c>
      <c r="AC71" s="31">
        <v>20</v>
      </c>
      <c r="AD71" s="31">
        <v>20</v>
      </c>
      <c r="AE71" s="3" t="s">
        <v>67</v>
      </c>
      <c r="AF71" s="3">
        <v>0</v>
      </c>
      <c r="AG71" s="4">
        <v>1</v>
      </c>
      <c r="AH71" s="31" t="s">
        <v>286</v>
      </c>
      <c r="AI71" s="31" t="s">
        <v>329</v>
      </c>
      <c r="AJ71" s="31" t="s">
        <v>196</v>
      </c>
      <c r="AK71" s="31" t="s">
        <v>567</v>
      </c>
      <c r="AL71" s="3" t="s">
        <v>494</v>
      </c>
      <c r="AM71" s="40" t="s">
        <v>222</v>
      </c>
      <c r="AN71" s="40" t="s">
        <v>272</v>
      </c>
      <c r="AO71" s="40" t="s">
        <v>369</v>
      </c>
      <c r="AP71" s="5">
        <v>0.94852941176470595</v>
      </c>
      <c r="AQ71" s="6">
        <v>256.5</v>
      </c>
      <c r="AR71" s="6">
        <v>478.5</v>
      </c>
      <c r="AS71" s="6">
        <v>240.5</v>
      </c>
      <c r="AT71" s="6">
        <v>975.5</v>
      </c>
      <c r="AU71" s="7">
        <v>1.1250000000000002</v>
      </c>
      <c r="AV71" s="7">
        <v>0.76315789473684204</v>
      </c>
      <c r="AW71" s="7">
        <v>1.1507177033492824</v>
      </c>
      <c r="AX71" s="39"/>
    </row>
    <row r="72" spans="1:50" ht="51.75" customHeight="1">
      <c r="A72" s="26">
        <v>70</v>
      </c>
      <c r="B72" s="26" t="s">
        <v>568</v>
      </c>
      <c r="C72" s="26" t="s">
        <v>569</v>
      </c>
      <c r="D72" s="26" t="s">
        <v>142</v>
      </c>
      <c r="E72" s="27" t="s">
        <v>142</v>
      </c>
      <c r="F72" s="27" t="s">
        <v>99</v>
      </c>
      <c r="G72" s="27" t="s">
        <v>78</v>
      </c>
      <c r="H72" s="27" t="s">
        <v>100</v>
      </c>
      <c r="I72" s="26" t="s">
        <v>218</v>
      </c>
      <c r="J72" s="26"/>
      <c r="K72" s="26"/>
      <c r="L72" s="2">
        <v>42280</v>
      </c>
      <c r="M72" s="2">
        <v>42280</v>
      </c>
      <c r="N72" s="28">
        <v>49.9</v>
      </c>
      <c r="O72" s="8" t="s">
        <v>62</v>
      </c>
      <c r="P72" s="8">
        <v>141</v>
      </c>
      <c r="Q72" s="29" t="s">
        <v>460</v>
      </c>
      <c r="R72" s="29" t="s">
        <v>410</v>
      </c>
      <c r="S72" s="29" t="s">
        <v>178</v>
      </c>
      <c r="T72" s="29" t="s">
        <v>570</v>
      </c>
      <c r="U72" s="29" t="s">
        <v>571</v>
      </c>
      <c r="V72" s="29" t="s">
        <v>572</v>
      </c>
      <c r="W72" s="30">
        <v>0</v>
      </c>
      <c r="X72" s="30">
        <v>0</v>
      </c>
      <c r="Y72" s="30">
        <v>24</v>
      </c>
      <c r="Z72" s="30">
        <v>24</v>
      </c>
      <c r="AA72" s="31">
        <v>0</v>
      </c>
      <c r="AB72" s="31">
        <v>0</v>
      </c>
      <c r="AC72" s="31">
        <v>22</v>
      </c>
      <c r="AD72" s="31">
        <v>22</v>
      </c>
      <c r="AE72" s="3" t="s">
        <v>67</v>
      </c>
      <c r="AF72" s="3">
        <v>-2</v>
      </c>
      <c r="AG72" s="4">
        <v>0.91666666666666663</v>
      </c>
      <c r="AH72" s="31" t="s">
        <v>125</v>
      </c>
      <c r="AI72" s="31" t="s">
        <v>281</v>
      </c>
      <c r="AJ72" s="31" t="s">
        <v>399</v>
      </c>
      <c r="AK72" s="31" t="s">
        <v>125</v>
      </c>
      <c r="AL72" s="3" t="s">
        <v>90</v>
      </c>
      <c r="AM72" s="40" t="s">
        <v>122</v>
      </c>
      <c r="AN72" s="40" t="s">
        <v>330</v>
      </c>
      <c r="AO72" s="40" t="s">
        <v>90</v>
      </c>
      <c r="AP72" s="5">
        <v>1.0413223140495869</v>
      </c>
      <c r="AQ72" s="6">
        <v>263</v>
      </c>
      <c r="AR72" s="6">
        <v>528.5</v>
      </c>
      <c r="AS72" s="6">
        <v>314</v>
      </c>
      <c r="AT72" s="6">
        <v>1105.5</v>
      </c>
      <c r="AU72" s="7">
        <v>1.0647773279352231</v>
      </c>
      <c r="AV72" s="7">
        <v>0.76207642393655373</v>
      </c>
      <c r="AW72" s="7">
        <v>1.1017543859649124</v>
      </c>
      <c r="AX72" s="39"/>
    </row>
    <row r="73" spans="1:50" ht="51.75" customHeight="1">
      <c r="A73" s="26">
        <v>71</v>
      </c>
      <c r="B73" s="26" t="s">
        <v>573</v>
      </c>
      <c r="C73" s="26" t="s">
        <v>574</v>
      </c>
      <c r="D73" s="26" t="s">
        <v>78</v>
      </c>
      <c r="E73" s="27" t="s">
        <v>78</v>
      </c>
      <c r="F73" s="27" t="s">
        <v>57</v>
      </c>
      <c r="G73" s="27" t="s">
        <v>58</v>
      </c>
      <c r="H73" s="27" t="s">
        <v>59</v>
      </c>
      <c r="I73" s="26" t="s">
        <v>218</v>
      </c>
      <c r="J73" s="26"/>
      <c r="K73" s="26"/>
      <c r="L73" s="2">
        <v>42287</v>
      </c>
      <c r="M73" s="2">
        <v>42287</v>
      </c>
      <c r="N73" s="28">
        <v>40.700000000000003</v>
      </c>
      <c r="O73" s="8" t="s">
        <v>62</v>
      </c>
      <c r="P73" s="8">
        <v>186.99999999999997</v>
      </c>
      <c r="Q73" s="29" t="s">
        <v>230</v>
      </c>
      <c r="R73" s="29" t="s">
        <v>575</v>
      </c>
      <c r="S73" s="29" t="s">
        <v>563</v>
      </c>
      <c r="T73" s="29" t="s">
        <v>576</v>
      </c>
      <c r="U73" s="29" t="s">
        <v>577</v>
      </c>
      <c r="V73" s="29" t="s">
        <v>578</v>
      </c>
      <c r="W73" s="30">
        <v>0</v>
      </c>
      <c r="X73" s="30">
        <v>0</v>
      </c>
      <c r="Y73" s="30">
        <v>20</v>
      </c>
      <c r="Z73" s="30">
        <v>20</v>
      </c>
      <c r="AA73" s="31">
        <v>0</v>
      </c>
      <c r="AB73" s="31">
        <v>0</v>
      </c>
      <c r="AC73" s="31">
        <v>21</v>
      </c>
      <c r="AD73" s="31">
        <v>21</v>
      </c>
      <c r="AE73" s="3" t="s">
        <v>67</v>
      </c>
      <c r="AF73" s="3">
        <v>1</v>
      </c>
      <c r="AG73" s="4">
        <v>1.05</v>
      </c>
      <c r="AH73" s="31" t="s">
        <v>137</v>
      </c>
      <c r="AI73" s="31" t="s">
        <v>506</v>
      </c>
      <c r="AJ73" s="31" t="s">
        <v>544</v>
      </c>
      <c r="AK73" s="31" t="s">
        <v>137</v>
      </c>
      <c r="AL73" s="3" t="s">
        <v>69</v>
      </c>
      <c r="AM73" s="40" t="s">
        <v>136</v>
      </c>
      <c r="AN73" s="40" t="s">
        <v>158</v>
      </c>
      <c r="AO73" s="40" t="s">
        <v>494</v>
      </c>
      <c r="AP73" s="5">
        <v>1.2413793103448276</v>
      </c>
      <c r="AQ73" s="6">
        <v>177.5</v>
      </c>
      <c r="AR73" s="6">
        <v>412</v>
      </c>
      <c r="AS73" s="6">
        <v>231.5</v>
      </c>
      <c r="AT73" s="6">
        <v>821</v>
      </c>
      <c r="AU73" s="7">
        <v>0.73144399460188914</v>
      </c>
      <c r="AV73" s="7">
        <v>0.56354300385109091</v>
      </c>
      <c r="AW73" s="7">
        <v>0.8362573099415207</v>
      </c>
      <c r="AX73" s="39"/>
    </row>
    <row r="74" spans="1:50" ht="51.75" customHeight="1">
      <c r="A74" s="26">
        <v>72</v>
      </c>
      <c r="B74" s="26" t="s">
        <v>579</v>
      </c>
      <c r="C74" s="26" t="s">
        <v>580</v>
      </c>
      <c r="D74" s="26" t="s">
        <v>190</v>
      </c>
      <c r="E74" s="27" t="s">
        <v>191</v>
      </c>
      <c r="F74" s="27" t="s">
        <v>177</v>
      </c>
      <c r="G74" s="27" t="s">
        <v>177</v>
      </c>
      <c r="H74" s="27" t="s">
        <v>59</v>
      </c>
      <c r="I74" s="26" t="s">
        <v>552</v>
      </c>
      <c r="J74" s="26"/>
      <c r="K74" s="26"/>
      <c r="L74" s="2">
        <v>42287</v>
      </c>
      <c r="M74" s="2">
        <v>42287</v>
      </c>
      <c r="N74" s="28">
        <v>26.5</v>
      </c>
      <c r="O74" s="8">
        <v>29.4</v>
      </c>
      <c r="P74" s="8">
        <v>114</v>
      </c>
      <c r="Q74" s="29" t="s">
        <v>131</v>
      </c>
      <c r="R74" s="29" t="s">
        <v>581</v>
      </c>
      <c r="S74" s="29" t="s">
        <v>63</v>
      </c>
      <c r="T74" s="29" t="s">
        <v>582</v>
      </c>
      <c r="U74" s="29" t="s">
        <v>82</v>
      </c>
      <c r="V74" s="29" t="s">
        <v>229</v>
      </c>
      <c r="W74" s="30">
        <v>1</v>
      </c>
      <c r="X74" s="30">
        <v>4</v>
      </c>
      <c r="Y74" s="30">
        <v>20</v>
      </c>
      <c r="Z74" s="30">
        <v>25</v>
      </c>
      <c r="AA74" s="31">
        <v>2</v>
      </c>
      <c r="AB74" s="31">
        <v>6</v>
      </c>
      <c r="AC74" s="31">
        <v>19</v>
      </c>
      <c r="AD74" s="31">
        <v>28</v>
      </c>
      <c r="AE74" s="3" t="s">
        <v>67</v>
      </c>
      <c r="AF74" s="3">
        <v>3</v>
      </c>
      <c r="AG74" s="4">
        <v>1.1200000000000001</v>
      </c>
      <c r="AH74" s="31" t="s">
        <v>135</v>
      </c>
      <c r="AI74" s="31" t="s">
        <v>232</v>
      </c>
      <c r="AJ74" s="31" t="s">
        <v>439</v>
      </c>
      <c r="AK74" s="31" t="s">
        <v>522</v>
      </c>
      <c r="AL74" s="3" t="s">
        <v>149</v>
      </c>
      <c r="AM74" s="40" t="s">
        <v>560</v>
      </c>
      <c r="AN74" s="40" t="s">
        <v>88</v>
      </c>
      <c r="AO74" s="40" t="s">
        <v>212</v>
      </c>
      <c r="AP74" s="5">
        <v>0.84705882352941175</v>
      </c>
      <c r="AQ74" s="6">
        <v>541</v>
      </c>
      <c r="AR74" s="6">
        <v>890.5</v>
      </c>
      <c r="AS74" s="6">
        <v>463</v>
      </c>
      <c r="AT74" s="6">
        <v>1894.5</v>
      </c>
      <c r="AU74" s="7">
        <v>1.0709483614697124</v>
      </c>
      <c r="AV74" s="7">
        <v>0.67018710069972576</v>
      </c>
      <c r="AW74" s="7">
        <v>0.92239372469635639</v>
      </c>
      <c r="AX74" s="39"/>
    </row>
    <row r="75" spans="1:50" ht="51.75" customHeight="1">
      <c r="A75" s="26">
        <v>73</v>
      </c>
      <c r="B75" s="26" t="s">
        <v>583</v>
      </c>
      <c r="C75" s="26" t="s">
        <v>584</v>
      </c>
      <c r="D75" s="26" t="s">
        <v>190</v>
      </c>
      <c r="E75" s="27" t="s">
        <v>191</v>
      </c>
      <c r="F75" s="27" t="s">
        <v>56</v>
      </c>
      <c r="G75" s="27" t="s">
        <v>166</v>
      </c>
      <c r="H75" s="27" t="s">
        <v>100</v>
      </c>
      <c r="I75" s="26" t="s">
        <v>552</v>
      </c>
      <c r="J75" s="26"/>
      <c r="K75" s="26"/>
      <c r="L75" s="2">
        <v>42287</v>
      </c>
      <c r="M75" s="2">
        <v>42287</v>
      </c>
      <c r="N75" s="28">
        <v>59.7</v>
      </c>
      <c r="O75" s="8">
        <v>62.6</v>
      </c>
      <c r="P75" s="8">
        <v>235.99999999999991</v>
      </c>
      <c r="Q75" s="29" t="s">
        <v>145</v>
      </c>
      <c r="R75" s="29" t="s">
        <v>585</v>
      </c>
      <c r="S75" s="29" t="s">
        <v>313</v>
      </c>
      <c r="T75" s="29" t="s">
        <v>586</v>
      </c>
      <c r="U75" s="29" t="s">
        <v>63</v>
      </c>
      <c r="V75" s="29" t="s">
        <v>168</v>
      </c>
      <c r="W75" s="30">
        <v>4</v>
      </c>
      <c r="X75" s="30">
        <v>7</v>
      </c>
      <c r="Y75" s="30">
        <v>29</v>
      </c>
      <c r="Z75" s="30">
        <v>40</v>
      </c>
      <c r="AA75" s="31">
        <v>5</v>
      </c>
      <c r="AB75" s="31">
        <v>7</v>
      </c>
      <c r="AC75" s="31">
        <v>25</v>
      </c>
      <c r="AD75" s="31">
        <v>37</v>
      </c>
      <c r="AE75" s="3" t="s">
        <v>67</v>
      </c>
      <c r="AF75" s="3">
        <v>-3</v>
      </c>
      <c r="AG75" s="4">
        <v>0.92500000000000004</v>
      </c>
      <c r="AH75" s="31" t="s">
        <v>153</v>
      </c>
      <c r="AI75" s="31" t="s">
        <v>340</v>
      </c>
      <c r="AJ75" s="31" t="s">
        <v>197</v>
      </c>
      <c r="AK75" s="31" t="s">
        <v>393</v>
      </c>
      <c r="AL75" s="3" t="s">
        <v>87</v>
      </c>
      <c r="AM75" s="40" t="s">
        <v>135</v>
      </c>
      <c r="AN75" s="40" t="s">
        <v>205</v>
      </c>
      <c r="AO75" s="40" t="s">
        <v>89</v>
      </c>
      <c r="AP75" s="5">
        <v>0.88181818181818172</v>
      </c>
      <c r="AQ75" s="6">
        <v>361.5</v>
      </c>
      <c r="AR75" s="6">
        <v>486.5</v>
      </c>
      <c r="AS75" s="6">
        <v>330.5</v>
      </c>
      <c r="AT75" s="6">
        <v>1178.5</v>
      </c>
      <c r="AU75" s="7">
        <v>0.8076736842105261</v>
      </c>
      <c r="AV75" s="7">
        <v>0.52022492127755293</v>
      </c>
      <c r="AW75" s="7">
        <v>0.85892942583732068</v>
      </c>
      <c r="AX75" s="39"/>
    </row>
    <row r="76" spans="1:50" ht="51.75" customHeight="1">
      <c r="A76" s="26">
        <v>74</v>
      </c>
      <c r="B76" s="26" t="s">
        <v>587</v>
      </c>
      <c r="C76" s="26" t="s">
        <v>588</v>
      </c>
      <c r="D76" s="26" t="s">
        <v>78</v>
      </c>
      <c r="E76" s="27" t="s">
        <v>78</v>
      </c>
      <c r="F76" s="27" t="s">
        <v>142</v>
      </c>
      <c r="G76" s="27" t="s">
        <v>142</v>
      </c>
      <c r="H76" s="27" t="s">
        <v>100</v>
      </c>
      <c r="I76" s="26" t="s">
        <v>192</v>
      </c>
      <c r="J76" s="34"/>
      <c r="K76" s="34"/>
      <c r="L76" s="2">
        <v>42268</v>
      </c>
      <c r="M76" s="2">
        <v>42268</v>
      </c>
      <c r="N76" s="28">
        <v>49.9</v>
      </c>
      <c r="O76" s="8">
        <v>51.4</v>
      </c>
      <c r="P76" s="8">
        <v>230.99999999999997</v>
      </c>
      <c r="Q76" s="29" t="s">
        <v>178</v>
      </c>
      <c r="R76" s="29" t="s">
        <v>103</v>
      </c>
      <c r="S76" s="29" t="s">
        <v>178</v>
      </c>
      <c r="T76" s="29" t="s">
        <v>468</v>
      </c>
      <c r="U76" s="29" t="s">
        <v>66</v>
      </c>
      <c r="V76" s="29" t="s">
        <v>589</v>
      </c>
      <c r="W76" s="30">
        <v>0</v>
      </c>
      <c r="X76" s="30">
        <v>0</v>
      </c>
      <c r="Y76" s="30">
        <v>28</v>
      </c>
      <c r="Z76" s="30">
        <v>28</v>
      </c>
      <c r="AA76" s="31">
        <v>0</v>
      </c>
      <c r="AB76" s="31">
        <v>0</v>
      </c>
      <c r="AC76" s="31">
        <v>29</v>
      </c>
      <c r="AD76" s="31">
        <v>30</v>
      </c>
      <c r="AE76" s="3" t="s">
        <v>67</v>
      </c>
      <c r="AF76" s="3">
        <v>2</v>
      </c>
      <c r="AG76" s="4">
        <v>1.0714285714285714</v>
      </c>
      <c r="AH76" s="31" t="s">
        <v>71</v>
      </c>
      <c r="AI76" s="31" t="s">
        <v>122</v>
      </c>
      <c r="AJ76" s="31" t="s">
        <v>224</v>
      </c>
      <c r="AK76" s="31" t="s">
        <v>388</v>
      </c>
      <c r="AL76" s="3" t="s">
        <v>89</v>
      </c>
      <c r="AM76" s="40" t="s">
        <v>222</v>
      </c>
      <c r="AN76" s="40" t="s">
        <v>316</v>
      </c>
      <c r="AO76" s="40" t="s">
        <v>89</v>
      </c>
      <c r="AP76" s="5">
        <v>0.9107142857142857</v>
      </c>
      <c r="AQ76" s="6">
        <v>291</v>
      </c>
      <c r="AR76" s="6">
        <v>482.5</v>
      </c>
      <c r="AS76" s="6">
        <v>322</v>
      </c>
      <c r="AT76" s="6">
        <v>1095.5</v>
      </c>
      <c r="AU76" s="7">
        <v>1.106612685560054</v>
      </c>
      <c r="AV76" s="7">
        <v>0.6515883458646613</v>
      </c>
      <c r="AW76" s="7">
        <v>0.95394736842105254</v>
      </c>
      <c r="AX76" s="39"/>
    </row>
    <row r="77" spans="1:50" ht="51.75" customHeight="1">
      <c r="A77" s="26">
        <v>75</v>
      </c>
      <c r="B77" s="26" t="s">
        <v>590</v>
      </c>
      <c r="C77" s="26" t="s">
        <v>591</v>
      </c>
      <c r="D77" s="26" t="s">
        <v>77</v>
      </c>
      <c r="E77" s="27" t="s">
        <v>217</v>
      </c>
      <c r="F77" s="27" t="s">
        <v>57</v>
      </c>
      <c r="G77" s="27" t="s">
        <v>79</v>
      </c>
      <c r="H77" s="27" t="s">
        <v>59</v>
      </c>
      <c r="I77" s="26" t="s">
        <v>250</v>
      </c>
      <c r="J77" s="26"/>
      <c r="K77" s="26"/>
      <c r="L77" s="2">
        <v>42280</v>
      </c>
      <c r="M77" s="2">
        <v>42280</v>
      </c>
      <c r="N77" s="28">
        <v>37.5</v>
      </c>
      <c r="O77" s="8" t="s">
        <v>62</v>
      </c>
      <c r="P77" s="8">
        <v>152.00000000000003</v>
      </c>
      <c r="Q77" s="29" t="s">
        <v>169</v>
      </c>
      <c r="R77" s="29" t="s">
        <v>592</v>
      </c>
      <c r="S77" s="29" t="s">
        <v>593</v>
      </c>
      <c r="T77" s="29" t="s">
        <v>594</v>
      </c>
      <c r="U77" s="29" t="s">
        <v>595</v>
      </c>
      <c r="V77" s="29" t="s">
        <v>596</v>
      </c>
      <c r="W77" s="30">
        <v>2</v>
      </c>
      <c r="X77" s="30">
        <v>4</v>
      </c>
      <c r="Y77" s="30">
        <v>16</v>
      </c>
      <c r="Z77" s="30">
        <v>22</v>
      </c>
      <c r="AA77" s="31">
        <v>0</v>
      </c>
      <c r="AB77" s="31">
        <v>0</v>
      </c>
      <c r="AC77" s="31">
        <v>2</v>
      </c>
      <c r="AD77" s="31">
        <v>2</v>
      </c>
      <c r="AE77" s="3" t="s">
        <v>67</v>
      </c>
      <c r="AF77" s="3">
        <v>-20</v>
      </c>
      <c r="AG77" s="4">
        <v>9.0909090909090912E-2</v>
      </c>
      <c r="AH77" s="31" t="s">
        <v>452</v>
      </c>
      <c r="AI77" s="31" t="s">
        <v>122</v>
      </c>
      <c r="AJ77" s="31" t="s">
        <v>254</v>
      </c>
      <c r="AK77" s="31" t="s">
        <v>90</v>
      </c>
      <c r="AL77" s="3" t="s">
        <v>597</v>
      </c>
      <c r="AM77" s="40">
        <v>0</v>
      </c>
      <c r="AN77" s="40" t="s">
        <v>597</v>
      </c>
      <c r="AO77" s="40" t="s">
        <v>388</v>
      </c>
      <c r="AP77" s="5">
        <v>5.6084656084656084E-2</v>
      </c>
      <c r="AQ77" s="6">
        <v>12</v>
      </c>
      <c r="AR77" s="6">
        <v>9</v>
      </c>
      <c r="AS77" s="6">
        <v>0</v>
      </c>
      <c r="AT77" s="6">
        <v>21</v>
      </c>
      <c r="AU77" s="7">
        <v>0.63157894736842102</v>
      </c>
      <c r="AV77" s="7">
        <v>0.47368421052631576</v>
      </c>
      <c r="AW77" s="7">
        <v>0</v>
      </c>
      <c r="AX77" s="39"/>
    </row>
    <row r="78" spans="1:50" ht="51.75" customHeight="1">
      <c r="A78" s="26">
        <v>76</v>
      </c>
      <c r="B78" s="26" t="s">
        <v>598</v>
      </c>
      <c r="C78" s="26" t="s">
        <v>599</v>
      </c>
      <c r="D78" s="26" t="s">
        <v>78</v>
      </c>
      <c r="E78" s="27" t="s">
        <v>78</v>
      </c>
      <c r="F78" s="27" t="s">
        <v>57</v>
      </c>
      <c r="G78" s="27" t="s">
        <v>79</v>
      </c>
      <c r="H78" s="27" t="s">
        <v>59</v>
      </c>
      <c r="I78" s="26" t="s">
        <v>250</v>
      </c>
      <c r="J78" s="26"/>
      <c r="K78" s="26"/>
      <c r="L78" s="2">
        <v>42280</v>
      </c>
      <c r="M78" s="2">
        <v>42280</v>
      </c>
      <c r="N78" s="28">
        <v>35.1</v>
      </c>
      <c r="O78" s="8" t="s">
        <v>62</v>
      </c>
      <c r="P78" s="8">
        <v>130.99999999999997</v>
      </c>
      <c r="Q78" s="29" t="s">
        <v>82</v>
      </c>
      <c r="R78" s="29" t="s">
        <v>65</v>
      </c>
      <c r="S78" s="29" t="s">
        <v>504</v>
      </c>
      <c r="T78" s="29" t="s">
        <v>443</v>
      </c>
      <c r="U78" s="29" t="s">
        <v>116</v>
      </c>
      <c r="V78" s="29" t="s">
        <v>600</v>
      </c>
      <c r="W78" s="30">
        <v>3</v>
      </c>
      <c r="X78" s="30">
        <v>4</v>
      </c>
      <c r="Y78" s="30">
        <v>20</v>
      </c>
      <c r="Z78" s="30">
        <v>27</v>
      </c>
      <c r="AA78" s="31">
        <v>1</v>
      </c>
      <c r="AB78" s="31">
        <v>3</v>
      </c>
      <c r="AC78" s="31">
        <v>18</v>
      </c>
      <c r="AD78" s="31">
        <v>22</v>
      </c>
      <c r="AE78" s="3" t="s">
        <v>67</v>
      </c>
      <c r="AF78" s="3">
        <v>-5</v>
      </c>
      <c r="AG78" s="4">
        <v>0.81481481481481477</v>
      </c>
      <c r="AH78" s="31" t="s">
        <v>197</v>
      </c>
      <c r="AI78" s="31" t="s">
        <v>478</v>
      </c>
      <c r="AJ78" s="31" t="s">
        <v>118</v>
      </c>
      <c r="AK78" s="31" t="s">
        <v>327</v>
      </c>
      <c r="AL78" s="3" t="s">
        <v>393</v>
      </c>
      <c r="AM78" s="40" t="s">
        <v>274</v>
      </c>
      <c r="AN78" s="40" t="s">
        <v>271</v>
      </c>
      <c r="AO78" s="40" t="s">
        <v>318</v>
      </c>
      <c r="AP78" s="5">
        <v>0.88288288288288297</v>
      </c>
      <c r="AQ78" s="6">
        <v>224.5</v>
      </c>
      <c r="AR78" s="6">
        <v>314.66666666666669</v>
      </c>
      <c r="AS78" s="6">
        <v>213.5</v>
      </c>
      <c r="AT78" s="6">
        <v>752.66666666666674</v>
      </c>
      <c r="AU78" s="7">
        <v>0.7113473684210524</v>
      </c>
      <c r="AV78" s="7">
        <v>0.53601775523145212</v>
      </c>
      <c r="AW78" s="7">
        <v>0.70394736842105243</v>
      </c>
      <c r="AX78" s="39"/>
    </row>
    <row r="79" spans="1:50" ht="51.75" customHeight="1">
      <c r="A79" s="26">
        <v>77</v>
      </c>
      <c r="B79" s="26" t="s">
        <v>601</v>
      </c>
      <c r="C79" s="26" t="s">
        <v>602</v>
      </c>
      <c r="D79" s="26" t="s">
        <v>78</v>
      </c>
      <c r="E79" s="27" t="s">
        <v>78</v>
      </c>
      <c r="F79" s="27" t="s">
        <v>143</v>
      </c>
      <c r="G79" s="27" t="s">
        <v>374</v>
      </c>
      <c r="H79" s="27" t="s">
        <v>59</v>
      </c>
      <c r="I79" s="26" t="s">
        <v>278</v>
      </c>
      <c r="J79" s="26"/>
      <c r="K79" s="26"/>
      <c r="L79" s="2">
        <v>42273</v>
      </c>
      <c r="M79" s="2">
        <v>42282</v>
      </c>
      <c r="N79" s="28">
        <v>56.7</v>
      </c>
      <c r="O79" s="8">
        <v>57.1</v>
      </c>
      <c r="P79" s="8">
        <v>284</v>
      </c>
      <c r="Q79" s="29" t="s">
        <v>129</v>
      </c>
      <c r="R79" s="29" t="s">
        <v>410</v>
      </c>
      <c r="S79" s="29" t="s">
        <v>129</v>
      </c>
      <c r="T79" s="29" t="s">
        <v>298</v>
      </c>
      <c r="U79" s="29" t="s">
        <v>62</v>
      </c>
      <c r="V79" s="29" t="s">
        <v>62</v>
      </c>
      <c r="W79" s="30">
        <v>2</v>
      </c>
      <c r="X79" s="30">
        <v>0</v>
      </c>
      <c r="Y79" s="30">
        <v>19</v>
      </c>
      <c r="Z79" s="30">
        <v>21</v>
      </c>
      <c r="AA79" s="31">
        <v>0</v>
      </c>
      <c r="AB79" s="31">
        <v>0</v>
      </c>
      <c r="AC79" s="31">
        <v>15</v>
      </c>
      <c r="AD79" s="31">
        <v>15</v>
      </c>
      <c r="AE79" s="3" t="s">
        <v>67</v>
      </c>
      <c r="AF79" s="3">
        <v>-6</v>
      </c>
      <c r="AG79" s="4">
        <v>0.7142857142857143</v>
      </c>
      <c r="AH79" s="31" t="s">
        <v>369</v>
      </c>
      <c r="AI79" s="31" t="s">
        <v>303</v>
      </c>
      <c r="AJ79" s="31" t="s">
        <v>544</v>
      </c>
      <c r="AK79" s="31" t="s">
        <v>162</v>
      </c>
      <c r="AL79" s="3" t="s">
        <v>300</v>
      </c>
      <c r="AM79" s="40" t="s">
        <v>323</v>
      </c>
      <c r="AN79" s="40" t="s">
        <v>603</v>
      </c>
      <c r="AO79" s="40" t="s">
        <v>604</v>
      </c>
      <c r="AP79" s="5">
        <v>0.755</v>
      </c>
      <c r="AQ79" s="6">
        <v>51</v>
      </c>
      <c r="AR79" s="6">
        <v>225</v>
      </c>
      <c r="AS79" s="6">
        <v>37</v>
      </c>
      <c r="AT79" s="6">
        <v>313</v>
      </c>
      <c r="AU79" s="7">
        <v>0.38345864661654133</v>
      </c>
      <c r="AV79" s="7">
        <v>0.43859649122806993</v>
      </c>
      <c r="AW79" s="7">
        <v>0.64912280701754377</v>
      </c>
      <c r="AX79" s="39"/>
    </row>
    <row r="80" spans="1:50" ht="51.75" customHeight="1">
      <c r="A80" s="26">
        <v>78</v>
      </c>
      <c r="B80" s="26" t="s">
        <v>605</v>
      </c>
      <c r="C80" s="26" t="s">
        <v>391</v>
      </c>
      <c r="D80" s="26" t="s">
        <v>78</v>
      </c>
      <c r="E80" s="27" t="s">
        <v>78</v>
      </c>
      <c r="F80" s="27" t="s">
        <v>177</v>
      </c>
      <c r="G80" s="27" t="s">
        <v>177</v>
      </c>
      <c r="H80" s="27" t="s">
        <v>59</v>
      </c>
      <c r="I80" s="26" t="s">
        <v>278</v>
      </c>
      <c r="J80" s="26"/>
      <c r="K80" s="26"/>
      <c r="L80" s="2">
        <v>42273</v>
      </c>
      <c r="M80" s="2">
        <v>42282</v>
      </c>
      <c r="N80" s="28">
        <v>52.5</v>
      </c>
      <c r="O80" s="8">
        <v>53.9</v>
      </c>
      <c r="P80" s="8">
        <v>165.00000000000006</v>
      </c>
      <c r="Q80" s="29" t="s">
        <v>251</v>
      </c>
      <c r="R80" s="29" t="s">
        <v>410</v>
      </c>
      <c r="S80" s="29" t="s">
        <v>504</v>
      </c>
      <c r="T80" s="29" t="s">
        <v>606</v>
      </c>
      <c r="U80" s="29" t="s">
        <v>62</v>
      </c>
      <c r="V80" s="29" t="s">
        <v>62</v>
      </c>
      <c r="W80" s="30">
        <v>0</v>
      </c>
      <c r="X80" s="30">
        <v>0</v>
      </c>
      <c r="Y80" s="30">
        <v>22</v>
      </c>
      <c r="Z80" s="30">
        <v>22</v>
      </c>
      <c r="AA80" s="31">
        <v>12</v>
      </c>
      <c r="AB80" s="31">
        <v>0</v>
      </c>
      <c r="AC80" s="31">
        <v>6</v>
      </c>
      <c r="AD80" s="31">
        <v>19</v>
      </c>
      <c r="AE80" s="3" t="s">
        <v>86</v>
      </c>
      <c r="AF80" s="3">
        <v>-3</v>
      </c>
      <c r="AG80" s="4">
        <v>0.86363636363636365</v>
      </c>
      <c r="AH80" s="31" t="s">
        <v>423</v>
      </c>
      <c r="AI80" s="31" t="s">
        <v>207</v>
      </c>
      <c r="AJ80" s="31" t="s">
        <v>272</v>
      </c>
      <c r="AK80" s="31" t="s">
        <v>472</v>
      </c>
      <c r="AL80" s="3" t="s">
        <v>607</v>
      </c>
      <c r="AM80" s="40" t="s">
        <v>329</v>
      </c>
      <c r="AN80" s="40" t="s">
        <v>272</v>
      </c>
      <c r="AO80" s="40" t="s">
        <v>405</v>
      </c>
      <c r="AP80" s="5">
        <v>0.90740740740740744</v>
      </c>
      <c r="AQ80" s="6">
        <v>212.5</v>
      </c>
      <c r="AR80" s="6">
        <v>377.5</v>
      </c>
      <c r="AS80" s="6">
        <v>66</v>
      </c>
      <c r="AT80" s="6">
        <v>656</v>
      </c>
      <c r="AU80" s="7">
        <v>0.60008421052631566</v>
      </c>
      <c r="AV80" s="7">
        <v>0.40871175030599738</v>
      </c>
      <c r="AW80" s="7">
        <v>0.56047846889952158</v>
      </c>
      <c r="AX80" s="39"/>
    </row>
    <row r="81" spans="1:50" ht="51.75" customHeight="1">
      <c r="A81" s="26">
        <v>79</v>
      </c>
      <c r="B81" s="26" t="s">
        <v>608</v>
      </c>
      <c r="C81" s="26" t="s">
        <v>609</v>
      </c>
      <c r="D81" s="26" t="s">
        <v>55</v>
      </c>
      <c r="E81" s="27" t="s">
        <v>166</v>
      </c>
      <c r="F81" s="27" t="s">
        <v>57</v>
      </c>
      <c r="G81" s="27" t="s">
        <v>58</v>
      </c>
      <c r="H81" s="27" t="s">
        <v>59</v>
      </c>
      <c r="I81" s="46" t="s">
        <v>549</v>
      </c>
      <c r="J81" s="26" t="s">
        <v>81</v>
      </c>
      <c r="K81" s="26"/>
      <c r="L81" s="2">
        <v>42287</v>
      </c>
      <c r="M81" s="2">
        <v>42287</v>
      </c>
      <c r="N81" s="28">
        <v>29.4</v>
      </c>
      <c r="O81" s="8">
        <v>47.1</v>
      </c>
      <c r="P81" s="8">
        <v>140</v>
      </c>
      <c r="Q81" s="29" t="s">
        <v>104</v>
      </c>
      <c r="R81" s="29" t="s">
        <v>610</v>
      </c>
      <c r="S81" s="29" t="s">
        <v>104</v>
      </c>
      <c r="T81" s="29" t="s">
        <v>194</v>
      </c>
      <c r="U81" s="29" t="s">
        <v>62</v>
      </c>
      <c r="V81" s="29" t="s">
        <v>62</v>
      </c>
      <c r="W81" s="30">
        <v>2</v>
      </c>
      <c r="X81" s="30">
        <v>2</v>
      </c>
      <c r="Y81" s="30">
        <v>16</v>
      </c>
      <c r="Z81" s="30">
        <v>20</v>
      </c>
      <c r="AA81" s="31">
        <v>1</v>
      </c>
      <c r="AB81" s="31">
        <v>2</v>
      </c>
      <c r="AC81" s="31">
        <v>20</v>
      </c>
      <c r="AD81" s="31">
        <v>23</v>
      </c>
      <c r="AE81" s="3" t="s">
        <v>67</v>
      </c>
      <c r="AF81" s="3">
        <v>3</v>
      </c>
      <c r="AG81" s="4">
        <v>1.1499999999999999</v>
      </c>
      <c r="AH81" s="31" t="s">
        <v>153</v>
      </c>
      <c r="AI81" s="31" t="s">
        <v>186</v>
      </c>
      <c r="AJ81" s="31" t="s">
        <v>212</v>
      </c>
      <c r="AK81" s="31" t="s">
        <v>224</v>
      </c>
      <c r="AL81" s="3" t="s">
        <v>330</v>
      </c>
      <c r="AM81" s="40" t="s">
        <v>254</v>
      </c>
      <c r="AN81" s="40" t="s">
        <v>323</v>
      </c>
      <c r="AO81" s="40" t="s">
        <v>388</v>
      </c>
      <c r="AP81" s="5">
        <v>0.74615384615384606</v>
      </c>
      <c r="AQ81" s="6">
        <v>123</v>
      </c>
      <c r="AR81" s="6">
        <v>378</v>
      </c>
      <c r="AS81" s="6">
        <v>268</v>
      </c>
      <c r="AT81" s="6">
        <v>769</v>
      </c>
      <c r="AU81" s="7">
        <v>0.69582236842105272</v>
      </c>
      <c r="AV81" s="7">
        <v>0.60957987072945496</v>
      </c>
      <c r="AW81" s="7">
        <v>0.94035087719298238</v>
      </c>
      <c r="AX81" s="39"/>
    </row>
    <row r="82" spans="1:50" ht="51.75" customHeight="1">
      <c r="A82" s="26">
        <v>80</v>
      </c>
      <c r="B82" s="26" t="s">
        <v>611</v>
      </c>
      <c r="C82" s="26" t="s">
        <v>612</v>
      </c>
      <c r="D82" s="26" t="s">
        <v>77</v>
      </c>
      <c r="E82" s="27" t="s">
        <v>78</v>
      </c>
      <c r="F82" s="27" t="s">
        <v>57</v>
      </c>
      <c r="G82" s="27" t="s">
        <v>79</v>
      </c>
      <c r="H82" s="27" t="s">
        <v>59</v>
      </c>
      <c r="I82" s="26" t="s">
        <v>218</v>
      </c>
      <c r="J82" s="26"/>
      <c r="K82" s="26"/>
      <c r="L82" s="2">
        <v>42287</v>
      </c>
      <c r="M82" s="2">
        <v>42287</v>
      </c>
      <c r="N82" s="28">
        <v>42.7</v>
      </c>
      <c r="O82" s="8" t="s">
        <v>62</v>
      </c>
      <c r="P82" s="8">
        <v>206</v>
      </c>
      <c r="Q82" s="29" t="s">
        <v>129</v>
      </c>
      <c r="R82" s="29" t="s">
        <v>613</v>
      </c>
      <c r="S82" s="29" t="s">
        <v>306</v>
      </c>
      <c r="T82" s="29" t="s">
        <v>614</v>
      </c>
      <c r="U82" s="29" t="s">
        <v>615</v>
      </c>
      <c r="V82" s="29" t="s">
        <v>616</v>
      </c>
      <c r="W82" s="30">
        <v>0</v>
      </c>
      <c r="X82" s="30">
        <v>0</v>
      </c>
      <c r="Y82" s="30">
        <v>16</v>
      </c>
      <c r="Z82" s="30">
        <v>16</v>
      </c>
      <c r="AA82" s="31">
        <v>0</v>
      </c>
      <c r="AB82" s="31">
        <v>0</v>
      </c>
      <c r="AC82" s="31">
        <v>25</v>
      </c>
      <c r="AD82" s="31">
        <v>25</v>
      </c>
      <c r="AE82" s="3" t="s">
        <v>67</v>
      </c>
      <c r="AF82" s="3">
        <v>9</v>
      </c>
      <c r="AG82" s="4">
        <v>1.5625</v>
      </c>
      <c r="AH82" s="31" t="s">
        <v>68</v>
      </c>
      <c r="AI82" s="31" t="s">
        <v>158</v>
      </c>
      <c r="AJ82" s="31" t="s">
        <v>324</v>
      </c>
      <c r="AK82" s="31" t="s">
        <v>499</v>
      </c>
      <c r="AL82" s="3" t="s">
        <v>124</v>
      </c>
      <c r="AM82" s="40" t="s">
        <v>284</v>
      </c>
      <c r="AN82" s="40" t="s">
        <v>396</v>
      </c>
      <c r="AO82" s="40" t="s">
        <v>254</v>
      </c>
      <c r="AP82" s="5">
        <v>1.5212765957446808</v>
      </c>
      <c r="AQ82" s="6">
        <v>245</v>
      </c>
      <c r="AR82" s="6">
        <v>547</v>
      </c>
      <c r="AS82" s="6">
        <v>263</v>
      </c>
      <c r="AT82" s="6">
        <v>1055</v>
      </c>
      <c r="AU82" s="7">
        <v>0.74185463659147866</v>
      </c>
      <c r="AV82" s="7">
        <v>0.56511717249327664</v>
      </c>
      <c r="AW82" s="7">
        <v>0.69794050343249414</v>
      </c>
      <c r="AX82" s="39"/>
    </row>
    <row r="83" spans="1:50" ht="51.75" customHeight="1">
      <c r="A83" s="26">
        <v>81</v>
      </c>
      <c r="B83" s="26" t="s">
        <v>617</v>
      </c>
      <c r="C83" s="26" t="s">
        <v>618</v>
      </c>
      <c r="D83" s="26" t="s">
        <v>142</v>
      </c>
      <c r="E83" s="27" t="s">
        <v>142</v>
      </c>
      <c r="F83" s="27" t="s">
        <v>99</v>
      </c>
      <c r="G83" s="27" t="s">
        <v>78</v>
      </c>
      <c r="H83" s="27" t="s">
        <v>100</v>
      </c>
      <c r="I83" s="26" t="s">
        <v>218</v>
      </c>
      <c r="J83" s="26"/>
      <c r="K83" s="26"/>
      <c r="L83" s="2">
        <v>42287</v>
      </c>
      <c r="M83" s="2">
        <v>42287</v>
      </c>
      <c r="N83" s="28">
        <v>56.2</v>
      </c>
      <c r="O83" s="8" t="s">
        <v>62</v>
      </c>
      <c r="P83" s="8">
        <v>249</v>
      </c>
      <c r="Q83" s="29" t="s">
        <v>619</v>
      </c>
      <c r="R83" s="29" t="s">
        <v>620</v>
      </c>
      <c r="S83" s="29" t="s">
        <v>621</v>
      </c>
      <c r="T83" s="29" t="s">
        <v>622</v>
      </c>
      <c r="U83" s="29" t="s">
        <v>623</v>
      </c>
      <c r="V83" s="29" t="s">
        <v>624</v>
      </c>
      <c r="W83" s="30">
        <v>0</v>
      </c>
      <c r="X83" s="30">
        <v>0</v>
      </c>
      <c r="Y83" s="30">
        <v>23</v>
      </c>
      <c r="Z83" s="30">
        <v>23</v>
      </c>
      <c r="AA83" s="31">
        <v>0</v>
      </c>
      <c r="AB83" s="31">
        <v>0</v>
      </c>
      <c r="AC83" s="31">
        <v>23</v>
      </c>
      <c r="AD83" s="31">
        <v>23</v>
      </c>
      <c r="AE83" s="3" t="s">
        <v>67</v>
      </c>
      <c r="AF83" s="3">
        <v>0</v>
      </c>
      <c r="AG83" s="4">
        <v>1</v>
      </c>
      <c r="AH83" s="31" t="s">
        <v>206</v>
      </c>
      <c r="AI83" s="31" t="s">
        <v>157</v>
      </c>
      <c r="AJ83" s="31" t="s">
        <v>330</v>
      </c>
      <c r="AK83" s="31" t="s">
        <v>205</v>
      </c>
      <c r="AL83" s="3" t="s">
        <v>89</v>
      </c>
      <c r="AM83" s="40" t="s">
        <v>149</v>
      </c>
      <c r="AN83" s="40" t="s">
        <v>158</v>
      </c>
      <c r="AO83" s="40" t="s">
        <v>214</v>
      </c>
      <c r="AP83" s="5">
        <v>1.1785714285714286</v>
      </c>
      <c r="AQ83" s="6">
        <v>257.5</v>
      </c>
      <c r="AR83" s="6">
        <v>574</v>
      </c>
      <c r="AS83" s="6">
        <v>267.5</v>
      </c>
      <c r="AT83" s="6">
        <v>1099</v>
      </c>
      <c r="AU83" s="7">
        <v>0.95131578947368445</v>
      </c>
      <c r="AV83" s="7">
        <v>0.7147034252297404</v>
      </c>
      <c r="AW83" s="7">
        <v>0.93289473684210511</v>
      </c>
      <c r="AX83" s="39"/>
    </row>
    <row r="84" spans="1:50" ht="51.75" customHeight="1">
      <c r="A84" s="26">
        <v>82</v>
      </c>
      <c r="B84" s="26" t="s">
        <v>625</v>
      </c>
      <c r="C84" s="26" t="s">
        <v>626</v>
      </c>
      <c r="D84" s="26" t="s">
        <v>78</v>
      </c>
      <c r="E84" s="27" t="s">
        <v>78</v>
      </c>
      <c r="F84" s="27" t="s">
        <v>57</v>
      </c>
      <c r="G84" s="27" t="s">
        <v>79</v>
      </c>
      <c r="H84" s="27" t="s">
        <v>59</v>
      </c>
      <c r="I84" s="26" t="s">
        <v>218</v>
      </c>
      <c r="J84" s="26"/>
      <c r="K84" s="26"/>
      <c r="L84" s="2">
        <v>42294</v>
      </c>
      <c r="M84" s="2">
        <v>42294</v>
      </c>
      <c r="N84" s="28">
        <v>44</v>
      </c>
      <c r="O84" s="8" t="s">
        <v>62</v>
      </c>
      <c r="P84" s="8">
        <v>154</v>
      </c>
      <c r="Q84" s="29" t="s">
        <v>627</v>
      </c>
      <c r="R84" s="29" t="s">
        <v>628</v>
      </c>
      <c r="S84" s="29" t="s">
        <v>629</v>
      </c>
      <c r="T84" s="29" t="s">
        <v>630</v>
      </c>
      <c r="U84" s="29" t="s">
        <v>631</v>
      </c>
      <c r="V84" s="29" t="s">
        <v>632</v>
      </c>
      <c r="W84" s="30">
        <v>0</v>
      </c>
      <c r="X84" s="30">
        <v>0</v>
      </c>
      <c r="Y84" s="30">
        <v>23</v>
      </c>
      <c r="Z84" s="30">
        <v>23</v>
      </c>
      <c r="AA84" s="31">
        <v>0</v>
      </c>
      <c r="AB84" s="31">
        <v>0</v>
      </c>
      <c r="AC84" s="31">
        <v>4</v>
      </c>
      <c r="AD84" s="31">
        <v>4</v>
      </c>
      <c r="AE84" s="3" t="s">
        <v>67</v>
      </c>
      <c r="AF84" s="3">
        <v>-19</v>
      </c>
      <c r="AG84" s="4">
        <v>0.17391304347826086</v>
      </c>
      <c r="AH84" s="31" t="s">
        <v>318</v>
      </c>
      <c r="AI84" s="31" t="s">
        <v>107</v>
      </c>
      <c r="AJ84" s="31" t="s">
        <v>310</v>
      </c>
      <c r="AK84" s="31" t="s">
        <v>633</v>
      </c>
      <c r="AL84" s="3" t="s">
        <v>634</v>
      </c>
      <c r="AM84" s="40" t="s">
        <v>257</v>
      </c>
      <c r="AN84" s="40" t="s">
        <v>388</v>
      </c>
      <c r="AO84" s="40" t="s">
        <v>635</v>
      </c>
      <c r="AP84" s="5">
        <v>0.36021505376344082</v>
      </c>
      <c r="AQ84" s="6">
        <v>24</v>
      </c>
      <c r="AR84" s="6">
        <v>0</v>
      </c>
      <c r="AS84" s="6">
        <v>12</v>
      </c>
      <c r="AT84" s="6">
        <v>36</v>
      </c>
      <c r="AU84" s="7">
        <v>0.42105263157894735</v>
      </c>
      <c r="AV84" s="7">
        <v>0</v>
      </c>
      <c r="AW84" s="7">
        <v>0.31578947368421051</v>
      </c>
      <c r="AX84" s="39"/>
    </row>
    <row r="85" spans="1:50" ht="51.75" customHeight="1">
      <c r="A85" s="26">
        <v>83</v>
      </c>
      <c r="B85" s="26" t="s">
        <v>636</v>
      </c>
      <c r="C85" s="26" t="s">
        <v>637</v>
      </c>
      <c r="D85" s="26" t="s">
        <v>217</v>
      </c>
      <c r="E85" s="27" t="s">
        <v>97</v>
      </c>
      <c r="F85" s="27" t="s">
        <v>190</v>
      </c>
      <c r="G85" s="27" t="s">
        <v>191</v>
      </c>
      <c r="H85" s="27" t="s">
        <v>100</v>
      </c>
      <c r="I85" s="26" t="s">
        <v>218</v>
      </c>
      <c r="J85" s="26"/>
      <c r="K85" s="26"/>
      <c r="L85" s="2">
        <v>42294</v>
      </c>
      <c r="M85" s="2">
        <v>42294</v>
      </c>
      <c r="N85" s="28">
        <v>72.900000000000006</v>
      </c>
      <c r="O85" s="8" t="s">
        <v>62</v>
      </c>
      <c r="P85" s="8">
        <v>302</v>
      </c>
      <c r="Q85" s="29" t="s">
        <v>638</v>
      </c>
      <c r="R85" s="29" t="s">
        <v>515</v>
      </c>
      <c r="S85" s="29" t="s">
        <v>639</v>
      </c>
      <c r="T85" s="29" t="s">
        <v>640</v>
      </c>
      <c r="U85" s="29" t="s">
        <v>641</v>
      </c>
      <c r="V85" s="29" t="s">
        <v>642</v>
      </c>
      <c r="W85" s="30">
        <v>0</v>
      </c>
      <c r="X85" s="30">
        <v>0</v>
      </c>
      <c r="Y85" s="30">
        <v>44</v>
      </c>
      <c r="Z85" s="30">
        <v>44</v>
      </c>
      <c r="AA85" s="31">
        <v>0</v>
      </c>
      <c r="AB85" s="31">
        <v>0</v>
      </c>
      <c r="AC85" s="31">
        <v>46</v>
      </c>
      <c r="AD85" s="31">
        <v>46</v>
      </c>
      <c r="AE85" s="3" t="s">
        <v>67</v>
      </c>
      <c r="AF85" s="3">
        <v>2</v>
      </c>
      <c r="AG85" s="4">
        <v>1.0454545454545454</v>
      </c>
      <c r="AH85" s="31" t="s">
        <v>273</v>
      </c>
      <c r="AI85" s="31" t="s">
        <v>108</v>
      </c>
      <c r="AJ85" s="31" t="s">
        <v>316</v>
      </c>
      <c r="AK85" s="31" t="s">
        <v>196</v>
      </c>
      <c r="AL85" s="3" t="s">
        <v>452</v>
      </c>
      <c r="AM85" s="40" t="s">
        <v>171</v>
      </c>
      <c r="AN85" s="40" t="s">
        <v>452</v>
      </c>
      <c r="AO85" s="40" t="s">
        <v>214</v>
      </c>
      <c r="AP85" s="5">
        <v>1.1320754716981132</v>
      </c>
      <c r="AQ85" s="6">
        <v>313</v>
      </c>
      <c r="AR85" s="6">
        <v>604</v>
      </c>
      <c r="AS85" s="6">
        <v>296</v>
      </c>
      <c r="AT85" s="6">
        <v>1213</v>
      </c>
      <c r="AU85" s="7">
        <v>1.0637958532695377</v>
      </c>
      <c r="AV85" s="7">
        <v>0.80898876404494302</v>
      </c>
      <c r="AW85" s="7">
        <v>0.93684210526315814</v>
      </c>
      <c r="AX85" s="39"/>
    </row>
    <row r="86" spans="1:50" ht="51.75" customHeight="1">
      <c r="A86" s="26">
        <v>84</v>
      </c>
      <c r="B86" s="26" t="s">
        <v>643</v>
      </c>
      <c r="C86" s="26" t="s">
        <v>644</v>
      </c>
      <c r="D86" s="26" t="s">
        <v>142</v>
      </c>
      <c r="E86" s="27" t="s">
        <v>142</v>
      </c>
      <c r="F86" s="27" t="s">
        <v>190</v>
      </c>
      <c r="G86" s="27" t="s">
        <v>191</v>
      </c>
      <c r="H86" s="27" t="s">
        <v>100</v>
      </c>
      <c r="I86" s="26" t="s">
        <v>218</v>
      </c>
      <c r="J86" s="29"/>
      <c r="K86" s="29"/>
      <c r="L86" s="2">
        <v>42259</v>
      </c>
      <c r="M86" s="2">
        <v>42259</v>
      </c>
      <c r="N86" s="28">
        <v>66.099999999999994</v>
      </c>
      <c r="O86" s="8" t="s">
        <v>62</v>
      </c>
      <c r="P86" s="8">
        <v>306.00000000000006</v>
      </c>
      <c r="Q86" s="29" t="s">
        <v>181</v>
      </c>
      <c r="R86" s="29" t="s">
        <v>443</v>
      </c>
      <c r="S86" s="29" t="s">
        <v>181</v>
      </c>
      <c r="T86" s="29" t="s">
        <v>645</v>
      </c>
      <c r="U86" s="29" t="s">
        <v>131</v>
      </c>
      <c r="V86" s="29" t="s">
        <v>252</v>
      </c>
      <c r="W86" s="30">
        <v>0</v>
      </c>
      <c r="X86" s="30">
        <v>0</v>
      </c>
      <c r="Y86" s="30">
        <v>30</v>
      </c>
      <c r="Z86" s="30">
        <v>30</v>
      </c>
      <c r="AA86" s="31">
        <v>0</v>
      </c>
      <c r="AB86" s="31">
        <v>0</v>
      </c>
      <c r="AC86" s="31">
        <v>30</v>
      </c>
      <c r="AD86" s="31">
        <v>30</v>
      </c>
      <c r="AE86" s="3" t="s">
        <v>67</v>
      </c>
      <c r="AF86" s="3">
        <v>0</v>
      </c>
      <c r="AG86" s="4">
        <v>1</v>
      </c>
      <c r="AH86" s="31" t="s">
        <v>68</v>
      </c>
      <c r="AI86" s="31" t="s">
        <v>494</v>
      </c>
      <c r="AJ86" s="31" t="s">
        <v>323</v>
      </c>
      <c r="AK86" s="31" t="s">
        <v>72</v>
      </c>
      <c r="AL86" s="3" t="s">
        <v>318</v>
      </c>
      <c r="AM86" s="40" t="s">
        <v>274</v>
      </c>
      <c r="AN86" s="40" t="s">
        <v>330</v>
      </c>
      <c r="AO86" s="40" t="s">
        <v>93</v>
      </c>
      <c r="AP86" s="5">
        <v>1.0671641791044777</v>
      </c>
      <c r="AQ86" s="6">
        <v>211.5</v>
      </c>
      <c r="AR86" s="6">
        <v>363.5</v>
      </c>
      <c r="AS86" s="6">
        <v>151</v>
      </c>
      <c r="AT86" s="6">
        <v>726</v>
      </c>
      <c r="AU86" s="7">
        <v>0.90000000000000013</v>
      </c>
      <c r="AV86" s="7">
        <v>0.5438596491228066</v>
      </c>
      <c r="AW86" s="7">
        <v>0.91008771929824561</v>
      </c>
      <c r="AX86" s="39"/>
    </row>
    <row r="87" spans="1:50" ht="51.75" customHeight="1">
      <c r="A87" s="26">
        <v>85</v>
      </c>
      <c r="B87" s="41" t="s">
        <v>646</v>
      </c>
      <c r="C87" s="26" t="s">
        <v>647</v>
      </c>
      <c r="D87" s="26" t="s">
        <v>77</v>
      </c>
      <c r="E87" s="27" t="s">
        <v>78</v>
      </c>
      <c r="F87" s="27" t="s">
        <v>57</v>
      </c>
      <c r="G87" s="27" t="s">
        <v>79</v>
      </c>
      <c r="H87" s="26" t="s">
        <v>59</v>
      </c>
      <c r="I87" s="26" t="s">
        <v>113</v>
      </c>
      <c r="J87" s="26"/>
      <c r="K87" s="26"/>
      <c r="L87" s="2">
        <v>42280</v>
      </c>
      <c r="M87" s="2">
        <v>42282</v>
      </c>
      <c r="N87" s="28">
        <v>39.299999999999997</v>
      </c>
      <c r="O87" s="8" t="s">
        <v>62</v>
      </c>
      <c r="P87" s="8">
        <v>191.99999999999994</v>
      </c>
      <c r="Q87" s="29" t="s">
        <v>62</v>
      </c>
      <c r="R87" s="29" t="s">
        <v>62</v>
      </c>
      <c r="S87" s="29" t="s">
        <v>62</v>
      </c>
      <c r="T87" s="29" t="s">
        <v>62</v>
      </c>
      <c r="U87" s="29" t="s">
        <v>62</v>
      </c>
      <c r="V87" s="29" t="s">
        <v>62</v>
      </c>
      <c r="W87" s="30">
        <v>3</v>
      </c>
      <c r="X87" s="30">
        <v>5</v>
      </c>
      <c r="Y87" s="30">
        <v>0</v>
      </c>
      <c r="Z87" s="30">
        <v>8</v>
      </c>
      <c r="AA87" s="31" t="e">
        <v>#N/A</v>
      </c>
      <c r="AB87" s="31" t="e">
        <v>#N/A</v>
      </c>
      <c r="AC87" s="31" t="e">
        <v>#N/A</v>
      </c>
      <c r="AD87" s="31" t="e">
        <v>#N/A</v>
      </c>
      <c r="AE87" s="3" t="e">
        <v>#N/A</v>
      </c>
      <c r="AF87" s="3" t="e">
        <v>#N/A</v>
      </c>
      <c r="AG87" s="4" t="e">
        <v>#N/A</v>
      </c>
      <c r="AH87" s="31" t="s">
        <v>648</v>
      </c>
      <c r="AI87" s="31" t="s">
        <v>206</v>
      </c>
      <c r="AJ87" s="31" t="s">
        <v>541</v>
      </c>
      <c r="AK87" s="31" t="s">
        <v>508</v>
      </c>
      <c r="AL87" s="3" t="e">
        <v>#N/A</v>
      </c>
      <c r="AM87" s="40" t="e">
        <v>#N/A</v>
      </c>
      <c r="AN87" s="40" t="e">
        <v>#N/A</v>
      </c>
      <c r="AO87" s="40" t="e">
        <v>#N/A</v>
      </c>
      <c r="AP87" s="5" t="e">
        <v>#N/A</v>
      </c>
      <c r="AQ87" s="5" t="e">
        <v>#N/A</v>
      </c>
      <c r="AR87" s="5" t="e">
        <v>#N/A</v>
      </c>
      <c r="AS87" s="5" t="e">
        <v>#N/A</v>
      </c>
      <c r="AT87" s="5" t="e">
        <v>#N/A</v>
      </c>
      <c r="AU87" s="7" t="e">
        <v>#N/A</v>
      </c>
      <c r="AV87" s="7" t="e">
        <v>#N/A</v>
      </c>
      <c r="AW87" s="7" t="e">
        <v>#N/A</v>
      </c>
      <c r="AX87" s="39"/>
    </row>
    <row r="88" spans="1:50" ht="51.75" customHeight="1">
      <c r="A88" s="26">
        <v>86</v>
      </c>
      <c r="B88" s="26" t="s">
        <v>649</v>
      </c>
      <c r="C88" s="26" t="s">
        <v>637</v>
      </c>
      <c r="D88" s="26" t="s">
        <v>217</v>
      </c>
      <c r="E88" s="27" t="s">
        <v>97</v>
      </c>
      <c r="F88" s="27" t="s">
        <v>190</v>
      </c>
      <c r="G88" s="27" t="s">
        <v>191</v>
      </c>
      <c r="H88" s="27" t="s">
        <v>100</v>
      </c>
      <c r="I88" s="26" t="s">
        <v>218</v>
      </c>
      <c r="J88" s="26"/>
      <c r="K88" s="26"/>
      <c r="L88" s="2">
        <v>42294</v>
      </c>
      <c r="M88" s="2">
        <v>42294</v>
      </c>
      <c r="N88" s="28">
        <v>63.9</v>
      </c>
      <c r="O88" s="8" t="s">
        <v>62</v>
      </c>
      <c r="P88" s="8">
        <v>267</v>
      </c>
      <c r="Q88" s="29" t="s">
        <v>650</v>
      </c>
      <c r="R88" s="29" t="s">
        <v>651</v>
      </c>
      <c r="S88" s="29" t="s">
        <v>652</v>
      </c>
      <c r="T88" s="29" t="s">
        <v>585</v>
      </c>
      <c r="U88" s="29" t="s">
        <v>460</v>
      </c>
      <c r="V88" s="29" t="s">
        <v>653</v>
      </c>
      <c r="W88" s="30">
        <v>0</v>
      </c>
      <c r="X88" s="30">
        <v>0</v>
      </c>
      <c r="Y88" s="30">
        <v>34</v>
      </c>
      <c r="Z88" s="30">
        <v>34</v>
      </c>
      <c r="AA88" s="31">
        <v>0</v>
      </c>
      <c r="AB88" s="31">
        <v>0</v>
      </c>
      <c r="AC88" s="31">
        <v>46</v>
      </c>
      <c r="AD88" s="31">
        <v>46</v>
      </c>
      <c r="AE88" s="3" t="s">
        <v>67</v>
      </c>
      <c r="AF88" s="3">
        <v>12</v>
      </c>
      <c r="AG88" s="4">
        <v>1.3529411764705883</v>
      </c>
      <c r="AH88" s="31" t="s">
        <v>207</v>
      </c>
      <c r="AI88" s="31" t="s">
        <v>452</v>
      </c>
      <c r="AJ88" s="31" t="s">
        <v>161</v>
      </c>
      <c r="AK88" s="31" t="s">
        <v>208</v>
      </c>
      <c r="AL88" s="3" t="s">
        <v>283</v>
      </c>
      <c r="AM88" s="40" t="s">
        <v>213</v>
      </c>
      <c r="AN88" s="40" t="s">
        <v>108</v>
      </c>
      <c r="AO88" s="40" t="s">
        <v>330</v>
      </c>
      <c r="AP88" s="5">
        <v>1.3142857142857143</v>
      </c>
      <c r="AQ88" s="6">
        <v>179</v>
      </c>
      <c r="AR88" s="6">
        <v>344.5</v>
      </c>
      <c r="AS88" s="6">
        <v>174</v>
      </c>
      <c r="AT88" s="6">
        <v>697.5</v>
      </c>
      <c r="AU88" s="7">
        <v>0.52850877192982437</v>
      </c>
      <c r="AV88" s="7">
        <v>0.50157444894286984</v>
      </c>
      <c r="AW88" s="7">
        <v>0.59435173299101407</v>
      </c>
      <c r="AX88" s="39"/>
    </row>
    <row r="89" spans="1:50" ht="51.75" customHeight="1">
      <c r="A89" s="26">
        <v>87</v>
      </c>
      <c r="B89" s="26" t="s">
        <v>654</v>
      </c>
      <c r="C89" s="26" t="s">
        <v>655</v>
      </c>
      <c r="D89" s="26" t="s">
        <v>142</v>
      </c>
      <c r="E89" s="27" t="s">
        <v>142</v>
      </c>
      <c r="F89" s="27" t="s">
        <v>78</v>
      </c>
      <c r="G89" s="27" t="s">
        <v>78</v>
      </c>
      <c r="H89" s="26" t="s">
        <v>59</v>
      </c>
      <c r="I89" s="26" t="s">
        <v>267</v>
      </c>
      <c r="J89" s="26" t="s">
        <v>268</v>
      </c>
      <c r="K89" s="26"/>
      <c r="L89" s="2">
        <v>42266</v>
      </c>
      <c r="M89" s="2">
        <v>42266</v>
      </c>
      <c r="N89" s="28">
        <v>52.4</v>
      </c>
      <c r="O89" s="8">
        <v>46.6</v>
      </c>
      <c r="P89" s="8">
        <v>229</v>
      </c>
      <c r="Q89" s="29" t="s">
        <v>82</v>
      </c>
      <c r="R89" s="29" t="s">
        <v>146</v>
      </c>
      <c r="S89" s="29" t="s">
        <v>82</v>
      </c>
      <c r="T89" s="29" t="s">
        <v>117</v>
      </c>
      <c r="U89" s="29" t="s">
        <v>62</v>
      </c>
      <c r="V89" s="29" t="s">
        <v>62</v>
      </c>
      <c r="W89" s="30">
        <v>17</v>
      </c>
      <c r="X89" s="30">
        <v>6</v>
      </c>
      <c r="Y89" s="30">
        <v>0</v>
      </c>
      <c r="Z89" s="30">
        <v>23</v>
      </c>
      <c r="AA89" s="31">
        <v>7</v>
      </c>
      <c r="AB89" s="31">
        <v>2</v>
      </c>
      <c r="AC89" s="31">
        <v>0</v>
      </c>
      <c r="AD89" s="31">
        <v>9</v>
      </c>
      <c r="AE89" s="3" t="s">
        <v>86</v>
      </c>
      <c r="AF89" s="3">
        <v>-14</v>
      </c>
      <c r="AG89" s="4">
        <v>0.39130434782608697</v>
      </c>
      <c r="AH89" s="31" t="s">
        <v>137</v>
      </c>
      <c r="AI89" s="31" t="s">
        <v>271</v>
      </c>
      <c r="AJ89" s="31" t="s">
        <v>369</v>
      </c>
      <c r="AK89" s="31" t="s">
        <v>567</v>
      </c>
      <c r="AL89" s="3" t="s">
        <v>648</v>
      </c>
      <c r="AM89" s="40" t="s">
        <v>656</v>
      </c>
      <c r="AN89" s="40" t="s">
        <v>657</v>
      </c>
      <c r="AO89" s="40" t="s">
        <v>70</v>
      </c>
      <c r="AP89" s="5">
        <v>0.52941176470588236</v>
      </c>
      <c r="AQ89" s="6">
        <v>59.5</v>
      </c>
      <c r="AR89" s="6">
        <v>31.5</v>
      </c>
      <c r="AS89" s="6">
        <v>148</v>
      </c>
      <c r="AT89" s="6">
        <v>239</v>
      </c>
      <c r="AU89" s="7">
        <v>0.34571770334928231</v>
      </c>
      <c r="AV89" s="7">
        <v>0.42409090909090902</v>
      </c>
      <c r="AW89" s="7">
        <v>0.48176470588235293</v>
      </c>
      <c r="AX89" s="39"/>
    </row>
    <row r="90" spans="1:50" ht="51.75" customHeight="1">
      <c r="A90" s="26">
        <v>88</v>
      </c>
      <c r="B90" s="26" t="s">
        <v>658</v>
      </c>
      <c r="C90" s="26" t="s">
        <v>659</v>
      </c>
      <c r="D90" s="26" t="s">
        <v>143</v>
      </c>
      <c r="E90" s="27" t="s">
        <v>374</v>
      </c>
      <c r="F90" s="27" t="s">
        <v>98</v>
      </c>
      <c r="G90" s="27" t="s">
        <v>99</v>
      </c>
      <c r="H90" s="27" t="s">
        <v>100</v>
      </c>
      <c r="I90" s="26" t="s">
        <v>660</v>
      </c>
      <c r="J90" s="26"/>
      <c r="K90" s="26"/>
      <c r="L90" s="2">
        <v>42280</v>
      </c>
      <c r="M90" s="2">
        <v>42280</v>
      </c>
      <c r="N90" s="28">
        <v>48</v>
      </c>
      <c r="O90" s="8" t="s">
        <v>62</v>
      </c>
      <c r="P90" s="8">
        <v>238.99999999999994</v>
      </c>
      <c r="Q90" s="29" t="s">
        <v>82</v>
      </c>
      <c r="R90" s="29" t="s">
        <v>661</v>
      </c>
      <c r="S90" s="29" t="s">
        <v>82</v>
      </c>
      <c r="T90" s="29" t="s">
        <v>662</v>
      </c>
      <c r="U90" s="29" t="s">
        <v>565</v>
      </c>
      <c r="V90" s="29" t="s">
        <v>663</v>
      </c>
      <c r="W90" s="30">
        <v>0</v>
      </c>
      <c r="X90" s="30">
        <v>0</v>
      </c>
      <c r="Y90" s="30">
        <v>16</v>
      </c>
      <c r="Z90" s="30">
        <v>16</v>
      </c>
      <c r="AA90" s="31">
        <v>0</v>
      </c>
      <c r="AB90" s="31">
        <v>0</v>
      </c>
      <c r="AC90" s="31">
        <v>17</v>
      </c>
      <c r="AD90" s="31">
        <v>17</v>
      </c>
      <c r="AE90" s="3" t="s">
        <v>67</v>
      </c>
      <c r="AF90" s="3">
        <v>1</v>
      </c>
      <c r="AG90" s="4">
        <v>1.0625</v>
      </c>
      <c r="AH90" s="31" t="s">
        <v>275</v>
      </c>
      <c r="AI90" s="31" t="s">
        <v>207</v>
      </c>
      <c r="AJ90" s="31" t="s">
        <v>73</v>
      </c>
      <c r="AK90" s="31" t="s">
        <v>664</v>
      </c>
      <c r="AL90" s="3" t="s">
        <v>162</v>
      </c>
      <c r="AM90" s="40" t="s">
        <v>665</v>
      </c>
      <c r="AN90" s="40" t="s">
        <v>472</v>
      </c>
      <c r="AO90" s="40" t="s">
        <v>666</v>
      </c>
      <c r="AP90" s="5">
        <v>1.0506329113924051</v>
      </c>
      <c r="AQ90" s="6">
        <v>108</v>
      </c>
      <c r="AR90" s="6">
        <v>328</v>
      </c>
      <c r="AS90" s="6">
        <v>189</v>
      </c>
      <c r="AT90" s="6">
        <v>625</v>
      </c>
      <c r="AU90" s="7">
        <v>0.76842105263157889</v>
      </c>
      <c r="AV90" s="7">
        <v>0.64210526315789462</v>
      </c>
      <c r="AW90" s="7">
        <v>0.82894736842105265</v>
      </c>
      <c r="AX90" s="39"/>
    </row>
    <row r="91" spans="1:50" ht="51.75" customHeight="1">
      <c r="A91" s="26">
        <v>89</v>
      </c>
      <c r="B91" s="26" t="s">
        <v>667</v>
      </c>
      <c r="C91" s="26" t="s">
        <v>668</v>
      </c>
      <c r="D91" s="26" t="s">
        <v>177</v>
      </c>
      <c r="E91" s="27" t="s">
        <v>177</v>
      </c>
      <c r="F91" s="27" t="s">
        <v>78</v>
      </c>
      <c r="G91" s="27" t="s">
        <v>78</v>
      </c>
      <c r="H91" s="27" t="s">
        <v>59</v>
      </c>
      <c r="I91" s="26" t="s">
        <v>669</v>
      </c>
      <c r="J91" s="26"/>
      <c r="K91" s="26"/>
      <c r="L91" s="2">
        <v>42268</v>
      </c>
      <c r="M91" s="2">
        <v>42268</v>
      </c>
      <c r="N91" s="28">
        <v>47.4</v>
      </c>
      <c r="O91" s="8" t="s">
        <v>62</v>
      </c>
      <c r="P91" s="8">
        <v>197.00000000000003</v>
      </c>
      <c r="Q91" s="29" t="s">
        <v>82</v>
      </c>
      <c r="R91" s="29" t="s">
        <v>167</v>
      </c>
      <c r="S91" s="29" t="s">
        <v>82</v>
      </c>
      <c r="T91" s="29" t="s">
        <v>670</v>
      </c>
      <c r="U91" s="29" t="s">
        <v>671</v>
      </c>
      <c r="V91" s="29" t="s">
        <v>322</v>
      </c>
      <c r="W91" s="30">
        <v>0</v>
      </c>
      <c r="X91" s="30">
        <v>0</v>
      </c>
      <c r="Y91" s="30">
        <v>26</v>
      </c>
      <c r="Z91" s="30">
        <v>26</v>
      </c>
      <c r="AA91" s="31">
        <v>0</v>
      </c>
      <c r="AB91" s="31">
        <v>0</v>
      </c>
      <c r="AC91" s="31">
        <v>21</v>
      </c>
      <c r="AD91" s="31">
        <v>21</v>
      </c>
      <c r="AE91" s="3" t="s">
        <v>67</v>
      </c>
      <c r="AF91" s="3">
        <v>-5</v>
      </c>
      <c r="AG91" s="4">
        <v>0.80769230769230771</v>
      </c>
      <c r="AH91" s="31" t="s">
        <v>393</v>
      </c>
      <c r="AI91" s="31" t="s">
        <v>196</v>
      </c>
      <c r="AJ91" s="31" t="s">
        <v>224</v>
      </c>
      <c r="AK91" s="31" t="s">
        <v>90</v>
      </c>
      <c r="AL91" s="3" t="s">
        <v>196</v>
      </c>
      <c r="AM91" s="40" t="s">
        <v>285</v>
      </c>
      <c r="AN91" s="40" t="s">
        <v>125</v>
      </c>
      <c r="AO91" s="40" t="s">
        <v>214</v>
      </c>
      <c r="AP91" s="5">
        <v>0.90243902439024382</v>
      </c>
      <c r="AQ91" s="6">
        <v>54</v>
      </c>
      <c r="AR91" s="6">
        <v>222</v>
      </c>
      <c r="AS91" s="6">
        <v>208</v>
      </c>
      <c r="AT91" s="6">
        <v>484</v>
      </c>
      <c r="AU91" s="7">
        <v>0.28421052631578952</v>
      </c>
      <c r="AV91" s="7">
        <v>0.30747922437673114</v>
      </c>
      <c r="AW91" s="7">
        <v>0.72982456140350871</v>
      </c>
      <c r="AX91" s="39"/>
    </row>
    <row r="92" spans="1:50" ht="51.75" customHeight="1">
      <c r="A92" s="26">
        <v>90</v>
      </c>
      <c r="B92" s="26" t="s">
        <v>672</v>
      </c>
      <c r="C92" s="26" t="s">
        <v>673</v>
      </c>
      <c r="D92" s="26" t="s">
        <v>142</v>
      </c>
      <c r="E92" s="27" t="s">
        <v>142</v>
      </c>
      <c r="F92" s="27" t="s">
        <v>57</v>
      </c>
      <c r="G92" s="27" t="s">
        <v>79</v>
      </c>
      <c r="H92" s="27" t="s">
        <v>59</v>
      </c>
      <c r="I92" s="26" t="s">
        <v>60</v>
      </c>
      <c r="J92" s="26" t="s">
        <v>61</v>
      </c>
      <c r="K92" s="26"/>
      <c r="L92" s="2">
        <v>42270</v>
      </c>
      <c r="M92" s="2">
        <v>42270</v>
      </c>
      <c r="N92" s="28">
        <v>28.6</v>
      </c>
      <c r="O92" s="8" t="s">
        <v>62</v>
      </c>
      <c r="P92" s="8">
        <v>129</v>
      </c>
      <c r="Q92" s="29" t="s">
        <v>63</v>
      </c>
      <c r="R92" s="29" t="s">
        <v>381</v>
      </c>
      <c r="S92" s="29" t="s">
        <v>63</v>
      </c>
      <c r="T92" s="29" t="s">
        <v>381</v>
      </c>
      <c r="U92" s="29" t="s">
        <v>251</v>
      </c>
      <c r="V92" s="29" t="s">
        <v>117</v>
      </c>
      <c r="W92" s="30">
        <v>2</v>
      </c>
      <c r="X92" s="30">
        <v>1</v>
      </c>
      <c r="Y92" s="30">
        <v>17</v>
      </c>
      <c r="Z92" s="30">
        <v>20</v>
      </c>
      <c r="AA92" s="31">
        <v>1</v>
      </c>
      <c r="AB92" s="31">
        <v>0</v>
      </c>
      <c r="AC92" s="31">
        <v>12</v>
      </c>
      <c r="AD92" s="31">
        <v>13</v>
      </c>
      <c r="AE92" s="3" t="s">
        <v>67</v>
      </c>
      <c r="AF92" s="3">
        <v>-7</v>
      </c>
      <c r="AG92" s="4">
        <v>0.65</v>
      </c>
      <c r="AH92" s="31" t="s">
        <v>224</v>
      </c>
      <c r="AI92" s="31" t="s">
        <v>339</v>
      </c>
      <c r="AJ92" s="31" t="s">
        <v>393</v>
      </c>
      <c r="AK92" s="31" t="s">
        <v>283</v>
      </c>
      <c r="AL92" s="3" t="s">
        <v>137</v>
      </c>
      <c r="AM92" s="40" t="s">
        <v>158</v>
      </c>
      <c r="AN92" s="40" t="s">
        <v>369</v>
      </c>
      <c r="AO92" s="40" t="s">
        <v>208</v>
      </c>
      <c r="AP92" s="5">
        <v>0.72222222222222221</v>
      </c>
      <c r="AQ92" s="6">
        <v>214</v>
      </c>
      <c r="AR92" s="6">
        <v>492</v>
      </c>
      <c r="AS92" s="6">
        <v>288.5</v>
      </c>
      <c r="AT92" s="6">
        <v>994.5</v>
      </c>
      <c r="AU92" s="7">
        <v>0.98273684210526324</v>
      </c>
      <c r="AV92" s="7">
        <v>0.73476973684210545</v>
      </c>
      <c r="AW92" s="7">
        <v>1.196933638443936</v>
      </c>
      <c r="AX92" s="39"/>
    </row>
    <row r="93" spans="1:50" ht="51.75" customHeight="1">
      <c r="A93" s="26">
        <v>91</v>
      </c>
      <c r="B93" s="26" t="s">
        <v>674</v>
      </c>
      <c r="C93" s="26" t="s">
        <v>525</v>
      </c>
      <c r="D93" s="26" t="s">
        <v>56</v>
      </c>
      <c r="E93" s="27" t="s">
        <v>56</v>
      </c>
      <c r="F93" s="27" t="s">
        <v>98</v>
      </c>
      <c r="G93" s="27" t="s">
        <v>99</v>
      </c>
      <c r="H93" s="27" t="s">
        <v>100</v>
      </c>
      <c r="I93" s="26" t="s">
        <v>526</v>
      </c>
      <c r="J93" s="26" t="s">
        <v>527</v>
      </c>
      <c r="K93" s="26"/>
      <c r="L93" s="2">
        <v>42273</v>
      </c>
      <c r="M93" s="2">
        <v>42273</v>
      </c>
      <c r="N93" s="28">
        <v>64.5</v>
      </c>
      <c r="O93" s="8" t="s">
        <v>62</v>
      </c>
      <c r="P93" s="8">
        <v>264.99999999999994</v>
      </c>
      <c r="Q93" s="29" t="s">
        <v>427</v>
      </c>
      <c r="R93" s="29" t="s">
        <v>675</v>
      </c>
      <c r="S93" s="29" t="s">
        <v>427</v>
      </c>
      <c r="T93" s="29" t="s">
        <v>676</v>
      </c>
      <c r="U93" s="29" t="s">
        <v>116</v>
      </c>
      <c r="V93" s="29" t="s">
        <v>677</v>
      </c>
      <c r="W93" s="30">
        <v>0</v>
      </c>
      <c r="X93" s="30">
        <v>0</v>
      </c>
      <c r="Y93" s="30">
        <v>25</v>
      </c>
      <c r="Z93" s="30">
        <v>25</v>
      </c>
      <c r="AA93" s="31">
        <v>0</v>
      </c>
      <c r="AB93" s="31">
        <v>0</v>
      </c>
      <c r="AC93" s="31">
        <v>18</v>
      </c>
      <c r="AD93" s="31">
        <v>18</v>
      </c>
      <c r="AE93" s="3" t="s">
        <v>67</v>
      </c>
      <c r="AF93" s="3">
        <v>-7</v>
      </c>
      <c r="AG93" s="4">
        <v>0.72</v>
      </c>
      <c r="AH93" s="31" t="s">
        <v>368</v>
      </c>
      <c r="AI93" s="31" t="s">
        <v>399</v>
      </c>
      <c r="AJ93" s="31" t="s">
        <v>161</v>
      </c>
      <c r="AK93" s="31" t="s">
        <v>368</v>
      </c>
      <c r="AL93" s="3" t="s">
        <v>244</v>
      </c>
      <c r="AM93" s="40" t="s">
        <v>271</v>
      </c>
      <c r="AN93" s="40" t="s">
        <v>137</v>
      </c>
      <c r="AO93" s="40" t="s">
        <v>205</v>
      </c>
      <c r="AP93" s="5">
        <v>1.0451127819548871</v>
      </c>
      <c r="AQ93" s="6">
        <v>71.5</v>
      </c>
      <c r="AR93" s="6">
        <v>259.5</v>
      </c>
      <c r="AS93" s="6">
        <v>152</v>
      </c>
      <c r="AT93" s="6">
        <v>483</v>
      </c>
      <c r="AU93" s="7">
        <v>0.35839598997493738</v>
      </c>
      <c r="AV93" s="7">
        <v>0.42024291497975691</v>
      </c>
      <c r="AW93" s="7">
        <v>0.5333333333333331</v>
      </c>
      <c r="AX93" s="39"/>
    </row>
    <row r="94" spans="1:50" ht="51.75" customHeight="1">
      <c r="A94" s="26">
        <v>92</v>
      </c>
      <c r="B94" s="26" t="s">
        <v>678</v>
      </c>
      <c r="C94" s="26" t="s">
        <v>679</v>
      </c>
      <c r="D94" s="26" t="s">
        <v>177</v>
      </c>
      <c r="E94" s="27" t="s">
        <v>177</v>
      </c>
      <c r="F94" s="27" t="s">
        <v>99</v>
      </c>
      <c r="G94" s="27" t="s">
        <v>78</v>
      </c>
      <c r="H94" s="27" t="s">
        <v>59</v>
      </c>
      <c r="I94" s="26" t="s">
        <v>680</v>
      </c>
      <c r="J94" s="26"/>
      <c r="K94" s="26"/>
      <c r="L94" s="2">
        <v>42252</v>
      </c>
      <c r="M94" s="2">
        <v>42252</v>
      </c>
      <c r="N94" s="28">
        <v>55.2</v>
      </c>
      <c r="O94" s="8" t="s">
        <v>62</v>
      </c>
      <c r="P94" s="8">
        <v>213</v>
      </c>
      <c r="Q94" s="29" t="s">
        <v>129</v>
      </c>
      <c r="R94" s="29" t="s">
        <v>428</v>
      </c>
      <c r="S94" s="29" t="s">
        <v>203</v>
      </c>
      <c r="T94" s="29" t="s">
        <v>681</v>
      </c>
      <c r="U94" s="29" t="s">
        <v>82</v>
      </c>
      <c r="V94" s="29" t="s">
        <v>270</v>
      </c>
      <c r="W94" s="30">
        <v>0</v>
      </c>
      <c r="X94" s="30">
        <v>0</v>
      </c>
      <c r="Y94" s="30">
        <v>14</v>
      </c>
      <c r="Z94" s="30">
        <v>14</v>
      </c>
      <c r="AA94" s="31">
        <v>0</v>
      </c>
      <c r="AB94" s="31">
        <v>0</v>
      </c>
      <c r="AC94" s="31">
        <v>15</v>
      </c>
      <c r="AD94" s="31">
        <v>15</v>
      </c>
      <c r="AE94" s="3" t="s">
        <v>67</v>
      </c>
      <c r="AF94" s="3">
        <v>1</v>
      </c>
      <c r="AG94" s="4">
        <v>1.0714285714285714</v>
      </c>
      <c r="AH94" s="31" t="s">
        <v>418</v>
      </c>
      <c r="AI94" s="31" t="s">
        <v>262</v>
      </c>
      <c r="AJ94" s="31" t="s">
        <v>121</v>
      </c>
      <c r="AK94" s="31" t="s">
        <v>664</v>
      </c>
      <c r="AL94" s="3" t="s">
        <v>275</v>
      </c>
      <c r="AM94" s="40" t="s">
        <v>506</v>
      </c>
      <c r="AN94" s="40" t="s">
        <v>162</v>
      </c>
      <c r="AO94" s="40" t="s">
        <v>682</v>
      </c>
      <c r="AP94" s="5">
        <v>1.1566265060240963</v>
      </c>
      <c r="AQ94" s="6">
        <v>88</v>
      </c>
      <c r="AR94" s="6">
        <v>275.5</v>
      </c>
      <c r="AS94" s="6">
        <v>150</v>
      </c>
      <c r="AT94" s="6">
        <v>513.5</v>
      </c>
      <c r="AU94" s="7">
        <v>0.71255060728744946</v>
      </c>
      <c r="AV94" s="7">
        <v>0.5</v>
      </c>
      <c r="AW94" s="7">
        <v>0.83102493074792216</v>
      </c>
      <c r="AX94" s="39"/>
    </row>
    <row r="95" spans="1:50" ht="51.75" customHeight="1">
      <c r="A95" s="26">
        <v>93</v>
      </c>
      <c r="B95" s="26" t="s">
        <v>683</v>
      </c>
      <c r="C95" s="26" t="s">
        <v>684</v>
      </c>
      <c r="D95" s="26" t="s">
        <v>177</v>
      </c>
      <c r="E95" s="27" t="s">
        <v>177</v>
      </c>
      <c r="F95" s="27" t="s">
        <v>190</v>
      </c>
      <c r="G95" s="27" t="s">
        <v>191</v>
      </c>
      <c r="H95" s="26" t="s">
        <v>59</v>
      </c>
      <c r="I95" s="26" t="s">
        <v>680</v>
      </c>
      <c r="J95" s="26"/>
      <c r="K95" s="26"/>
      <c r="L95" s="2">
        <v>42252</v>
      </c>
      <c r="M95" s="2">
        <v>42252</v>
      </c>
      <c r="N95" s="28">
        <v>39</v>
      </c>
      <c r="O95" s="8" t="s">
        <v>62</v>
      </c>
      <c r="P95" s="8">
        <v>136</v>
      </c>
      <c r="Q95" s="29" t="s">
        <v>114</v>
      </c>
      <c r="R95" s="29" t="s">
        <v>685</v>
      </c>
      <c r="S95" s="29" t="s">
        <v>114</v>
      </c>
      <c r="T95" s="29" t="s">
        <v>686</v>
      </c>
      <c r="U95" s="29" t="s">
        <v>82</v>
      </c>
      <c r="V95" s="29" t="s">
        <v>687</v>
      </c>
      <c r="W95" s="30">
        <v>0</v>
      </c>
      <c r="X95" s="30">
        <v>0</v>
      </c>
      <c r="Y95" s="30">
        <v>16</v>
      </c>
      <c r="Z95" s="30">
        <v>16</v>
      </c>
      <c r="AA95" s="31">
        <v>0</v>
      </c>
      <c r="AB95" s="31">
        <v>0</v>
      </c>
      <c r="AC95" s="31">
        <v>13</v>
      </c>
      <c r="AD95" s="31">
        <v>13</v>
      </c>
      <c r="AE95" s="3" t="s">
        <v>67</v>
      </c>
      <c r="AF95" s="3">
        <v>-3</v>
      </c>
      <c r="AG95" s="4">
        <v>0.8125</v>
      </c>
      <c r="AH95" s="31" t="s">
        <v>272</v>
      </c>
      <c r="AI95" s="31" t="s">
        <v>68</v>
      </c>
      <c r="AJ95" s="31" t="s">
        <v>272</v>
      </c>
      <c r="AK95" s="31" t="s">
        <v>328</v>
      </c>
      <c r="AL95" s="3" t="s">
        <v>368</v>
      </c>
      <c r="AM95" s="40" t="s">
        <v>108</v>
      </c>
      <c r="AN95" s="40" t="s">
        <v>207</v>
      </c>
      <c r="AO95" s="40" t="s">
        <v>73</v>
      </c>
      <c r="AP95" s="5">
        <v>1.0431654676258992</v>
      </c>
      <c r="AQ95" s="6">
        <v>180.5</v>
      </c>
      <c r="AR95" s="6">
        <v>215.66666666666666</v>
      </c>
      <c r="AS95" s="6">
        <v>244</v>
      </c>
      <c r="AT95" s="6">
        <v>640.16666666666663</v>
      </c>
      <c r="AU95" s="7">
        <v>0.90476190476190477</v>
      </c>
      <c r="AV95" s="7">
        <v>0.59741458910433964</v>
      </c>
      <c r="AW95" s="7">
        <v>1.0273684210526317</v>
      </c>
      <c r="AX95" s="39"/>
    </row>
    <row r="96" spans="1:50" ht="51.75" customHeight="1">
      <c r="A96" s="26">
        <v>94</v>
      </c>
      <c r="B96" s="26" t="s">
        <v>688</v>
      </c>
      <c r="C96" s="26" t="s">
        <v>689</v>
      </c>
      <c r="D96" s="26" t="s">
        <v>190</v>
      </c>
      <c r="E96" s="27" t="s">
        <v>191</v>
      </c>
      <c r="F96" s="27" t="s">
        <v>57</v>
      </c>
      <c r="G96" s="27" t="s">
        <v>58</v>
      </c>
      <c r="H96" s="27" t="s">
        <v>59</v>
      </c>
      <c r="I96" s="26" t="s">
        <v>202</v>
      </c>
      <c r="J96" s="26"/>
      <c r="K96" s="26"/>
      <c r="L96" s="2">
        <v>42259</v>
      </c>
      <c r="M96" s="2">
        <v>42259</v>
      </c>
      <c r="N96" s="28">
        <v>54.3</v>
      </c>
      <c r="O96" s="8">
        <v>62.9</v>
      </c>
      <c r="P96" s="8">
        <v>237.99999999999994</v>
      </c>
      <c r="Q96" s="29" t="s">
        <v>129</v>
      </c>
      <c r="R96" s="29" t="s">
        <v>167</v>
      </c>
      <c r="S96" s="29" t="s">
        <v>82</v>
      </c>
      <c r="T96" s="29" t="s">
        <v>167</v>
      </c>
      <c r="U96" s="29" t="s">
        <v>417</v>
      </c>
      <c r="V96" s="29" t="s">
        <v>117</v>
      </c>
      <c r="W96" s="30">
        <v>17</v>
      </c>
      <c r="X96" s="30">
        <v>12</v>
      </c>
      <c r="Y96" s="30">
        <v>0</v>
      </c>
      <c r="Z96" s="30">
        <v>29</v>
      </c>
      <c r="AA96" s="31">
        <v>13</v>
      </c>
      <c r="AB96" s="31">
        <v>8</v>
      </c>
      <c r="AC96" s="31">
        <v>0</v>
      </c>
      <c r="AD96" s="31">
        <v>22</v>
      </c>
      <c r="AE96" s="3" t="s">
        <v>86</v>
      </c>
      <c r="AF96" s="3">
        <v>-7</v>
      </c>
      <c r="AG96" s="4">
        <v>0.75862068965517238</v>
      </c>
      <c r="AH96" s="31" t="s">
        <v>206</v>
      </c>
      <c r="AI96" s="31" t="s">
        <v>286</v>
      </c>
      <c r="AJ96" s="31" t="s">
        <v>161</v>
      </c>
      <c r="AK96" s="31" t="s">
        <v>310</v>
      </c>
      <c r="AL96" s="3" t="s">
        <v>139</v>
      </c>
      <c r="AM96" s="40" t="s">
        <v>158</v>
      </c>
      <c r="AN96" s="40" t="s">
        <v>208</v>
      </c>
      <c r="AO96" s="40" t="s">
        <v>474</v>
      </c>
      <c r="AP96" s="5">
        <v>0.84615384615384615</v>
      </c>
      <c r="AQ96" s="6">
        <v>252.5</v>
      </c>
      <c r="AR96" s="6">
        <v>395.5</v>
      </c>
      <c r="AS96" s="6">
        <v>172</v>
      </c>
      <c r="AT96" s="6">
        <v>820</v>
      </c>
      <c r="AU96" s="7">
        <v>0.39285714285714268</v>
      </c>
      <c r="AV96" s="7">
        <v>0.25663551401869183</v>
      </c>
      <c r="AW96" s="7">
        <v>0.39585714285714285</v>
      </c>
      <c r="AX96" s="39"/>
    </row>
    <row r="97" spans="1:50" ht="51.75" customHeight="1">
      <c r="A97" s="26">
        <v>95</v>
      </c>
      <c r="B97" s="26" t="s">
        <v>690</v>
      </c>
      <c r="C97" s="26" t="s">
        <v>691</v>
      </c>
      <c r="D97" s="26" t="s">
        <v>142</v>
      </c>
      <c r="E97" s="27" t="s">
        <v>142</v>
      </c>
      <c r="F97" s="27" t="s">
        <v>190</v>
      </c>
      <c r="G97" s="27" t="s">
        <v>692</v>
      </c>
      <c r="H97" s="27" t="s">
        <v>100</v>
      </c>
      <c r="I97" s="26" t="s">
        <v>144</v>
      </c>
      <c r="J97" s="26"/>
      <c r="K97" s="26"/>
      <c r="L97" s="2">
        <v>42296</v>
      </c>
      <c r="M97" s="2">
        <v>42294</v>
      </c>
      <c r="N97" s="28">
        <v>72.400000000000006</v>
      </c>
      <c r="O97" s="8">
        <v>72.5</v>
      </c>
      <c r="P97" s="8">
        <v>343</v>
      </c>
      <c r="Q97" s="29" t="s">
        <v>178</v>
      </c>
      <c r="R97" s="29" t="s">
        <v>456</v>
      </c>
      <c r="S97" s="29" t="s">
        <v>178</v>
      </c>
      <c r="T97" s="29" t="s">
        <v>693</v>
      </c>
      <c r="U97" s="29" t="s">
        <v>129</v>
      </c>
      <c r="V97" s="29" t="s">
        <v>65</v>
      </c>
      <c r="W97" s="30">
        <v>2</v>
      </c>
      <c r="X97" s="30">
        <v>16</v>
      </c>
      <c r="Y97" s="30">
        <v>4</v>
      </c>
      <c r="Z97" s="30">
        <v>22</v>
      </c>
      <c r="AA97" s="31">
        <v>2</v>
      </c>
      <c r="AB97" s="31">
        <v>6</v>
      </c>
      <c r="AC97" s="31">
        <v>22</v>
      </c>
      <c r="AD97" s="31">
        <v>31</v>
      </c>
      <c r="AE97" s="3" t="s">
        <v>67</v>
      </c>
      <c r="AF97" s="3">
        <v>9</v>
      </c>
      <c r="AG97" s="4">
        <v>1.4090909090909092</v>
      </c>
      <c r="AH97" s="31" t="s">
        <v>517</v>
      </c>
      <c r="AI97" s="31" t="s">
        <v>125</v>
      </c>
      <c r="AJ97" s="31" t="s">
        <v>70</v>
      </c>
      <c r="AK97" s="31" t="s">
        <v>694</v>
      </c>
      <c r="AL97" s="3" t="s">
        <v>161</v>
      </c>
      <c r="AM97" s="40" t="s">
        <v>187</v>
      </c>
      <c r="AN97" s="40" t="s">
        <v>328</v>
      </c>
      <c r="AO97" s="40" t="s">
        <v>633</v>
      </c>
      <c r="AP97" s="5">
        <v>1.2907801418439717</v>
      </c>
      <c r="AQ97" s="6">
        <v>266.5</v>
      </c>
      <c r="AR97" s="6">
        <v>378.5</v>
      </c>
      <c r="AS97" s="6">
        <v>206</v>
      </c>
      <c r="AT97" s="6">
        <v>851</v>
      </c>
      <c r="AU97" s="7">
        <v>0.74398366606170607</v>
      </c>
      <c r="AV97" s="7">
        <v>0.51701480263157895</v>
      </c>
      <c r="AW97" s="7">
        <v>0.99822368421052621</v>
      </c>
      <c r="AX97" s="39"/>
    </row>
    <row r="98" spans="1:50" ht="51.75" customHeight="1">
      <c r="A98" s="26">
        <v>96</v>
      </c>
      <c r="B98" s="26" t="s">
        <v>695</v>
      </c>
      <c r="C98" s="26" t="s">
        <v>201</v>
      </c>
      <c r="D98" s="26" t="s">
        <v>142</v>
      </c>
      <c r="E98" s="27" t="s">
        <v>142</v>
      </c>
      <c r="F98" s="27" t="s">
        <v>190</v>
      </c>
      <c r="G98" s="27" t="s">
        <v>692</v>
      </c>
      <c r="H98" s="27" t="s">
        <v>100</v>
      </c>
      <c r="I98" s="26" t="s">
        <v>192</v>
      </c>
      <c r="J98" s="26"/>
      <c r="K98" s="26"/>
      <c r="L98" s="2">
        <v>42273</v>
      </c>
      <c r="M98" s="2">
        <v>42279</v>
      </c>
      <c r="N98" s="28">
        <v>64.7</v>
      </c>
      <c r="O98" s="8" t="s">
        <v>62</v>
      </c>
      <c r="P98" s="8">
        <v>284.00000000000006</v>
      </c>
      <c r="Q98" s="29" t="s">
        <v>696</v>
      </c>
      <c r="R98" s="29" t="s">
        <v>167</v>
      </c>
      <c r="S98" s="29" t="s">
        <v>178</v>
      </c>
      <c r="T98" s="29" t="s">
        <v>167</v>
      </c>
      <c r="U98" s="29" t="s">
        <v>66</v>
      </c>
      <c r="V98" s="29" t="s">
        <v>697</v>
      </c>
      <c r="W98" s="30">
        <v>1</v>
      </c>
      <c r="X98" s="30">
        <v>1</v>
      </c>
      <c r="Y98" s="30">
        <v>28</v>
      </c>
      <c r="Z98" s="30">
        <v>30</v>
      </c>
      <c r="AA98" s="31">
        <v>0</v>
      </c>
      <c r="AB98" s="31">
        <v>0</v>
      </c>
      <c r="AC98" s="31">
        <v>34</v>
      </c>
      <c r="AD98" s="31">
        <v>34</v>
      </c>
      <c r="AE98" s="3" t="s">
        <v>67</v>
      </c>
      <c r="AF98" s="3">
        <v>4</v>
      </c>
      <c r="AG98" s="4">
        <v>1.1333333333333333</v>
      </c>
      <c r="AH98" s="31" t="s">
        <v>282</v>
      </c>
      <c r="AI98" s="31" t="s">
        <v>283</v>
      </c>
      <c r="AJ98" s="31" t="s">
        <v>350</v>
      </c>
      <c r="AK98" s="31" t="s">
        <v>329</v>
      </c>
      <c r="AL98" s="3" t="s">
        <v>329</v>
      </c>
      <c r="AM98" s="40" t="s">
        <v>339</v>
      </c>
      <c r="AN98" s="40" t="s">
        <v>399</v>
      </c>
      <c r="AO98" s="40" t="s">
        <v>137</v>
      </c>
      <c r="AP98" s="5">
        <v>1.0598290598290598</v>
      </c>
      <c r="AQ98" s="6">
        <v>278</v>
      </c>
      <c r="AR98" s="6">
        <v>367</v>
      </c>
      <c r="AS98" s="6">
        <v>252</v>
      </c>
      <c r="AT98" s="6">
        <v>897</v>
      </c>
      <c r="AU98" s="7">
        <v>0.92540350877192989</v>
      </c>
      <c r="AV98" s="7">
        <v>0.50831024930747903</v>
      </c>
      <c r="AW98" s="7">
        <v>1.1052631578947369</v>
      </c>
      <c r="AX98" s="39"/>
    </row>
    <row r="99" spans="1:50" ht="51.75" customHeight="1">
      <c r="A99" s="26">
        <v>97</v>
      </c>
      <c r="B99" s="26" t="s">
        <v>698</v>
      </c>
      <c r="C99" s="26" t="s">
        <v>699</v>
      </c>
      <c r="D99" s="26" t="s">
        <v>78</v>
      </c>
      <c r="E99" s="27" t="s">
        <v>78</v>
      </c>
      <c r="F99" s="27" t="s">
        <v>142</v>
      </c>
      <c r="G99" s="27" t="s">
        <v>58</v>
      </c>
      <c r="H99" s="27" t="s">
        <v>59</v>
      </c>
      <c r="I99" s="26" t="s">
        <v>267</v>
      </c>
      <c r="J99" s="26" t="s">
        <v>268</v>
      </c>
      <c r="K99" s="26"/>
      <c r="L99" s="2">
        <v>42259</v>
      </c>
      <c r="M99" s="2">
        <v>42259</v>
      </c>
      <c r="N99" s="28">
        <v>49.7</v>
      </c>
      <c r="O99" s="8" t="s">
        <v>62</v>
      </c>
      <c r="P99" s="8">
        <v>221.00000000000009</v>
      </c>
      <c r="Q99" s="29" t="s">
        <v>63</v>
      </c>
      <c r="R99" s="29" t="s">
        <v>194</v>
      </c>
      <c r="S99" s="29" t="s">
        <v>63</v>
      </c>
      <c r="T99" s="29" t="s">
        <v>117</v>
      </c>
      <c r="U99" s="29" t="s">
        <v>116</v>
      </c>
      <c r="V99" s="29" t="s">
        <v>662</v>
      </c>
      <c r="W99" s="30">
        <v>15</v>
      </c>
      <c r="X99" s="30">
        <v>12</v>
      </c>
      <c r="Y99" s="30">
        <v>0</v>
      </c>
      <c r="Z99" s="30">
        <v>27</v>
      </c>
      <c r="AA99" s="31">
        <v>19</v>
      </c>
      <c r="AB99" s="31">
        <v>4</v>
      </c>
      <c r="AC99" s="31">
        <v>4</v>
      </c>
      <c r="AD99" s="31">
        <v>27</v>
      </c>
      <c r="AE99" s="3" t="s">
        <v>86</v>
      </c>
      <c r="AF99" s="3">
        <v>0</v>
      </c>
      <c r="AG99" s="4">
        <v>1</v>
      </c>
      <c r="AH99" s="31" t="s">
        <v>87</v>
      </c>
      <c r="AI99" s="31" t="s">
        <v>274</v>
      </c>
      <c r="AJ99" s="31" t="s">
        <v>327</v>
      </c>
      <c r="AK99" s="31" t="s">
        <v>316</v>
      </c>
      <c r="AL99" s="3" t="s">
        <v>254</v>
      </c>
      <c r="AM99" s="40" t="s">
        <v>120</v>
      </c>
      <c r="AN99" s="40" t="s">
        <v>452</v>
      </c>
      <c r="AO99" s="40" t="s">
        <v>285</v>
      </c>
      <c r="AP99" s="5">
        <v>1.0679611650485437</v>
      </c>
      <c r="AQ99" s="6">
        <v>200</v>
      </c>
      <c r="AR99" s="6">
        <v>418</v>
      </c>
      <c r="AS99" s="6">
        <v>334</v>
      </c>
      <c r="AT99" s="6">
        <v>952</v>
      </c>
      <c r="AU99" s="7">
        <v>0.28711670480549201</v>
      </c>
      <c r="AV99" s="7">
        <v>0.25638056680161947</v>
      </c>
      <c r="AW99" s="7">
        <v>0.41705882352941176</v>
      </c>
      <c r="AX99" s="39"/>
    </row>
    <row r="100" spans="1:50" ht="51.75" customHeight="1">
      <c r="A100" s="26">
        <v>98</v>
      </c>
      <c r="B100" s="26" t="s">
        <v>700</v>
      </c>
      <c r="C100" s="26" t="s">
        <v>701</v>
      </c>
      <c r="D100" s="26" t="s">
        <v>143</v>
      </c>
      <c r="E100" s="27" t="s">
        <v>143</v>
      </c>
      <c r="F100" s="27" t="s">
        <v>57</v>
      </c>
      <c r="G100" s="27" t="s">
        <v>58</v>
      </c>
      <c r="H100" s="27" t="s">
        <v>59</v>
      </c>
      <c r="I100" s="26" t="s">
        <v>466</v>
      </c>
      <c r="J100" s="26" t="s">
        <v>334</v>
      </c>
      <c r="K100" s="29"/>
      <c r="L100" s="2">
        <v>42263</v>
      </c>
      <c r="M100" s="2">
        <v>42263</v>
      </c>
      <c r="N100" s="28">
        <v>35.9</v>
      </c>
      <c r="O100" s="8" t="s">
        <v>62</v>
      </c>
      <c r="P100" s="8">
        <v>156.00000000000009</v>
      </c>
      <c r="Q100" s="29" t="s">
        <v>702</v>
      </c>
      <c r="R100" s="29" t="s">
        <v>703</v>
      </c>
      <c r="S100" s="29" t="s">
        <v>702</v>
      </c>
      <c r="T100" s="29" t="s">
        <v>442</v>
      </c>
      <c r="U100" s="29" t="s">
        <v>704</v>
      </c>
      <c r="V100" s="29" t="s">
        <v>705</v>
      </c>
      <c r="W100" s="30">
        <v>24</v>
      </c>
      <c r="X100" s="30">
        <v>7</v>
      </c>
      <c r="Y100" s="30">
        <v>0</v>
      </c>
      <c r="Z100" s="30">
        <v>31</v>
      </c>
      <c r="AA100" s="31">
        <v>13</v>
      </c>
      <c r="AB100" s="31">
        <v>4</v>
      </c>
      <c r="AC100" s="31">
        <v>6</v>
      </c>
      <c r="AD100" s="31">
        <v>23</v>
      </c>
      <c r="AE100" s="3" t="s">
        <v>86</v>
      </c>
      <c r="AF100" s="3">
        <v>-8</v>
      </c>
      <c r="AG100" s="4">
        <v>0.74193548387096775</v>
      </c>
      <c r="AH100" s="31" t="s">
        <v>184</v>
      </c>
      <c r="AI100" s="31" t="s">
        <v>706</v>
      </c>
      <c r="AJ100" s="31" t="s">
        <v>187</v>
      </c>
      <c r="AK100" s="31" t="s">
        <v>150</v>
      </c>
      <c r="AL100" s="3" t="s">
        <v>396</v>
      </c>
      <c r="AM100" s="40" t="s">
        <v>284</v>
      </c>
      <c r="AN100" s="40" t="s">
        <v>212</v>
      </c>
      <c r="AO100" s="40" t="s">
        <v>71</v>
      </c>
      <c r="AP100" s="5">
        <v>0.72916666666666674</v>
      </c>
      <c r="AQ100" s="6">
        <v>420.5</v>
      </c>
      <c r="AR100" s="6">
        <v>913.5</v>
      </c>
      <c r="AS100" s="6">
        <v>582.5</v>
      </c>
      <c r="AT100" s="6">
        <v>1916.5</v>
      </c>
      <c r="AU100" s="7">
        <v>0.706903304773562</v>
      </c>
      <c r="AV100" s="7">
        <v>0.56633114035087717</v>
      </c>
      <c r="AW100" s="7">
        <v>0.79108108108108133</v>
      </c>
      <c r="AX100" s="39"/>
    </row>
    <row r="101" spans="1:50" ht="51.75" customHeight="1">
      <c r="A101" s="26">
        <v>99</v>
      </c>
      <c r="B101" s="26" t="s">
        <v>707</v>
      </c>
      <c r="C101" s="26" t="s">
        <v>708</v>
      </c>
      <c r="D101" s="26" t="s">
        <v>56</v>
      </c>
      <c r="E101" s="27" t="s">
        <v>56</v>
      </c>
      <c r="F101" s="27" t="s">
        <v>190</v>
      </c>
      <c r="G101" s="27" t="s">
        <v>191</v>
      </c>
      <c r="H101" s="27" t="s">
        <v>100</v>
      </c>
      <c r="I101" s="26" t="s">
        <v>128</v>
      </c>
      <c r="J101" s="26"/>
      <c r="K101" s="26"/>
      <c r="L101" s="2">
        <v>42280</v>
      </c>
      <c r="M101" s="2">
        <v>42280</v>
      </c>
      <c r="N101" s="28">
        <v>67.7</v>
      </c>
      <c r="O101" s="8" t="s">
        <v>62</v>
      </c>
      <c r="P101" s="8">
        <v>272</v>
      </c>
      <c r="Q101" s="29" t="s">
        <v>178</v>
      </c>
      <c r="R101" s="29" t="s">
        <v>103</v>
      </c>
      <c r="S101" s="29" t="s">
        <v>178</v>
      </c>
      <c r="T101" s="29" t="s">
        <v>168</v>
      </c>
      <c r="U101" s="29" t="s">
        <v>203</v>
      </c>
      <c r="V101" s="29" t="s">
        <v>168</v>
      </c>
      <c r="W101" s="30">
        <v>18</v>
      </c>
      <c r="X101" s="30">
        <v>28</v>
      </c>
      <c r="Y101" s="30">
        <v>0</v>
      </c>
      <c r="Z101" s="30">
        <v>46</v>
      </c>
      <c r="AA101" s="31">
        <v>24</v>
      </c>
      <c r="AB101" s="31">
        <v>8</v>
      </c>
      <c r="AC101" s="31">
        <v>0</v>
      </c>
      <c r="AD101" s="31">
        <v>32</v>
      </c>
      <c r="AE101" s="3" t="s">
        <v>86</v>
      </c>
      <c r="AF101" s="3">
        <v>-14</v>
      </c>
      <c r="AG101" s="4">
        <v>0.69565217391304346</v>
      </c>
      <c r="AH101" s="31" t="s">
        <v>107</v>
      </c>
      <c r="AI101" s="31" t="s">
        <v>199</v>
      </c>
      <c r="AJ101" s="31" t="s">
        <v>254</v>
      </c>
      <c r="AK101" s="31" t="s">
        <v>224</v>
      </c>
      <c r="AL101" s="3" t="s">
        <v>329</v>
      </c>
      <c r="AM101" s="40" t="s">
        <v>271</v>
      </c>
      <c r="AN101" s="40" t="s">
        <v>69</v>
      </c>
      <c r="AO101" s="40" t="s">
        <v>323</v>
      </c>
      <c r="AP101" s="5">
        <v>0.86324786324786329</v>
      </c>
      <c r="AQ101" s="6">
        <v>491.5</v>
      </c>
      <c r="AR101" s="6">
        <v>574.33333333333337</v>
      </c>
      <c r="AS101" s="6">
        <v>531.5</v>
      </c>
      <c r="AT101" s="6">
        <v>1597.3333333333335</v>
      </c>
      <c r="AU101" s="7">
        <v>0.91956521739130459</v>
      </c>
      <c r="AV101" s="7">
        <v>0.4619230769230771</v>
      </c>
      <c r="AW101" s="7">
        <v>0.79892857142857154</v>
      </c>
      <c r="AX101" s="39"/>
    </row>
    <row r="102" spans="1:50" ht="51.75" customHeight="1">
      <c r="A102" s="26">
        <v>100</v>
      </c>
      <c r="B102" s="26" t="s">
        <v>709</v>
      </c>
      <c r="C102" s="26" t="s">
        <v>689</v>
      </c>
      <c r="D102" s="26" t="s">
        <v>190</v>
      </c>
      <c r="E102" s="27" t="s">
        <v>191</v>
      </c>
      <c r="F102" s="27" t="s">
        <v>57</v>
      </c>
      <c r="G102" s="27" t="s">
        <v>58</v>
      </c>
      <c r="H102" s="27" t="s">
        <v>59</v>
      </c>
      <c r="I102" s="26" t="s">
        <v>375</v>
      </c>
      <c r="J102" s="26"/>
      <c r="K102" s="26"/>
      <c r="L102" s="2">
        <v>42273</v>
      </c>
      <c r="M102" s="2">
        <v>42273</v>
      </c>
      <c r="N102" s="28">
        <v>57.6</v>
      </c>
      <c r="O102" s="8">
        <v>88.5</v>
      </c>
      <c r="P102" s="8">
        <v>266</v>
      </c>
      <c r="Q102" s="29" t="s">
        <v>129</v>
      </c>
      <c r="R102" s="29" t="s">
        <v>410</v>
      </c>
      <c r="S102" s="29" t="s">
        <v>82</v>
      </c>
      <c r="T102" s="29" t="s">
        <v>117</v>
      </c>
      <c r="U102" s="29" t="s">
        <v>66</v>
      </c>
      <c r="V102" s="29" t="s">
        <v>677</v>
      </c>
      <c r="W102" s="30">
        <v>53</v>
      </c>
      <c r="X102" s="30">
        <v>2</v>
      </c>
      <c r="Y102" s="30">
        <v>0</v>
      </c>
      <c r="Z102" s="30">
        <v>55</v>
      </c>
      <c r="AA102" s="31">
        <v>47</v>
      </c>
      <c r="AB102" s="31">
        <v>1</v>
      </c>
      <c r="AC102" s="31">
        <v>0</v>
      </c>
      <c r="AD102" s="31">
        <v>48</v>
      </c>
      <c r="AE102" s="3" t="s">
        <v>86</v>
      </c>
      <c r="AF102" s="3">
        <v>-7</v>
      </c>
      <c r="AG102" s="4">
        <v>0.87272727272727268</v>
      </c>
      <c r="AH102" s="31" t="s">
        <v>211</v>
      </c>
      <c r="AI102" s="31" t="s">
        <v>337</v>
      </c>
      <c r="AJ102" s="31" t="s">
        <v>211</v>
      </c>
      <c r="AK102" s="31" t="s">
        <v>173</v>
      </c>
      <c r="AL102" s="3" t="s">
        <v>452</v>
      </c>
      <c r="AM102" s="40" t="s">
        <v>284</v>
      </c>
      <c r="AN102" s="40" t="s">
        <v>271</v>
      </c>
      <c r="AO102" s="40" t="s">
        <v>214</v>
      </c>
      <c r="AP102" s="5">
        <v>0.76415094339622636</v>
      </c>
      <c r="AQ102" s="6">
        <v>459.5</v>
      </c>
      <c r="AR102" s="6">
        <v>736.5</v>
      </c>
      <c r="AS102" s="6">
        <v>552.5</v>
      </c>
      <c r="AT102" s="6">
        <v>1748.5</v>
      </c>
      <c r="AU102" s="7">
        <v>0.61266666666666658</v>
      </c>
      <c r="AV102" s="7">
        <v>0.33698863636363663</v>
      </c>
      <c r="AW102" s="7">
        <v>0.88400000000000001</v>
      </c>
      <c r="AX102" s="39"/>
    </row>
    <row r="103" spans="1:50" ht="51.75" customHeight="1">
      <c r="A103" s="26">
        <v>101</v>
      </c>
      <c r="B103" s="26" t="s">
        <v>710</v>
      </c>
      <c r="C103" s="27" t="s">
        <v>711</v>
      </c>
      <c r="D103" s="26" t="s">
        <v>143</v>
      </c>
      <c r="E103" s="27" t="s">
        <v>143</v>
      </c>
      <c r="F103" s="27" t="s">
        <v>177</v>
      </c>
      <c r="G103" s="27" t="s">
        <v>177</v>
      </c>
      <c r="H103" s="27" t="s">
        <v>100</v>
      </c>
      <c r="I103" s="26" t="s">
        <v>297</v>
      </c>
      <c r="J103" s="26"/>
      <c r="K103" s="26"/>
      <c r="L103" s="2">
        <v>42270</v>
      </c>
      <c r="M103" s="2">
        <v>42270</v>
      </c>
      <c r="N103" s="28">
        <v>86.6</v>
      </c>
      <c r="O103" s="8" t="s">
        <v>62</v>
      </c>
      <c r="P103" s="8">
        <v>332</v>
      </c>
      <c r="Q103" s="29" t="s">
        <v>712</v>
      </c>
      <c r="R103" s="29" t="s">
        <v>269</v>
      </c>
      <c r="S103" s="29" t="s">
        <v>712</v>
      </c>
      <c r="T103" s="29" t="s">
        <v>269</v>
      </c>
      <c r="U103" s="29" t="s">
        <v>712</v>
      </c>
      <c r="V103" s="29" t="s">
        <v>269</v>
      </c>
      <c r="W103" s="30">
        <v>54</v>
      </c>
      <c r="X103" s="30">
        <v>7</v>
      </c>
      <c r="Y103" s="30">
        <v>7</v>
      </c>
      <c r="Z103" s="30">
        <v>68</v>
      </c>
      <c r="AA103" s="31">
        <v>54</v>
      </c>
      <c r="AB103" s="31">
        <v>6</v>
      </c>
      <c r="AC103" s="31">
        <v>5</v>
      </c>
      <c r="AD103" s="31">
        <v>65</v>
      </c>
      <c r="AE103" s="3" t="s">
        <v>86</v>
      </c>
      <c r="AF103" s="3">
        <v>-3</v>
      </c>
      <c r="AG103" s="4">
        <v>0.95588235294117652</v>
      </c>
      <c r="AH103" s="31" t="s">
        <v>560</v>
      </c>
      <c r="AI103" s="31" t="s">
        <v>185</v>
      </c>
      <c r="AJ103" s="31" t="s">
        <v>439</v>
      </c>
      <c r="AK103" s="31" t="s">
        <v>490</v>
      </c>
      <c r="AL103" s="3" t="s">
        <v>187</v>
      </c>
      <c r="AM103" s="40" t="s">
        <v>185</v>
      </c>
      <c r="AN103" s="40" t="s">
        <v>522</v>
      </c>
      <c r="AO103" s="40" t="s">
        <v>396</v>
      </c>
      <c r="AP103" s="5">
        <v>0.79746835443037967</v>
      </c>
      <c r="AQ103" s="6">
        <v>968</v>
      </c>
      <c r="AR103" s="6">
        <v>1495</v>
      </c>
      <c r="AS103" s="6">
        <v>874</v>
      </c>
      <c r="AT103" s="6">
        <v>3337</v>
      </c>
      <c r="AU103" s="7">
        <v>0.93821804511278206</v>
      </c>
      <c r="AV103" s="7">
        <v>0.59504127966976295</v>
      </c>
      <c r="AW103" s="7">
        <v>0.86205630354957197</v>
      </c>
      <c r="AX103" s="39"/>
    </row>
    <row r="104" spans="1:50" ht="51.75" customHeight="1">
      <c r="A104" s="26">
        <v>102</v>
      </c>
      <c r="B104" s="26" t="s">
        <v>713</v>
      </c>
      <c r="C104" s="26" t="s">
        <v>714</v>
      </c>
      <c r="D104" s="26" t="s">
        <v>142</v>
      </c>
      <c r="E104" s="27" t="s">
        <v>142</v>
      </c>
      <c r="F104" s="27" t="s">
        <v>190</v>
      </c>
      <c r="G104" s="27" t="s">
        <v>692</v>
      </c>
      <c r="H104" s="27" t="s">
        <v>100</v>
      </c>
      <c r="I104" s="26" t="s">
        <v>715</v>
      </c>
      <c r="J104" s="26"/>
      <c r="K104" s="26"/>
      <c r="L104" s="2">
        <v>42287</v>
      </c>
      <c r="M104" s="2">
        <v>42287</v>
      </c>
      <c r="N104" s="28">
        <v>66.3</v>
      </c>
      <c r="O104" s="8" t="s">
        <v>62</v>
      </c>
      <c r="P104" s="8">
        <v>394</v>
      </c>
      <c r="Q104" s="29" t="s">
        <v>129</v>
      </c>
      <c r="R104" s="29" t="s">
        <v>716</v>
      </c>
      <c r="S104" s="29" t="s">
        <v>129</v>
      </c>
      <c r="T104" s="29" t="s">
        <v>252</v>
      </c>
      <c r="U104" s="29" t="s">
        <v>315</v>
      </c>
      <c r="V104" s="29" t="s">
        <v>280</v>
      </c>
      <c r="W104" s="30">
        <v>42</v>
      </c>
      <c r="X104" s="30">
        <v>0</v>
      </c>
      <c r="Y104" s="30">
        <v>0</v>
      </c>
      <c r="Z104" s="30">
        <v>42</v>
      </c>
      <c r="AA104" s="31">
        <v>38</v>
      </c>
      <c r="AB104" s="31">
        <v>1</v>
      </c>
      <c r="AC104" s="31">
        <v>0</v>
      </c>
      <c r="AD104" s="31">
        <v>39</v>
      </c>
      <c r="AE104" s="3" t="s">
        <v>86</v>
      </c>
      <c r="AF104" s="3">
        <v>-3</v>
      </c>
      <c r="AG104" s="4">
        <v>0.9285714285714286</v>
      </c>
      <c r="AH104" s="31" t="s">
        <v>283</v>
      </c>
      <c r="AI104" s="31" t="s">
        <v>478</v>
      </c>
      <c r="AJ104" s="31" t="s">
        <v>89</v>
      </c>
      <c r="AK104" s="31" t="s">
        <v>174</v>
      </c>
      <c r="AL104" s="3" t="s">
        <v>212</v>
      </c>
      <c r="AM104" s="40" t="s">
        <v>439</v>
      </c>
      <c r="AN104" s="40" t="s">
        <v>254</v>
      </c>
      <c r="AO104" s="40" t="s">
        <v>316</v>
      </c>
      <c r="AP104" s="5">
        <v>1.05</v>
      </c>
      <c r="AQ104" s="6">
        <v>676.5</v>
      </c>
      <c r="AR104" s="6">
        <v>1099</v>
      </c>
      <c r="AS104" s="6">
        <v>610</v>
      </c>
      <c r="AT104" s="6">
        <v>2385.5</v>
      </c>
      <c r="AU104" s="7">
        <v>0.88532608695652204</v>
      </c>
      <c r="AV104" s="7">
        <v>0.51978070175438629</v>
      </c>
      <c r="AW104" s="7">
        <v>0.70542857142857185</v>
      </c>
      <c r="AX104" s="39"/>
    </row>
    <row r="105" spans="1:50" ht="51.75" customHeight="1">
      <c r="A105" s="26">
        <v>103</v>
      </c>
      <c r="B105" s="26" t="s">
        <v>717</v>
      </c>
      <c r="C105" s="26" t="s">
        <v>718</v>
      </c>
      <c r="D105" s="26" t="s">
        <v>97</v>
      </c>
      <c r="E105" s="27" t="s">
        <v>97</v>
      </c>
      <c r="F105" s="27" t="s">
        <v>78</v>
      </c>
      <c r="G105" s="27" t="s">
        <v>78</v>
      </c>
      <c r="H105" s="27" t="s">
        <v>100</v>
      </c>
      <c r="I105" s="26" t="s">
        <v>101</v>
      </c>
      <c r="J105" s="26"/>
      <c r="K105" s="26"/>
      <c r="L105" s="2">
        <v>42275</v>
      </c>
      <c r="M105" s="2">
        <v>42279</v>
      </c>
      <c r="N105" s="28">
        <v>37</v>
      </c>
      <c r="O105" s="8" t="s">
        <v>62</v>
      </c>
      <c r="P105" s="8">
        <v>172</v>
      </c>
      <c r="Q105" s="29" t="s">
        <v>719</v>
      </c>
      <c r="R105" s="29" t="s">
        <v>720</v>
      </c>
      <c r="S105" s="29" t="s">
        <v>719</v>
      </c>
      <c r="T105" s="29" t="s">
        <v>720</v>
      </c>
      <c r="U105" s="29" t="s">
        <v>719</v>
      </c>
      <c r="V105" s="29" t="s">
        <v>220</v>
      </c>
      <c r="W105" s="30">
        <v>1</v>
      </c>
      <c r="X105" s="30">
        <v>0</v>
      </c>
      <c r="Y105" s="30">
        <v>23</v>
      </c>
      <c r="Z105" s="30">
        <v>24</v>
      </c>
      <c r="AA105" s="31">
        <v>0</v>
      </c>
      <c r="AB105" s="31">
        <v>1</v>
      </c>
      <c r="AC105" s="31">
        <v>26</v>
      </c>
      <c r="AD105" s="31">
        <v>27</v>
      </c>
      <c r="AE105" s="3" t="s">
        <v>67</v>
      </c>
      <c r="AF105" s="3">
        <v>3</v>
      </c>
      <c r="AG105" s="4">
        <v>1.125</v>
      </c>
      <c r="AH105" s="31" t="s">
        <v>205</v>
      </c>
      <c r="AI105" s="31" t="s">
        <v>330</v>
      </c>
      <c r="AJ105" s="31" t="s">
        <v>350</v>
      </c>
      <c r="AK105" s="31" t="s">
        <v>393</v>
      </c>
      <c r="AL105" s="3" t="s">
        <v>108</v>
      </c>
      <c r="AM105" s="40" t="s">
        <v>187</v>
      </c>
      <c r="AN105" s="40" t="s">
        <v>399</v>
      </c>
      <c r="AO105" s="40" t="s">
        <v>205</v>
      </c>
      <c r="AP105" s="5">
        <v>1.0964912280701753</v>
      </c>
      <c r="AQ105" s="6">
        <v>250</v>
      </c>
      <c r="AR105" s="6">
        <v>455.5</v>
      </c>
      <c r="AS105" s="6">
        <v>267</v>
      </c>
      <c r="AT105" s="6">
        <v>972.5</v>
      </c>
      <c r="AU105" s="7">
        <v>0.94987468671679209</v>
      </c>
      <c r="AV105" s="7">
        <v>0.60663004598875792</v>
      </c>
      <c r="AW105" s="7">
        <v>0.98204887218045145</v>
      </c>
      <c r="AX105" s="39"/>
    </row>
    <row r="106" spans="1:50" ht="51.75" customHeight="1">
      <c r="A106" s="26">
        <v>104</v>
      </c>
      <c r="B106" s="26" t="s">
        <v>721</v>
      </c>
      <c r="C106" s="26" t="s">
        <v>722</v>
      </c>
      <c r="D106" s="26" t="s">
        <v>78</v>
      </c>
      <c r="E106" s="27" t="s">
        <v>78</v>
      </c>
      <c r="F106" s="27" t="s">
        <v>190</v>
      </c>
      <c r="G106" s="27" t="s">
        <v>191</v>
      </c>
      <c r="H106" s="27" t="s">
        <v>100</v>
      </c>
      <c r="I106" s="26" t="s">
        <v>156</v>
      </c>
      <c r="J106" s="26"/>
      <c r="K106" s="26"/>
      <c r="L106" s="2">
        <v>42273</v>
      </c>
      <c r="M106" s="2">
        <v>42278</v>
      </c>
      <c r="N106" s="28">
        <v>51.5</v>
      </c>
      <c r="O106" s="8">
        <v>48.4</v>
      </c>
      <c r="P106" s="8">
        <v>240</v>
      </c>
      <c r="Q106" s="32">
        <v>0.19444444444444445</v>
      </c>
      <c r="R106" s="32">
        <v>0.91666666666666663</v>
      </c>
      <c r="S106" s="32">
        <v>0.19444444444444445</v>
      </c>
      <c r="T106" s="32">
        <v>0.91666666666666663</v>
      </c>
      <c r="U106" s="32">
        <v>0.25</v>
      </c>
      <c r="V106" s="32">
        <v>0.79166666666666663</v>
      </c>
      <c r="W106" s="30">
        <v>7</v>
      </c>
      <c r="X106" s="30">
        <v>14</v>
      </c>
      <c r="Y106" s="30">
        <v>0</v>
      </c>
      <c r="Z106" s="30">
        <v>21</v>
      </c>
      <c r="AA106" s="31">
        <v>5</v>
      </c>
      <c r="AB106" s="31">
        <v>18</v>
      </c>
      <c r="AC106" s="31">
        <v>0</v>
      </c>
      <c r="AD106" s="31">
        <v>23</v>
      </c>
      <c r="AE106" s="3" t="s">
        <v>106</v>
      </c>
      <c r="AF106" s="3">
        <v>2</v>
      </c>
      <c r="AG106" s="4">
        <v>1.0952380952380953</v>
      </c>
      <c r="AH106" s="31" t="s">
        <v>157</v>
      </c>
      <c r="AI106" s="31" t="s">
        <v>324</v>
      </c>
      <c r="AJ106" s="31" t="s">
        <v>159</v>
      </c>
      <c r="AK106" s="31" t="s">
        <v>245</v>
      </c>
      <c r="AL106" s="3" t="s">
        <v>723</v>
      </c>
      <c r="AM106" s="40" t="s">
        <v>208</v>
      </c>
      <c r="AN106" s="40" t="s">
        <v>157</v>
      </c>
      <c r="AO106" s="40" t="s">
        <v>223</v>
      </c>
      <c r="AP106" s="5">
        <v>1.012121212121212</v>
      </c>
      <c r="AQ106" s="6">
        <v>121</v>
      </c>
      <c r="AR106" s="6">
        <v>237</v>
      </c>
      <c r="AS106" s="6">
        <v>162.5</v>
      </c>
      <c r="AT106" s="6">
        <v>520.5</v>
      </c>
      <c r="AU106" s="7">
        <v>0.3514000000000001</v>
      </c>
      <c r="AV106" s="7">
        <v>0.24131249999999987</v>
      </c>
      <c r="AW106" s="7">
        <v>0.38611111111111102</v>
      </c>
      <c r="AX106" s="39"/>
    </row>
    <row r="107" spans="1:50" ht="51.75" customHeight="1">
      <c r="A107" s="26">
        <v>105</v>
      </c>
      <c r="B107" s="26" t="s">
        <v>724</v>
      </c>
      <c r="C107" s="26" t="s">
        <v>725</v>
      </c>
      <c r="D107" s="26" t="s">
        <v>143</v>
      </c>
      <c r="E107" s="27" t="s">
        <v>143</v>
      </c>
      <c r="F107" s="27" t="s">
        <v>97</v>
      </c>
      <c r="G107" s="27" t="s">
        <v>97</v>
      </c>
      <c r="H107" s="27" t="s">
        <v>100</v>
      </c>
      <c r="I107" s="26" t="s">
        <v>334</v>
      </c>
      <c r="J107" s="26"/>
      <c r="K107" s="26"/>
      <c r="L107" s="2">
        <v>42245</v>
      </c>
      <c r="M107" s="2">
        <v>42245</v>
      </c>
      <c r="N107" s="28">
        <v>51.3</v>
      </c>
      <c r="O107" s="8" t="s">
        <v>62</v>
      </c>
      <c r="P107" s="8">
        <v>183.99999999999994</v>
      </c>
      <c r="Q107" s="35" t="s">
        <v>178</v>
      </c>
      <c r="R107" s="35" t="s">
        <v>726</v>
      </c>
      <c r="S107" s="35" t="s">
        <v>178</v>
      </c>
      <c r="T107" s="35" t="s">
        <v>146</v>
      </c>
      <c r="U107" s="35" t="s">
        <v>129</v>
      </c>
      <c r="V107" s="35" t="s">
        <v>515</v>
      </c>
      <c r="W107" s="30">
        <v>0</v>
      </c>
      <c r="X107" s="30">
        <v>8</v>
      </c>
      <c r="Y107" s="30">
        <v>30</v>
      </c>
      <c r="Z107" s="30">
        <v>38</v>
      </c>
      <c r="AA107" s="31">
        <v>0</v>
      </c>
      <c r="AB107" s="31">
        <v>6</v>
      </c>
      <c r="AC107" s="31">
        <v>33</v>
      </c>
      <c r="AD107" s="31">
        <v>39</v>
      </c>
      <c r="AE107" s="3" t="s">
        <v>67</v>
      </c>
      <c r="AF107" s="3">
        <v>1</v>
      </c>
      <c r="AG107" s="4">
        <v>1.0263157894736843</v>
      </c>
      <c r="AH107" s="31" t="s">
        <v>187</v>
      </c>
      <c r="AI107" s="31" t="s">
        <v>151</v>
      </c>
      <c r="AJ107" s="31" t="s">
        <v>234</v>
      </c>
      <c r="AK107" s="31" t="s">
        <v>149</v>
      </c>
      <c r="AL107" s="3" t="s">
        <v>478</v>
      </c>
      <c r="AM107" s="40" t="s">
        <v>213</v>
      </c>
      <c r="AN107" s="40" t="s">
        <v>234</v>
      </c>
      <c r="AO107" s="40" t="s">
        <v>396</v>
      </c>
      <c r="AP107" s="5">
        <v>1.025974025974026</v>
      </c>
      <c r="AQ107" s="6">
        <v>425.5</v>
      </c>
      <c r="AR107" s="6">
        <v>1286</v>
      </c>
      <c r="AS107" s="6">
        <v>453</v>
      </c>
      <c r="AT107" s="6">
        <v>2164.5</v>
      </c>
      <c r="AU107" s="7">
        <v>1.1586032388663974</v>
      </c>
      <c r="AV107" s="7">
        <v>0.93631088591042821</v>
      </c>
      <c r="AW107" s="7">
        <v>1.1557325746799436</v>
      </c>
      <c r="AX107" s="39"/>
    </row>
    <row r="108" spans="1:50" ht="51.75" customHeight="1">
      <c r="A108" s="26">
        <v>106</v>
      </c>
      <c r="B108" s="26" t="s">
        <v>727</v>
      </c>
      <c r="C108" s="26" t="s">
        <v>728</v>
      </c>
      <c r="D108" s="26" t="s">
        <v>143</v>
      </c>
      <c r="E108" s="27" t="s">
        <v>143</v>
      </c>
      <c r="F108" s="27" t="s">
        <v>78</v>
      </c>
      <c r="G108" s="27" t="s">
        <v>78</v>
      </c>
      <c r="H108" s="27" t="s">
        <v>59</v>
      </c>
      <c r="I108" s="26" t="s">
        <v>527</v>
      </c>
      <c r="J108" s="26"/>
      <c r="K108" s="26"/>
      <c r="L108" s="2">
        <v>42315</v>
      </c>
      <c r="M108" s="2">
        <v>42315</v>
      </c>
      <c r="N108" s="28">
        <v>49.4</v>
      </c>
      <c r="O108" s="8" t="s">
        <v>62</v>
      </c>
      <c r="P108" s="8">
        <v>182</v>
      </c>
      <c r="Q108" s="32">
        <v>0.1875</v>
      </c>
      <c r="R108" s="32">
        <v>0.85416666666666663</v>
      </c>
      <c r="S108" s="32">
        <v>0.1875</v>
      </c>
      <c r="T108" s="32">
        <v>0.85416666666666663</v>
      </c>
      <c r="U108" s="32">
        <v>0.1875</v>
      </c>
      <c r="V108" s="32">
        <v>0.70833333333333337</v>
      </c>
      <c r="W108" s="30">
        <v>1</v>
      </c>
      <c r="X108" s="30">
        <v>2</v>
      </c>
      <c r="Y108" s="30">
        <v>13</v>
      </c>
      <c r="Z108" s="30">
        <v>16</v>
      </c>
      <c r="AA108" s="31">
        <v>0</v>
      </c>
      <c r="AB108" s="31">
        <v>2</v>
      </c>
      <c r="AC108" s="31">
        <v>26</v>
      </c>
      <c r="AD108" s="31">
        <v>28</v>
      </c>
      <c r="AE108" s="3" t="s">
        <v>67</v>
      </c>
      <c r="AF108" s="3">
        <v>12</v>
      </c>
      <c r="AG108" s="4">
        <v>1.75</v>
      </c>
      <c r="AH108" s="31" t="s">
        <v>73</v>
      </c>
      <c r="AI108" s="31" t="s">
        <v>208</v>
      </c>
      <c r="AJ108" s="31" t="s">
        <v>159</v>
      </c>
      <c r="AK108" s="31" t="s">
        <v>423</v>
      </c>
      <c r="AL108" s="3" t="s">
        <v>89</v>
      </c>
      <c r="AM108" s="40" t="s">
        <v>317</v>
      </c>
      <c r="AN108" s="40" t="s">
        <v>205</v>
      </c>
      <c r="AO108" s="40" t="s">
        <v>393</v>
      </c>
      <c r="AP108" s="5">
        <v>1.4285714285714286</v>
      </c>
      <c r="AQ108" s="6">
        <v>326</v>
      </c>
      <c r="AR108" s="6">
        <v>521.5</v>
      </c>
      <c r="AS108" s="6">
        <v>354.5</v>
      </c>
      <c r="AT108" s="6">
        <v>1202</v>
      </c>
      <c r="AU108" s="7">
        <v>0.86513157894736858</v>
      </c>
      <c r="AV108" s="7">
        <v>0.69257032667876528</v>
      </c>
      <c r="AW108" s="7">
        <v>1.0450858123569797</v>
      </c>
      <c r="AX108" s="39"/>
    </row>
    <row r="109" spans="1:50" ht="51.75" customHeight="1">
      <c r="A109" s="26">
        <v>107</v>
      </c>
      <c r="B109" s="26" t="s">
        <v>729</v>
      </c>
      <c r="C109" s="26" t="s">
        <v>730</v>
      </c>
      <c r="D109" s="26" t="s">
        <v>143</v>
      </c>
      <c r="E109" s="27" t="s">
        <v>143</v>
      </c>
      <c r="F109" s="27" t="s">
        <v>217</v>
      </c>
      <c r="G109" s="27" t="s">
        <v>217</v>
      </c>
      <c r="H109" s="27" t="s">
        <v>100</v>
      </c>
      <c r="I109" s="26" t="s">
        <v>731</v>
      </c>
      <c r="J109" s="26" t="s">
        <v>144</v>
      </c>
      <c r="K109" s="26"/>
      <c r="L109" s="2">
        <v>42280</v>
      </c>
      <c r="M109" s="2">
        <v>42279</v>
      </c>
      <c r="N109" s="28">
        <v>46.7</v>
      </c>
      <c r="O109" s="8" t="s">
        <v>62</v>
      </c>
      <c r="P109" s="8">
        <v>180.99999999999991</v>
      </c>
      <c r="Q109" s="29" t="s">
        <v>129</v>
      </c>
      <c r="R109" s="29" t="s">
        <v>732</v>
      </c>
      <c r="S109" s="29" t="s">
        <v>228</v>
      </c>
      <c r="T109" s="29" t="s">
        <v>733</v>
      </c>
      <c r="U109" s="29" t="s">
        <v>82</v>
      </c>
      <c r="V109" s="29" t="s">
        <v>734</v>
      </c>
      <c r="W109" s="30">
        <v>0</v>
      </c>
      <c r="X109" s="30">
        <v>2</v>
      </c>
      <c r="Y109" s="30">
        <v>18</v>
      </c>
      <c r="Z109" s="30">
        <v>20</v>
      </c>
      <c r="AA109" s="31">
        <v>0</v>
      </c>
      <c r="AB109" s="31">
        <v>2</v>
      </c>
      <c r="AC109" s="31">
        <v>24</v>
      </c>
      <c r="AD109" s="31">
        <v>26</v>
      </c>
      <c r="AE109" s="3" t="s">
        <v>67</v>
      </c>
      <c r="AF109" s="3">
        <v>6</v>
      </c>
      <c r="AG109" s="4">
        <v>1.3</v>
      </c>
      <c r="AH109" s="31" t="s">
        <v>69</v>
      </c>
      <c r="AI109" s="31" t="s">
        <v>124</v>
      </c>
      <c r="AJ109" s="31" t="s">
        <v>205</v>
      </c>
      <c r="AK109" s="31" t="s">
        <v>89</v>
      </c>
      <c r="AL109" s="3" t="s">
        <v>71</v>
      </c>
      <c r="AM109" s="40" t="s">
        <v>151</v>
      </c>
      <c r="AN109" s="40" t="s">
        <v>285</v>
      </c>
      <c r="AO109" s="40" t="s">
        <v>197</v>
      </c>
      <c r="AP109" s="5">
        <v>1.1372549019607843</v>
      </c>
      <c r="AQ109" s="6">
        <v>260.5</v>
      </c>
      <c r="AR109" s="6">
        <v>512.5</v>
      </c>
      <c r="AS109" s="6">
        <v>381.5</v>
      </c>
      <c r="AT109" s="6">
        <v>1154.5</v>
      </c>
      <c r="AU109" s="7">
        <v>1.0067476383265856</v>
      </c>
      <c r="AV109" s="7">
        <v>0.64258465932272502</v>
      </c>
      <c r="AW109" s="7">
        <v>1.0345141700404861</v>
      </c>
      <c r="AX109" s="39"/>
    </row>
    <row r="110" spans="1:50" ht="51.75" customHeight="1">
      <c r="A110" s="26">
        <v>108</v>
      </c>
      <c r="B110" s="26" t="s">
        <v>735</v>
      </c>
      <c r="C110" s="26" t="s">
        <v>736</v>
      </c>
      <c r="D110" s="26" t="s">
        <v>55</v>
      </c>
      <c r="E110" s="27" t="s">
        <v>56</v>
      </c>
      <c r="F110" s="27" t="s">
        <v>217</v>
      </c>
      <c r="G110" s="27" t="s">
        <v>217</v>
      </c>
      <c r="H110" s="27" t="s">
        <v>59</v>
      </c>
      <c r="I110" s="26" t="s">
        <v>737</v>
      </c>
      <c r="J110" s="26" t="s">
        <v>738</v>
      </c>
      <c r="K110" s="26" t="s">
        <v>739</v>
      </c>
      <c r="L110" s="2">
        <v>42238</v>
      </c>
      <c r="M110" s="2">
        <v>42238</v>
      </c>
      <c r="N110" s="28">
        <v>41.4</v>
      </c>
      <c r="O110" s="8" t="s">
        <v>62</v>
      </c>
      <c r="P110" s="8">
        <v>136.99999999999994</v>
      </c>
      <c r="Q110" s="29" t="s">
        <v>178</v>
      </c>
      <c r="R110" s="29" t="s">
        <v>614</v>
      </c>
      <c r="S110" s="29" t="s">
        <v>460</v>
      </c>
      <c r="T110" s="29" t="s">
        <v>132</v>
      </c>
      <c r="U110" s="29" t="s">
        <v>114</v>
      </c>
      <c r="V110" s="29" t="s">
        <v>677</v>
      </c>
      <c r="W110" s="30">
        <v>0</v>
      </c>
      <c r="X110" s="30">
        <v>0</v>
      </c>
      <c r="Y110" s="30">
        <v>16</v>
      </c>
      <c r="Z110" s="30">
        <v>16</v>
      </c>
      <c r="AA110" s="31">
        <v>0</v>
      </c>
      <c r="AB110" s="31">
        <v>0</v>
      </c>
      <c r="AC110" s="31">
        <v>16</v>
      </c>
      <c r="AD110" s="31">
        <v>16</v>
      </c>
      <c r="AE110" s="3" t="s">
        <v>67</v>
      </c>
      <c r="AF110" s="3">
        <v>0</v>
      </c>
      <c r="AG110" s="4">
        <v>1</v>
      </c>
      <c r="AH110" s="31" t="s">
        <v>207</v>
      </c>
      <c r="AI110" s="31" t="s">
        <v>122</v>
      </c>
      <c r="AJ110" s="31" t="s">
        <v>68</v>
      </c>
      <c r="AK110" s="31" t="s">
        <v>275</v>
      </c>
      <c r="AL110" s="3" t="s">
        <v>544</v>
      </c>
      <c r="AM110" s="40" t="s">
        <v>108</v>
      </c>
      <c r="AN110" s="40" t="s">
        <v>523</v>
      </c>
      <c r="AO110" s="40" t="s">
        <v>665</v>
      </c>
      <c r="AP110" s="5">
        <v>0.97183098591549311</v>
      </c>
      <c r="AQ110" s="6">
        <v>196.5</v>
      </c>
      <c r="AR110" s="6">
        <v>396</v>
      </c>
      <c r="AS110" s="6">
        <v>235.5</v>
      </c>
      <c r="AT110" s="6">
        <v>828</v>
      </c>
      <c r="AU110" s="7">
        <v>1.0671506352087117</v>
      </c>
      <c r="AV110" s="7">
        <v>0.72163742690058474</v>
      </c>
      <c r="AW110" s="7">
        <v>1.0271132376395535</v>
      </c>
      <c r="AX110" s="39"/>
    </row>
    <row r="111" spans="1:50" ht="51.75" customHeight="1">
      <c r="A111" s="26">
        <v>109</v>
      </c>
      <c r="B111" s="26" t="s">
        <v>740</v>
      </c>
      <c r="C111" s="26" t="s">
        <v>741</v>
      </c>
      <c r="D111" s="26" t="s">
        <v>56</v>
      </c>
      <c r="E111" s="27" t="s">
        <v>56</v>
      </c>
      <c r="F111" s="27" t="s">
        <v>78</v>
      </c>
      <c r="G111" s="27" t="s">
        <v>78</v>
      </c>
      <c r="H111" s="27" t="s">
        <v>59</v>
      </c>
      <c r="I111" s="26" t="s">
        <v>737</v>
      </c>
      <c r="J111" s="26" t="s">
        <v>738</v>
      </c>
      <c r="K111" s="26" t="s">
        <v>739</v>
      </c>
      <c r="L111" s="2">
        <v>42238</v>
      </c>
      <c r="M111" s="2">
        <v>42238</v>
      </c>
      <c r="N111" s="28">
        <v>47.9</v>
      </c>
      <c r="O111" s="8" t="s">
        <v>62</v>
      </c>
      <c r="P111" s="8">
        <v>223</v>
      </c>
      <c r="Q111" s="29" t="s">
        <v>178</v>
      </c>
      <c r="R111" s="29" t="s">
        <v>742</v>
      </c>
      <c r="S111" s="29" t="s">
        <v>178</v>
      </c>
      <c r="T111" s="29" t="s">
        <v>132</v>
      </c>
      <c r="U111" s="29" t="s">
        <v>131</v>
      </c>
      <c r="V111" s="29" t="s">
        <v>743</v>
      </c>
      <c r="W111" s="30">
        <v>0</v>
      </c>
      <c r="X111" s="30">
        <v>0</v>
      </c>
      <c r="Y111" s="30">
        <v>18</v>
      </c>
      <c r="Z111" s="30">
        <v>18</v>
      </c>
      <c r="AA111" s="31">
        <v>0</v>
      </c>
      <c r="AB111" s="31">
        <v>0</v>
      </c>
      <c r="AC111" s="31">
        <v>17</v>
      </c>
      <c r="AD111" s="31">
        <v>17</v>
      </c>
      <c r="AE111" s="3" t="s">
        <v>67</v>
      </c>
      <c r="AF111" s="3">
        <v>-1</v>
      </c>
      <c r="AG111" s="4">
        <v>0.94444444444444442</v>
      </c>
      <c r="AH111" s="31" t="s">
        <v>121</v>
      </c>
      <c r="AI111" s="31" t="s">
        <v>90</v>
      </c>
      <c r="AJ111" s="31" t="s">
        <v>682</v>
      </c>
      <c r="AK111" s="31" t="s">
        <v>299</v>
      </c>
      <c r="AL111" s="3" t="s">
        <v>516</v>
      </c>
      <c r="AM111" s="40" t="s">
        <v>68</v>
      </c>
      <c r="AN111" s="40" t="s">
        <v>744</v>
      </c>
      <c r="AO111" s="40" t="s">
        <v>745</v>
      </c>
      <c r="AP111" s="5">
        <v>0.89949748743718594</v>
      </c>
      <c r="AQ111" s="6">
        <v>183</v>
      </c>
      <c r="AR111" s="6">
        <v>395.5</v>
      </c>
      <c r="AS111" s="6">
        <v>167</v>
      </c>
      <c r="AT111" s="6">
        <v>745.5</v>
      </c>
      <c r="AU111" s="7">
        <v>1.0554149797570853</v>
      </c>
      <c r="AV111" s="7">
        <v>0.88822595281306704</v>
      </c>
      <c r="AW111" s="7">
        <v>1.1037719298245614</v>
      </c>
      <c r="AX111" s="39"/>
    </row>
    <row r="112" spans="1:50" ht="51.75" customHeight="1">
      <c r="A112" s="26">
        <v>110</v>
      </c>
      <c r="B112" s="26" t="s">
        <v>746</v>
      </c>
      <c r="C112" s="26" t="s">
        <v>747</v>
      </c>
      <c r="D112" s="26" t="s">
        <v>56</v>
      </c>
      <c r="E112" s="27" t="s">
        <v>56</v>
      </c>
      <c r="F112" s="27" t="s">
        <v>57</v>
      </c>
      <c r="G112" s="27" t="s">
        <v>58</v>
      </c>
      <c r="H112" s="27" t="s">
        <v>59</v>
      </c>
      <c r="I112" s="26" t="s">
        <v>738</v>
      </c>
      <c r="J112" s="26" t="s">
        <v>739</v>
      </c>
      <c r="K112" s="26" t="s">
        <v>737</v>
      </c>
      <c r="L112" s="2">
        <v>42303</v>
      </c>
      <c r="M112" s="2">
        <v>42303</v>
      </c>
      <c r="N112" s="28">
        <v>33.700000000000003</v>
      </c>
      <c r="O112" s="8" t="s">
        <v>62</v>
      </c>
      <c r="P112" s="8">
        <v>138</v>
      </c>
      <c r="Q112" s="29" t="s">
        <v>129</v>
      </c>
      <c r="R112" s="29" t="s">
        <v>716</v>
      </c>
      <c r="S112" s="29" t="s">
        <v>131</v>
      </c>
      <c r="T112" s="29" t="s">
        <v>716</v>
      </c>
      <c r="U112" s="29" t="s">
        <v>392</v>
      </c>
      <c r="V112" s="29" t="s">
        <v>716</v>
      </c>
      <c r="W112" s="30">
        <v>5</v>
      </c>
      <c r="X112" s="30">
        <v>4</v>
      </c>
      <c r="Y112" s="30">
        <v>8</v>
      </c>
      <c r="Z112" s="30">
        <v>17</v>
      </c>
      <c r="AA112" s="31">
        <v>4</v>
      </c>
      <c r="AB112" s="31">
        <v>1</v>
      </c>
      <c r="AC112" s="31">
        <v>9</v>
      </c>
      <c r="AD112" s="31">
        <v>15</v>
      </c>
      <c r="AE112" s="3" t="s">
        <v>67</v>
      </c>
      <c r="AF112" s="3">
        <v>-2</v>
      </c>
      <c r="AG112" s="4">
        <v>0.88235294117647056</v>
      </c>
      <c r="AH112" s="31" t="s">
        <v>350</v>
      </c>
      <c r="AI112" s="31" t="s">
        <v>212</v>
      </c>
      <c r="AJ112" s="31" t="s">
        <v>318</v>
      </c>
      <c r="AK112" s="31" t="s">
        <v>161</v>
      </c>
      <c r="AL112" s="3" t="s">
        <v>499</v>
      </c>
      <c r="AM112" s="40" t="s">
        <v>423</v>
      </c>
      <c r="AN112" s="40" t="s">
        <v>603</v>
      </c>
      <c r="AO112" s="40" t="s">
        <v>748</v>
      </c>
      <c r="AP112" s="5">
        <v>0.75287356321839083</v>
      </c>
      <c r="AQ112" s="6">
        <v>128.5</v>
      </c>
      <c r="AR112" s="6">
        <v>524.5</v>
      </c>
      <c r="AS112" s="6">
        <v>227</v>
      </c>
      <c r="AT112" s="6">
        <v>880</v>
      </c>
      <c r="AU112" s="7">
        <v>0.61580091533180759</v>
      </c>
      <c r="AV112" s="7">
        <v>0.70386904761904767</v>
      </c>
      <c r="AW112" s="7">
        <v>0.7823684210526316</v>
      </c>
      <c r="AX112" s="39"/>
    </row>
    <row r="113" spans="1:50" ht="51.75" customHeight="1">
      <c r="A113" s="26">
        <v>111</v>
      </c>
      <c r="B113" s="26" t="s">
        <v>749</v>
      </c>
      <c r="C113" s="26" t="s">
        <v>684</v>
      </c>
      <c r="D113" s="26" t="s">
        <v>177</v>
      </c>
      <c r="E113" s="27" t="s">
        <v>177</v>
      </c>
      <c r="F113" s="27" t="s">
        <v>190</v>
      </c>
      <c r="G113" s="27" t="s">
        <v>191</v>
      </c>
      <c r="H113" s="26" t="s">
        <v>59</v>
      </c>
      <c r="I113" s="26" t="s">
        <v>680</v>
      </c>
      <c r="J113" s="26"/>
      <c r="K113" s="26"/>
      <c r="L113" s="2">
        <v>42252</v>
      </c>
      <c r="M113" s="2">
        <v>42252</v>
      </c>
      <c r="N113" s="28">
        <v>33.1</v>
      </c>
      <c r="O113" s="8" t="s">
        <v>62</v>
      </c>
      <c r="P113" s="8">
        <v>203.00000000000009</v>
      </c>
      <c r="Q113" s="29" t="s">
        <v>114</v>
      </c>
      <c r="R113" s="29" t="s">
        <v>750</v>
      </c>
      <c r="S113" s="29" t="s">
        <v>114</v>
      </c>
      <c r="T113" s="29" t="s">
        <v>751</v>
      </c>
      <c r="U113" s="29" t="s">
        <v>82</v>
      </c>
      <c r="V113" s="29" t="s">
        <v>269</v>
      </c>
      <c r="W113" s="30">
        <v>0</v>
      </c>
      <c r="X113" s="30">
        <v>0</v>
      </c>
      <c r="Y113" s="30">
        <v>16</v>
      </c>
      <c r="Z113" s="30">
        <v>16</v>
      </c>
      <c r="AA113" s="31">
        <v>0</v>
      </c>
      <c r="AB113" s="31">
        <v>0</v>
      </c>
      <c r="AC113" s="31">
        <v>15</v>
      </c>
      <c r="AD113" s="31">
        <v>15</v>
      </c>
      <c r="AE113" s="3" t="s">
        <v>67</v>
      </c>
      <c r="AF113" s="3">
        <v>-1</v>
      </c>
      <c r="AG113" s="4">
        <v>0.9375</v>
      </c>
      <c r="AH113" s="31" t="s">
        <v>161</v>
      </c>
      <c r="AI113" s="31" t="s">
        <v>174</v>
      </c>
      <c r="AJ113" s="31" t="s">
        <v>472</v>
      </c>
      <c r="AK113" s="31" t="s">
        <v>318</v>
      </c>
      <c r="AL113" s="3" t="s">
        <v>138</v>
      </c>
      <c r="AM113" s="40" t="s">
        <v>273</v>
      </c>
      <c r="AN113" s="40" t="s">
        <v>369</v>
      </c>
      <c r="AO113" s="40" t="s">
        <v>349</v>
      </c>
      <c r="AP113" s="5">
        <v>0.9155844155844155</v>
      </c>
      <c r="AQ113" s="6">
        <v>260</v>
      </c>
      <c r="AR113" s="6">
        <v>414.5</v>
      </c>
      <c r="AS113" s="6">
        <v>164.5</v>
      </c>
      <c r="AT113" s="6">
        <v>839</v>
      </c>
      <c r="AU113" s="7">
        <v>1.2486388384754996</v>
      </c>
      <c r="AV113" s="7">
        <v>0.71590265987549473</v>
      </c>
      <c r="AW113" s="7">
        <v>0.99797570850202433</v>
      </c>
      <c r="AX113" s="39"/>
    </row>
    <row r="114" spans="1:50" ht="51.75" customHeight="1">
      <c r="A114" s="26">
        <v>112</v>
      </c>
      <c r="B114" s="26" t="s">
        <v>752</v>
      </c>
      <c r="C114" s="26" t="s">
        <v>753</v>
      </c>
      <c r="D114" s="26" t="s">
        <v>78</v>
      </c>
      <c r="E114" s="27" t="s">
        <v>78</v>
      </c>
      <c r="F114" s="27" t="s">
        <v>190</v>
      </c>
      <c r="G114" s="27" t="s">
        <v>191</v>
      </c>
      <c r="H114" s="27" t="s">
        <v>100</v>
      </c>
      <c r="I114" s="26" t="s">
        <v>754</v>
      </c>
      <c r="J114" s="26" t="s">
        <v>755</v>
      </c>
      <c r="K114" s="26"/>
      <c r="L114" s="2">
        <v>42254</v>
      </c>
      <c r="M114" s="2">
        <v>42254</v>
      </c>
      <c r="N114" s="28">
        <v>53.5</v>
      </c>
      <c r="O114" s="8" t="s">
        <v>62</v>
      </c>
      <c r="P114" s="8">
        <v>210</v>
      </c>
      <c r="Q114" s="29" t="s">
        <v>203</v>
      </c>
      <c r="R114" s="29" t="s">
        <v>756</v>
      </c>
      <c r="S114" s="29" t="s">
        <v>203</v>
      </c>
      <c r="T114" s="29" t="s">
        <v>757</v>
      </c>
      <c r="U114" s="29" t="s">
        <v>230</v>
      </c>
      <c r="V114" s="29" t="s">
        <v>758</v>
      </c>
      <c r="W114" s="30">
        <v>0</v>
      </c>
      <c r="X114" s="30">
        <v>0</v>
      </c>
      <c r="Y114" s="30">
        <v>33</v>
      </c>
      <c r="Z114" s="30">
        <v>33</v>
      </c>
      <c r="AA114" s="31">
        <v>0</v>
      </c>
      <c r="AB114" s="31">
        <v>0</v>
      </c>
      <c r="AC114" s="31">
        <v>39</v>
      </c>
      <c r="AD114" s="31">
        <v>39</v>
      </c>
      <c r="AE114" s="3" t="s">
        <v>67</v>
      </c>
      <c r="AF114" s="3">
        <v>6</v>
      </c>
      <c r="AG114" s="4">
        <v>1.1818181818181819</v>
      </c>
      <c r="AH114" s="31" t="s">
        <v>158</v>
      </c>
      <c r="AI114" s="31" t="s">
        <v>283</v>
      </c>
      <c r="AJ114" s="31" t="s">
        <v>285</v>
      </c>
      <c r="AK114" s="31" t="s">
        <v>423</v>
      </c>
      <c r="AL114" s="3" t="s">
        <v>107</v>
      </c>
      <c r="AM114" s="40" t="s">
        <v>522</v>
      </c>
      <c r="AN114" s="40" t="s">
        <v>136</v>
      </c>
      <c r="AO114" s="40" t="s">
        <v>68</v>
      </c>
      <c r="AP114" s="5">
        <v>1.1386138613861387</v>
      </c>
      <c r="AQ114" s="6">
        <v>198</v>
      </c>
      <c r="AR114" s="6">
        <v>395.5</v>
      </c>
      <c r="AS114" s="6">
        <v>171.5</v>
      </c>
      <c r="AT114" s="6">
        <v>765</v>
      </c>
      <c r="AU114" s="7">
        <v>0.691135734072022</v>
      </c>
      <c r="AV114" s="7">
        <v>0.47407120743034026</v>
      </c>
      <c r="AW114" s="7">
        <v>0.57437070938215096</v>
      </c>
      <c r="AX114" s="39"/>
    </row>
    <row r="115" spans="1:50" ht="51.75" customHeight="1">
      <c r="A115" s="26">
        <v>113</v>
      </c>
      <c r="B115" s="26" t="s">
        <v>759</v>
      </c>
      <c r="C115" s="26" t="s">
        <v>760</v>
      </c>
      <c r="D115" s="26" t="s">
        <v>78</v>
      </c>
      <c r="E115" s="27" t="s">
        <v>78</v>
      </c>
      <c r="F115" s="27" t="s">
        <v>190</v>
      </c>
      <c r="G115" s="27" t="s">
        <v>191</v>
      </c>
      <c r="H115" s="27" t="s">
        <v>100</v>
      </c>
      <c r="I115" s="26" t="s">
        <v>754</v>
      </c>
      <c r="J115" s="26" t="s">
        <v>755</v>
      </c>
      <c r="K115" s="26"/>
      <c r="L115" s="2">
        <v>42254</v>
      </c>
      <c r="M115" s="2">
        <v>42254</v>
      </c>
      <c r="N115" s="28">
        <v>59.9</v>
      </c>
      <c r="O115" s="8" t="s">
        <v>62</v>
      </c>
      <c r="P115" s="8">
        <v>229.99999999999997</v>
      </c>
      <c r="Q115" s="29" t="s">
        <v>203</v>
      </c>
      <c r="R115" s="29" t="s">
        <v>761</v>
      </c>
      <c r="S115" s="29" t="s">
        <v>203</v>
      </c>
      <c r="T115" s="29" t="s">
        <v>762</v>
      </c>
      <c r="U115" s="29" t="s">
        <v>627</v>
      </c>
      <c r="V115" s="29" t="s">
        <v>84</v>
      </c>
      <c r="W115" s="30">
        <v>0</v>
      </c>
      <c r="X115" s="30">
        <v>0</v>
      </c>
      <c r="Y115" s="30">
        <v>34</v>
      </c>
      <c r="Z115" s="30">
        <v>34</v>
      </c>
      <c r="AA115" s="31">
        <v>0</v>
      </c>
      <c r="AB115" s="31">
        <v>0</v>
      </c>
      <c r="AC115" s="31">
        <v>35</v>
      </c>
      <c r="AD115" s="31">
        <v>35</v>
      </c>
      <c r="AE115" s="3" t="s">
        <v>67</v>
      </c>
      <c r="AF115" s="3">
        <v>1</v>
      </c>
      <c r="AG115" s="4">
        <v>1.0294117647058822</v>
      </c>
      <c r="AH115" s="31" t="s">
        <v>87</v>
      </c>
      <c r="AI115" s="31" t="s">
        <v>173</v>
      </c>
      <c r="AJ115" s="31" t="s">
        <v>108</v>
      </c>
      <c r="AK115" s="31" t="s">
        <v>329</v>
      </c>
      <c r="AL115" s="3" t="s">
        <v>158</v>
      </c>
      <c r="AM115" s="40" t="s">
        <v>199</v>
      </c>
      <c r="AN115" s="40" t="s">
        <v>158</v>
      </c>
      <c r="AO115" s="40" t="s">
        <v>324</v>
      </c>
      <c r="AP115" s="5">
        <v>0.95652173913043481</v>
      </c>
      <c r="AQ115" s="6">
        <v>193.5</v>
      </c>
      <c r="AR115" s="6">
        <v>359.5</v>
      </c>
      <c r="AS115" s="6">
        <v>201</v>
      </c>
      <c r="AT115" s="6">
        <v>754</v>
      </c>
      <c r="AU115" s="7">
        <v>0.71052631578947345</v>
      </c>
      <c r="AV115" s="7">
        <v>0.48659384309831144</v>
      </c>
      <c r="AW115" s="7">
        <v>0.63859649122807005</v>
      </c>
      <c r="AX115" s="39"/>
    </row>
    <row r="116" spans="1:50" ht="51.75" customHeight="1">
      <c r="A116" s="26">
        <v>114</v>
      </c>
      <c r="B116" s="26" t="s">
        <v>763</v>
      </c>
      <c r="C116" s="26" t="s">
        <v>764</v>
      </c>
      <c r="D116" s="26" t="s">
        <v>143</v>
      </c>
      <c r="E116" s="27" t="s">
        <v>143</v>
      </c>
      <c r="F116" s="27" t="s">
        <v>78</v>
      </c>
      <c r="G116" s="27" t="s">
        <v>78</v>
      </c>
      <c r="H116" s="27" t="s">
        <v>100</v>
      </c>
      <c r="I116" s="26" t="s">
        <v>765</v>
      </c>
      <c r="J116" s="26" t="s">
        <v>278</v>
      </c>
      <c r="K116" s="26"/>
      <c r="L116" s="2">
        <v>42280</v>
      </c>
      <c r="M116" s="2">
        <v>42280</v>
      </c>
      <c r="N116" s="28">
        <v>67.8</v>
      </c>
      <c r="O116" s="8">
        <v>69.099999999999994</v>
      </c>
      <c r="P116" s="8">
        <v>241.99999999999994</v>
      </c>
      <c r="Q116" s="29" t="s">
        <v>129</v>
      </c>
      <c r="R116" s="29" t="s">
        <v>321</v>
      </c>
      <c r="S116" s="29" t="s">
        <v>131</v>
      </c>
      <c r="T116" s="29" t="s">
        <v>130</v>
      </c>
      <c r="U116" s="29" t="s">
        <v>66</v>
      </c>
      <c r="V116" s="29" t="s">
        <v>410</v>
      </c>
      <c r="W116" s="30">
        <v>1</v>
      </c>
      <c r="X116" s="30">
        <v>2</v>
      </c>
      <c r="Y116" s="30">
        <v>28</v>
      </c>
      <c r="Z116" s="30">
        <v>31</v>
      </c>
      <c r="AA116" s="31">
        <v>0</v>
      </c>
      <c r="AB116" s="31">
        <v>1</v>
      </c>
      <c r="AC116" s="31">
        <v>44</v>
      </c>
      <c r="AD116" s="31">
        <v>46</v>
      </c>
      <c r="AE116" s="3" t="s">
        <v>67</v>
      </c>
      <c r="AF116" s="3">
        <v>15</v>
      </c>
      <c r="AG116" s="4">
        <v>1.4838709677419355</v>
      </c>
      <c r="AH116" s="31" t="s">
        <v>244</v>
      </c>
      <c r="AI116" s="31" t="s">
        <v>393</v>
      </c>
      <c r="AJ116" s="31" t="s">
        <v>272</v>
      </c>
      <c r="AK116" s="31" t="s">
        <v>399</v>
      </c>
      <c r="AL116" s="3" t="s">
        <v>234</v>
      </c>
      <c r="AM116" s="40" t="s">
        <v>766</v>
      </c>
      <c r="AN116" s="40" t="s">
        <v>199</v>
      </c>
      <c r="AO116" s="40" t="s">
        <v>338</v>
      </c>
      <c r="AP116" s="5">
        <v>1.7972972972972974</v>
      </c>
      <c r="AQ116" s="6">
        <v>337.5</v>
      </c>
      <c r="AR116" s="6">
        <v>658</v>
      </c>
      <c r="AS116" s="6">
        <v>641.5</v>
      </c>
      <c r="AT116" s="6">
        <v>1637</v>
      </c>
      <c r="AU116" s="7">
        <v>1.0214001986097319</v>
      </c>
      <c r="AV116" s="7">
        <v>0.69305921052631514</v>
      </c>
      <c r="AW116" s="7">
        <v>0.97675239234449796</v>
      </c>
      <c r="AX116" s="39"/>
    </row>
    <row r="117" spans="1:50" ht="51.75" customHeight="1">
      <c r="A117" s="26">
        <v>115</v>
      </c>
      <c r="B117" s="26" t="s">
        <v>767</v>
      </c>
      <c r="C117" s="26" t="s">
        <v>768</v>
      </c>
      <c r="D117" s="26" t="s">
        <v>78</v>
      </c>
      <c r="E117" s="27" t="s">
        <v>78</v>
      </c>
      <c r="F117" s="27" t="s">
        <v>143</v>
      </c>
      <c r="G117" s="27" t="s">
        <v>143</v>
      </c>
      <c r="H117" s="27" t="s">
        <v>100</v>
      </c>
      <c r="I117" s="26" t="s">
        <v>769</v>
      </c>
      <c r="J117" s="26" t="s">
        <v>526</v>
      </c>
      <c r="K117" s="26"/>
      <c r="L117" s="2">
        <v>42273</v>
      </c>
      <c r="M117" s="2">
        <v>42273</v>
      </c>
      <c r="N117" s="28">
        <v>57.5</v>
      </c>
      <c r="O117" s="8" t="s">
        <v>62</v>
      </c>
      <c r="P117" s="8">
        <v>193.00000000000003</v>
      </c>
      <c r="Q117" s="29" t="s">
        <v>427</v>
      </c>
      <c r="R117" s="29" t="s">
        <v>770</v>
      </c>
      <c r="S117" s="29" t="s">
        <v>427</v>
      </c>
      <c r="T117" s="29" t="s">
        <v>252</v>
      </c>
      <c r="U117" s="29" t="s">
        <v>178</v>
      </c>
      <c r="V117" s="29" t="s">
        <v>381</v>
      </c>
      <c r="W117" s="30">
        <v>0</v>
      </c>
      <c r="X117" s="30">
        <v>0</v>
      </c>
      <c r="Y117" s="30">
        <v>27</v>
      </c>
      <c r="Z117" s="30">
        <v>27</v>
      </c>
      <c r="AA117" s="31">
        <v>0</v>
      </c>
      <c r="AB117" s="31">
        <v>0</v>
      </c>
      <c r="AC117" s="31">
        <v>30</v>
      </c>
      <c r="AD117" s="31">
        <v>30</v>
      </c>
      <c r="AE117" s="3" t="s">
        <v>67</v>
      </c>
      <c r="AF117" s="3">
        <v>3</v>
      </c>
      <c r="AG117" s="4">
        <v>1.1111111111111112</v>
      </c>
      <c r="AH117" s="31" t="s">
        <v>286</v>
      </c>
      <c r="AI117" s="31" t="s">
        <v>418</v>
      </c>
      <c r="AJ117" s="31" t="s">
        <v>206</v>
      </c>
      <c r="AK117" s="31" t="s">
        <v>224</v>
      </c>
      <c r="AL117" s="3" t="s">
        <v>393</v>
      </c>
      <c r="AM117" s="40" t="s">
        <v>187</v>
      </c>
      <c r="AN117" s="40" t="s">
        <v>399</v>
      </c>
      <c r="AO117" s="40" t="s">
        <v>327</v>
      </c>
      <c r="AP117" s="5">
        <v>1.1621621621621623</v>
      </c>
      <c r="AQ117" s="6">
        <v>293</v>
      </c>
      <c r="AR117" s="6">
        <v>555.5</v>
      </c>
      <c r="AS117" s="6">
        <v>297.5</v>
      </c>
      <c r="AT117" s="6">
        <v>1146</v>
      </c>
      <c r="AU117" s="7">
        <v>1.1016746411483254</v>
      </c>
      <c r="AV117" s="7">
        <v>0.79304192685102537</v>
      </c>
      <c r="AW117" s="7">
        <v>1.0311004784688995</v>
      </c>
      <c r="AX117" s="39"/>
    </row>
    <row r="118" spans="1:50" ht="51.75" customHeight="1">
      <c r="A118" s="26">
        <v>116</v>
      </c>
      <c r="B118" s="26" t="s">
        <v>771</v>
      </c>
      <c r="C118" s="26" t="s">
        <v>772</v>
      </c>
      <c r="D118" s="26" t="s">
        <v>190</v>
      </c>
      <c r="E118" s="27" t="s">
        <v>191</v>
      </c>
      <c r="F118" s="27" t="s">
        <v>177</v>
      </c>
      <c r="G118" s="27" t="s">
        <v>177</v>
      </c>
      <c r="H118" s="27" t="s">
        <v>59</v>
      </c>
      <c r="I118" s="26" t="s">
        <v>773</v>
      </c>
      <c r="J118" s="26"/>
      <c r="K118" s="26"/>
      <c r="L118" s="2">
        <v>42287</v>
      </c>
      <c r="M118" s="2">
        <v>42287</v>
      </c>
      <c r="N118" s="28">
        <v>39</v>
      </c>
      <c r="O118" s="8" t="s">
        <v>62</v>
      </c>
      <c r="P118" s="8">
        <v>141</v>
      </c>
      <c r="Q118" s="29" t="s">
        <v>228</v>
      </c>
      <c r="R118" s="29" t="s">
        <v>298</v>
      </c>
      <c r="S118" s="29" t="s">
        <v>129</v>
      </c>
      <c r="T118" s="29" t="s">
        <v>269</v>
      </c>
      <c r="U118" s="29" t="s">
        <v>129</v>
      </c>
      <c r="V118" s="29" t="s">
        <v>428</v>
      </c>
      <c r="W118" s="30">
        <v>0</v>
      </c>
      <c r="X118" s="30">
        <v>0</v>
      </c>
      <c r="Y118" s="30">
        <v>26</v>
      </c>
      <c r="Z118" s="30">
        <v>26</v>
      </c>
      <c r="AA118" s="31">
        <v>0</v>
      </c>
      <c r="AB118" s="31">
        <v>0</v>
      </c>
      <c r="AC118" s="31">
        <v>19</v>
      </c>
      <c r="AD118" s="31">
        <v>19</v>
      </c>
      <c r="AE118" s="3" t="s">
        <v>67</v>
      </c>
      <c r="AF118" s="3">
        <v>-7</v>
      </c>
      <c r="AG118" s="4">
        <v>0.73076923076923073</v>
      </c>
      <c r="AH118" s="31" t="s">
        <v>271</v>
      </c>
      <c r="AI118" s="31" t="s">
        <v>329</v>
      </c>
      <c r="AJ118" s="31" t="s">
        <v>87</v>
      </c>
      <c r="AK118" s="31" t="s">
        <v>71</v>
      </c>
      <c r="AL118" s="3" t="s">
        <v>316</v>
      </c>
      <c r="AM118" s="40" t="s">
        <v>522</v>
      </c>
      <c r="AN118" s="40" t="s">
        <v>205</v>
      </c>
      <c r="AO118" s="40" t="s">
        <v>281</v>
      </c>
      <c r="AP118" s="5">
        <v>0.90756302521008403</v>
      </c>
      <c r="AQ118" s="6">
        <v>262</v>
      </c>
      <c r="AR118" s="6">
        <v>296</v>
      </c>
      <c r="AS118" s="6">
        <v>160</v>
      </c>
      <c r="AT118" s="6">
        <v>718</v>
      </c>
      <c r="AU118" s="7">
        <v>0.98496240601503793</v>
      </c>
      <c r="AV118" s="7">
        <v>0.69557416267942596</v>
      </c>
      <c r="AW118" s="7">
        <v>1.1228070175438596</v>
      </c>
      <c r="AX118" s="39"/>
    </row>
    <row r="119" spans="1:50" ht="51.75" customHeight="1">
      <c r="A119" s="26">
        <v>117</v>
      </c>
      <c r="B119" s="26" t="s">
        <v>774</v>
      </c>
      <c r="C119" s="26" t="s">
        <v>775</v>
      </c>
      <c r="D119" s="26" t="s">
        <v>190</v>
      </c>
      <c r="E119" s="27" t="s">
        <v>191</v>
      </c>
      <c r="F119" s="27" t="s">
        <v>177</v>
      </c>
      <c r="G119" s="27" t="s">
        <v>177</v>
      </c>
      <c r="H119" s="27" t="s">
        <v>59</v>
      </c>
      <c r="I119" s="26" t="s">
        <v>773</v>
      </c>
      <c r="J119" s="26" t="s">
        <v>202</v>
      </c>
      <c r="K119" s="26"/>
      <c r="L119" s="2">
        <v>42287</v>
      </c>
      <c r="M119" s="2">
        <v>42287</v>
      </c>
      <c r="N119" s="28">
        <v>33.9</v>
      </c>
      <c r="O119" s="8" t="s">
        <v>62</v>
      </c>
      <c r="P119" s="8">
        <v>147.00000000000003</v>
      </c>
      <c r="Q119" s="29" t="s">
        <v>776</v>
      </c>
      <c r="R119" s="29" t="s">
        <v>456</v>
      </c>
      <c r="S119" s="29" t="s">
        <v>129</v>
      </c>
      <c r="T119" s="29" t="s">
        <v>428</v>
      </c>
      <c r="U119" s="29" t="s">
        <v>702</v>
      </c>
      <c r="V119" s="29" t="s">
        <v>777</v>
      </c>
      <c r="W119" s="30">
        <v>8</v>
      </c>
      <c r="X119" s="30">
        <v>5</v>
      </c>
      <c r="Y119" s="30">
        <v>16</v>
      </c>
      <c r="Z119" s="30">
        <v>29</v>
      </c>
      <c r="AA119" s="31">
        <v>7</v>
      </c>
      <c r="AB119" s="31">
        <v>2</v>
      </c>
      <c r="AC119" s="31">
        <v>12</v>
      </c>
      <c r="AD119" s="31">
        <v>21</v>
      </c>
      <c r="AE119" s="3" t="s">
        <v>67</v>
      </c>
      <c r="AF119" s="3">
        <v>-8</v>
      </c>
      <c r="AG119" s="4">
        <v>0.72413793103448276</v>
      </c>
      <c r="AH119" s="31" t="s">
        <v>340</v>
      </c>
      <c r="AI119" s="31" t="s">
        <v>337</v>
      </c>
      <c r="AJ119" s="31" t="s">
        <v>337</v>
      </c>
      <c r="AK119" s="31" t="s">
        <v>522</v>
      </c>
      <c r="AL119" s="3" t="s">
        <v>284</v>
      </c>
      <c r="AM119" s="40" t="s">
        <v>560</v>
      </c>
      <c r="AN119" s="40" t="s">
        <v>211</v>
      </c>
      <c r="AO119" s="40" t="s">
        <v>522</v>
      </c>
      <c r="AP119" s="5">
        <v>0.96153846153846156</v>
      </c>
      <c r="AQ119" s="6">
        <v>437.5</v>
      </c>
      <c r="AR119" s="6">
        <v>543.66666666666663</v>
      </c>
      <c r="AS119" s="6">
        <v>488.5</v>
      </c>
      <c r="AT119" s="6">
        <v>1469.6666666666665</v>
      </c>
      <c r="AU119" s="7">
        <v>0.82056094182825501</v>
      </c>
      <c r="AV119" s="7">
        <v>0.57498050682261237</v>
      </c>
      <c r="AW119" s="7">
        <v>0.95246240601503784</v>
      </c>
      <c r="AX119" s="39"/>
    </row>
    <row r="120" spans="1:50" ht="51.75" customHeight="1">
      <c r="A120" s="26">
        <v>118</v>
      </c>
      <c r="B120" s="26" t="s">
        <v>778</v>
      </c>
      <c r="C120" s="26" t="s">
        <v>779</v>
      </c>
      <c r="D120" s="26" t="s">
        <v>190</v>
      </c>
      <c r="E120" s="27" t="s">
        <v>191</v>
      </c>
      <c r="F120" s="27" t="s">
        <v>177</v>
      </c>
      <c r="G120" s="27" t="s">
        <v>177</v>
      </c>
      <c r="H120" s="27" t="s">
        <v>59</v>
      </c>
      <c r="I120" s="26" t="s">
        <v>202</v>
      </c>
      <c r="J120" s="26" t="s">
        <v>773</v>
      </c>
      <c r="K120" s="26"/>
      <c r="L120" s="2">
        <v>42287</v>
      </c>
      <c r="M120" s="2">
        <v>42287</v>
      </c>
      <c r="N120" s="28">
        <v>33.200000000000003</v>
      </c>
      <c r="O120" s="8" t="s">
        <v>62</v>
      </c>
      <c r="P120" s="8">
        <v>183.00000000000006</v>
      </c>
      <c r="Q120" s="29" t="s">
        <v>776</v>
      </c>
      <c r="R120" s="29" t="s">
        <v>733</v>
      </c>
      <c r="S120" s="29" t="s">
        <v>129</v>
      </c>
      <c r="T120" s="29" t="s">
        <v>291</v>
      </c>
      <c r="U120" s="29" t="s">
        <v>702</v>
      </c>
      <c r="V120" s="29" t="s">
        <v>298</v>
      </c>
      <c r="W120" s="30">
        <v>7</v>
      </c>
      <c r="X120" s="30">
        <v>5</v>
      </c>
      <c r="Y120" s="30">
        <v>14</v>
      </c>
      <c r="Z120" s="30">
        <v>26</v>
      </c>
      <c r="AA120" s="31">
        <v>8</v>
      </c>
      <c r="AB120" s="31">
        <v>3</v>
      </c>
      <c r="AC120" s="31">
        <v>13</v>
      </c>
      <c r="AD120" s="31">
        <v>24</v>
      </c>
      <c r="AE120" s="3" t="s">
        <v>67</v>
      </c>
      <c r="AF120" s="3">
        <v>-2</v>
      </c>
      <c r="AG120" s="4">
        <v>0.92307692307692313</v>
      </c>
      <c r="AH120" s="31" t="s">
        <v>522</v>
      </c>
      <c r="AI120" s="31" t="s">
        <v>186</v>
      </c>
      <c r="AJ120" s="31" t="s">
        <v>149</v>
      </c>
      <c r="AK120" s="31" t="s">
        <v>317</v>
      </c>
      <c r="AL120" s="3" t="s">
        <v>120</v>
      </c>
      <c r="AM120" s="40" t="s">
        <v>560</v>
      </c>
      <c r="AN120" s="40" t="s">
        <v>171</v>
      </c>
      <c r="AO120" s="40" t="s">
        <v>272</v>
      </c>
      <c r="AP120" s="5">
        <v>0.93258426966292141</v>
      </c>
      <c r="AQ120" s="6">
        <v>376.5</v>
      </c>
      <c r="AR120" s="6">
        <v>729</v>
      </c>
      <c r="AS120" s="6">
        <v>349</v>
      </c>
      <c r="AT120" s="6">
        <v>1454.5</v>
      </c>
      <c r="AU120" s="7">
        <v>1.0653021442495125</v>
      </c>
      <c r="AV120" s="7">
        <v>0.58798837584759367</v>
      </c>
      <c r="AW120" s="7">
        <v>0.65183458646616543</v>
      </c>
      <c r="AX120" s="39"/>
    </row>
    <row r="121" spans="1:50" ht="51.75" customHeight="1">
      <c r="A121" s="26">
        <v>119</v>
      </c>
      <c r="B121" s="41" t="s">
        <v>780</v>
      </c>
      <c r="C121" s="26" t="s">
        <v>781</v>
      </c>
      <c r="D121" s="26" t="s">
        <v>55</v>
      </c>
      <c r="E121" s="27" t="s">
        <v>166</v>
      </c>
      <c r="F121" s="27" t="s">
        <v>57</v>
      </c>
      <c r="G121" s="27" t="s">
        <v>79</v>
      </c>
      <c r="H121" s="27" t="s">
        <v>59</v>
      </c>
      <c r="I121" s="26" t="s">
        <v>769</v>
      </c>
      <c r="J121" s="26" t="s">
        <v>334</v>
      </c>
      <c r="K121" s="29"/>
      <c r="L121" s="2">
        <v>42623</v>
      </c>
      <c r="M121" s="2">
        <v>42623</v>
      </c>
      <c r="N121" s="28">
        <v>34.6</v>
      </c>
      <c r="O121" s="8" t="s">
        <v>62</v>
      </c>
      <c r="P121" s="8">
        <v>113.00000000000004</v>
      </c>
      <c r="Q121" s="29" t="s">
        <v>62</v>
      </c>
      <c r="R121" s="29" t="s">
        <v>62</v>
      </c>
      <c r="S121" s="29" t="s">
        <v>62</v>
      </c>
      <c r="T121" s="29" t="s">
        <v>62</v>
      </c>
      <c r="U121" s="29" t="s">
        <v>62</v>
      </c>
      <c r="V121" s="29" t="s">
        <v>62</v>
      </c>
      <c r="W121" s="30">
        <v>0</v>
      </c>
      <c r="X121" s="30">
        <v>0</v>
      </c>
      <c r="Y121" s="30">
        <v>0</v>
      </c>
      <c r="Z121" s="30">
        <v>0</v>
      </c>
      <c r="AA121" s="31" t="e">
        <v>#N/A</v>
      </c>
      <c r="AB121" s="31" t="e">
        <v>#N/A</v>
      </c>
      <c r="AC121" s="31" t="e">
        <v>#N/A</v>
      </c>
      <c r="AD121" s="31" t="e">
        <v>#N/A</v>
      </c>
      <c r="AE121" s="3" t="e">
        <v>#N/A</v>
      </c>
      <c r="AF121" s="3" t="e">
        <v>#N/A</v>
      </c>
      <c r="AG121" s="31" t="e">
        <v>#N/A</v>
      </c>
      <c r="AH121" s="31" t="e">
        <v>#N/A</v>
      </c>
      <c r="AI121" s="31" t="e">
        <v>#N/A</v>
      </c>
      <c r="AJ121" s="31" t="e">
        <v>#N/A</v>
      </c>
      <c r="AK121" s="31" t="e">
        <v>#N/A</v>
      </c>
      <c r="AL121" s="3" t="e">
        <v>#N/A</v>
      </c>
      <c r="AM121" s="40" t="e">
        <v>#N/A</v>
      </c>
      <c r="AN121" s="40" t="e">
        <v>#N/A</v>
      </c>
      <c r="AO121" s="40" t="e">
        <v>#N/A</v>
      </c>
      <c r="AP121" s="5" t="e">
        <v>#N/A</v>
      </c>
      <c r="AQ121" s="5" t="e">
        <v>#N/A</v>
      </c>
      <c r="AR121" s="5" t="e">
        <v>#N/A</v>
      </c>
      <c r="AS121" s="5" t="e">
        <v>#N/A</v>
      </c>
      <c r="AT121" s="5" t="e">
        <v>#N/A</v>
      </c>
      <c r="AU121" s="7" t="e">
        <v>#N/A</v>
      </c>
      <c r="AV121" s="7" t="e">
        <v>#N/A</v>
      </c>
      <c r="AW121" s="7" t="e">
        <v>#N/A</v>
      </c>
      <c r="AX121" s="39"/>
    </row>
    <row r="122" spans="1:50" ht="51.75" customHeight="1">
      <c r="A122" s="26">
        <v>120</v>
      </c>
      <c r="B122" s="26" t="s">
        <v>782</v>
      </c>
      <c r="C122" s="26" t="s">
        <v>783</v>
      </c>
      <c r="D122" s="26" t="s">
        <v>55</v>
      </c>
      <c r="E122" s="27" t="s">
        <v>56</v>
      </c>
      <c r="F122" s="27" t="s">
        <v>57</v>
      </c>
      <c r="G122" s="27" t="s">
        <v>58</v>
      </c>
      <c r="H122" s="27" t="s">
        <v>59</v>
      </c>
      <c r="I122" s="26" t="s">
        <v>526</v>
      </c>
      <c r="J122" s="26"/>
      <c r="K122" s="29"/>
      <c r="L122" s="2">
        <v>42623</v>
      </c>
      <c r="M122" s="2">
        <v>42623</v>
      </c>
      <c r="N122" s="28">
        <v>40.1</v>
      </c>
      <c r="O122" s="8" t="s">
        <v>62</v>
      </c>
      <c r="P122" s="8">
        <v>147.99999999999994</v>
      </c>
      <c r="Q122" s="29" t="s">
        <v>203</v>
      </c>
      <c r="R122" s="29" t="s">
        <v>784</v>
      </c>
      <c r="S122" s="29" t="s">
        <v>203</v>
      </c>
      <c r="T122" s="29" t="s">
        <v>432</v>
      </c>
      <c r="U122" s="29" t="s">
        <v>66</v>
      </c>
      <c r="V122" s="29" t="s">
        <v>65</v>
      </c>
      <c r="W122" s="30">
        <v>0</v>
      </c>
      <c r="X122" s="30">
        <v>0</v>
      </c>
      <c r="Y122" s="30">
        <v>30</v>
      </c>
      <c r="Z122" s="30">
        <v>30</v>
      </c>
      <c r="AA122" s="31">
        <v>0</v>
      </c>
      <c r="AB122" s="31">
        <v>0</v>
      </c>
      <c r="AC122" s="31">
        <v>34</v>
      </c>
      <c r="AD122" s="31">
        <v>34</v>
      </c>
      <c r="AE122" s="3" t="s">
        <v>67</v>
      </c>
      <c r="AF122" s="3">
        <v>4</v>
      </c>
      <c r="AG122" s="4">
        <v>1.1333333333333333</v>
      </c>
      <c r="AH122" s="31" t="s">
        <v>478</v>
      </c>
      <c r="AI122" s="31" t="s">
        <v>490</v>
      </c>
      <c r="AJ122" s="31" t="s">
        <v>211</v>
      </c>
      <c r="AK122" s="31" t="s">
        <v>339</v>
      </c>
      <c r="AL122" s="3" t="s">
        <v>337</v>
      </c>
      <c r="AM122" s="40" t="s">
        <v>150</v>
      </c>
      <c r="AN122" s="40" t="s">
        <v>184</v>
      </c>
      <c r="AO122" s="40" t="s">
        <v>274</v>
      </c>
      <c r="AP122" s="5">
        <v>1.0547945205479452</v>
      </c>
      <c r="AQ122" s="6">
        <v>272.5</v>
      </c>
      <c r="AR122" s="6">
        <v>928</v>
      </c>
      <c r="AS122" s="6">
        <v>402</v>
      </c>
      <c r="AT122" s="6">
        <v>1602.5</v>
      </c>
      <c r="AU122" s="7">
        <v>0.75484764542936278</v>
      </c>
      <c r="AV122" s="7">
        <v>0.72358674463937556</v>
      </c>
      <c r="AW122" s="7">
        <v>1.0850202429149802</v>
      </c>
      <c r="AX122" s="39"/>
    </row>
    <row r="123" spans="1:50" ht="51.75" customHeight="1">
      <c r="A123" s="26">
        <v>121</v>
      </c>
      <c r="B123" s="26" t="s">
        <v>785</v>
      </c>
      <c r="C123" s="26" t="s">
        <v>786</v>
      </c>
      <c r="D123" s="26" t="s">
        <v>56</v>
      </c>
      <c r="E123" s="27" t="s">
        <v>374</v>
      </c>
      <c r="F123" s="27" t="s">
        <v>78</v>
      </c>
      <c r="G123" s="27" t="s">
        <v>78</v>
      </c>
      <c r="H123" s="27" t="s">
        <v>59</v>
      </c>
      <c r="I123" s="26" t="s">
        <v>202</v>
      </c>
      <c r="J123" s="26"/>
      <c r="K123" s="26"/>
      <c r="L123" s="2">
        <v>42259</v>
      </c>
      <c r="M123" s="2">
        <v>42259</v>
      </c>
      <c r="N123" s="28">
        <v>40.4</v>
      </c>
      <c r="O123" s="8">
        <v>49.8</v>
      </c>
      <c r="P123" s="8">
        <v>187.99999999999997</v>
      </c>
      <c r="Q123" s="29" t="s">
        <v>460</v>
      </c>
      <c r="R123" s="29" t="s">
        <v>410</v>
      </c>
      <c r="S123" s="29" t="s">
        <v>460</v>
      </c>
      <c r="T123" s="29" t="s">
        <v>787</v>
      </c>
      <c r="U123" s="29" t="s">
        <v>131</v>
      </c>
      <c r="V123" s="29" t="s">
        <v>432</v>
      </c>
      <c r="W123" s="30">
        <v>16</v>
      </c>
      <c r="X123" s="30">
        <v>7</v>
      </c>
      <c r="Y123" s="30">
        <v>0</v>
      </c>
      <c r="Z123" s="30">
        <v>23</v>
      </c>
      <c r="AA123" s="31">
        <v>17</v>
      </c>
      <c r="AB123" s="31">
        <v>3</v>
      </c>
      <c r="AC123" s="31">
        <v>0</v>
      </c>
      <c r="AD123" s="31">
        <v>20</v>
      </c>
      <c r="AE123" s="3" t="s">
        <v>86</v>
      </c>
      <c r="AF123" s="3">
        <v>-3</v>
      </c>
      <c r="AG123" s="4">
        <v>0.86956521739130432</v>
      </c>
      <c r="AH123" s="31" t="s">
        <v>244</v>
      </c>
      <c r="AI123" s="31" t="s">
        <v>243</v>
      </c>
      <c r="AJ123" s="31" t="s">
        <v>244</v>
      </c>
      <c r="AK123" s="31" t="s">
        <v>316</v>
      </c>
      <c r="AL123" s="3" t="s">
        <v>162</v>
      </c>
      <c r="AM123" s="40" t="s">
        <v>273</v>
      </c>
      <c r="AN123" s="40" t="s">
        <v>607</v>
      </c>
      <c r="AO123" s="40" t="s">
        <v>245</v>
      </c>
      <c r="AP123" s="5">
        <v>0.84177215189873422</v>
      </c>
      <c r="AQ123" s="6">
        <v>292.5</v>
      </c>
      <c r="AR123" s="6">
        <v>558</v>
      </c>
      <c r="AS123" s="6">
        <v>431.5</v>
      </c>
      <c r="AT123" s="6">
        <v>1282</v>
      </c>
      <c r="AU123" s="7">
        <v>0.56216666666666659</v>
      </c>
      <c r="AV123" s="7">
        <v>0.35234375000000023</v>
      </c>
      <c r="AW123" s="7">
        <v>0.71064516129032285</v>
      </c>
      <c r="AX123" s="39"/>
    </row>
    <row r="124" spans="1:50" ht="51.75" customHeight="1">
      <c r="AA124" s="24"/>
    </row>
  </sheetData>
  <autoFilter ref="A2:AU126" xr:uid="{00000000-0009-0000-0000-000000000000}"/>
  <conditionalFormatting sqref="AL6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6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6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6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6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:AG66 AG68:AG120 AG122:AG12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T3:AT12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{5985E401-0457-4031-BD49-6E40D7C4277B}</x14:id>
        </ext>
      </extLst>
    </cfRule>
  </conditionalFormatting>
  <conditionalFormatting sqref="AF3:AF123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{B5E64375-E17A-4D6B-912C-48260D5256E8}</x14:id>
        </ext>
      </extLst>
    </cfRule>
  </conditionalFormatting>
  <conditionalFormatting sqref="AP3:AP12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4" verticalDpi="4294967294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85E401-0457-4031-BD49-6E40D7C427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AT3:AT123</xm:sqref>
        </x14:conditionalFormatting>
        <x14:conditionalFormatting xmlns:xm="http://schemas.microsoft.com/office/excel/2006/main">
          <x14:cfRule type="dataBar" id="{B5E64375-E17A-4D6B-912C-48260D5256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AF3:AF123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8"/>
  <sheetViews>
    <sheetView tabSelected="1" zoomScale="40" zoomScaleNormal="40" workbookViewId="0">
      <selection activeCell="A2" sqref="A2:U56"/>
    </sheetView>
  </sheetViews>
  <sheetFormatPr defaultColWidth="11.42578125" defaultRowHeight="14.25"/>
  <cols>
    <col min="1" max="1" width="125.42578125" style="9" bestFit="1" customWidth="1"/>
    <col min="2" max="4" width="12.85546875" style="9" customWidth="1"/>
    <col min="5" max="5" width="16.140625" style="9" customWidth="1"/>
    <col min="6" max="19" width="13.85546875" style="9" customWidth="1"/>
    <col min="20" max="29" width="11.42578125" style="9"/>
    <col min="30" max="30" width="125.42578125" style="9" bestFit="1" customWidth="1"/>
    <col min="31" max="31" width="14" style="9" bestFit="1" customWidth="1"/>
    <col min="32" max="16384" width="11.42578125" style="9"/>
  </cols>
  <sheetData>
    <row r="1" spans="1:34" ht="22.5" customHeight="1">
      <c r="B1" s="64" t="s">
        <v>788</v>
      </c>
      <c r="C1" s="64" t="s">
        <v>788</v>
      </c>
      <c r="D1" s="64" t="s">
        <v>788</v>
      </c>
      <c r="E1" s="64" t="s">
        <v>788</v>
      </c>
      <c r="F1" s="64" t="s">
        <v>789</v>
      </c>
      <c r="G1" s="64" t="s">
        <v>789</v>
      </c>
      <c r="H1" s="64" t="s">
        <v>789</v>
      </c>
      <c r="I1" s="64" t="s">
        <v>789</v>
      </c>
      <c r="J1" s="64" t="s">
        <v>789</v>
      </c>
      <c r="K1" s="64" t="s">
        <v>789</v>
      </c>
      <c r="L1" s="64" t="s">
        <v>789</v>
      </c>
      <c r="M1" s="64" t="s">
        <v>789</v>
      </c>
      <c r="N1" s="64" t="s">
        <v>789</v>
      </c>
      <c r="O1" s="64" t="s">
        <v>789</v>
      </c>
      <c r="P1" s="64" t="s">
        <v>789</v>
      </c>
      <c r="Q1" s="64" t="s">
        <v>789</v>
      </c>
      <c r="R1" s="64" t="s">
        <v>789</v>
      </c>
      <c r="S1" s="64" t="s">
        <v>789</v>
      </c>
    </row>
    <row r="2" spans="1:34" s="12" customFormat="1" ht="50.25" customHeight="1">
      <c r="A2" s="10" t="s">
        <v>790</v>
      </c>
      <c r="B2" s="10" t="s">
        <v>791</v>
      </c>
      <c r="C2" s="10" t="s">
        <v>792</v>
      </c>
      <c r="D2" s="10" t="s">
        <v>793</v>
      </c>
      <c r="E2" s="11" t="s">
        <v>794</v>
      </c>
      <c r="F2" s="10" t="s">
        <v>795</v>
      </c>
      <c r="G2" s="10" t="s">
        <v>796</v>
      </c>
      <c r="H2" s="10" t="s">
        <v>797</v>
      </c>
      <c r="I2" s="10" t="s">
        <v>798</v>
      </c>
      <c r="J2" s="10" t="s">
        <v>799</v>
      </c>
      <c r="K2" s="10" t="s">
        <v>800</v>
      </c>
      <c r="L2" s="10" t="s">
        <v>801</v>
      </c>
      <c r="M2" s="10" t="s">
        <v>802</v>
      </c>
      <c r="N2" s="10" t="s">
        <v>803</v>
      </c>
      <c r="O2" s="10" t="s">
        <v>804</v>
      </c>
      <c r="P2" s="10" t="s">
        <v>805</v>
      </c>
      <c r="Q2" s="10" t="s">
        <v>806</v>
      </c>
      <c r="R2" s="10" t="s">
        <v>807</v>
      </c>
      <c r="S2" s="10" t="s">
        <v>808</v>
      </c>
      <c r="T2" s="10" t="s">
        <v>809</v>
      </c>
      <c r="U2" s="10" t="s">
        <v>810</v>
      </c>
      <c r="AD2" s="12" t="s">
        <v>811</v>
      </c>
      <c r="AE2" s="12" t="s">
        <v>812</v>
      </c>
      <c r="AF2" s="12" t="s">
        <v>813</v>
      </c>
      <c r="AG2" s="12" t="s">
        <v>814</v>
      </c>
      <c r="AH2" s="12" t="s">
        <v>809</v>
      </c>
    </row>
    <row r="3" spans="1:34" ht="15">
      <c r="A3" s="13" t="s">
        <v>278</v>
      </c>
      <c r="B3" s="14">
        <f>+VLOOKUP(Tabla2[[#This Row],[EMPRESA  ]],$AD:$AH,2,0)</f>
        <v>110</v>
      </c>
      <c r="C3" s="14">
        <f>+VLOOKUP(Tabla2[[#This Row],[EMPRESA  ]],$AD:$AH,3,0)</f>
        <v>9</v>
      </c>
      <c r="D3" s="14">
        <f>+VLOOKUP(Tabla2[[#This Row],[EMPRESA  ]],$AD:$AH,4,0)</f>
        <v>152</v>
      </c>
      <c r="E3" s="14">
        <f>+VLOOKUP(Tabla2[[#This Row],[EMPRESA  ]],$AD:$AH,5,0)</f>
        <v>271</v>
      </c>
      <c r="F3" s="36" t="s">
        <v>276</v>
      </c>
      <c r="G3" s="36" t="s">
        <v>436</v>
      </c>
      <c r="H3" s="36" t="s">
        <v>440</v>
      </c>
      <c r="I3" s="36" t="s">
        <v>479</v>
      </c>
      <c r="J3" s="36" t="s">
        <v>601</v>
      </c>
      <c r="K3" s="36" t="s">
        <v>605</v>
      </c>
      <c r="L3" s="37" t="s">
        <v>763</v>
      </c>
      <c r="M3" s="15"/>
      <c r="R3" s="15"/>
      <c r="S3" s="15"/>
      <c r="T3" s="13">
        <f>+COUNTA(Tabla2[[#This Row],[Ruta 1]:[Ruta 14]])</f>
        <v>7</v>
      </c>
      <c r="U3" s="9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ZP-229 - ZP-536 - ZP-551 - ZP-734A - ZP-C50 - ZP-C54 - ZP-P64 -  -  - </v>
      </c>
      <c r="AD3" s="21" t="s">
        <v>278</v>
      </c>
      <c r="AE3">
        <v>110</v>
      </c>
      <c r="AF3">
        <v>9</v>
      </c>
      <c r="AG3">
        <v>152</v>
      </c>
      <c r="AH3">
        <v>271</v>
      </c>
    </row>
    <row r="4" spans="1:34" ht="15">
      <c r="A4" s="13" t="s">
        <v>218</v>
      </c>
      <c r="B4" s="14">
        <f>+VLOOKUP(Tabla2[[#This Row],[EMPRESA  ]],$AD:$AH,2,0)</f>
        <v>0</v>
      </c>
      <c r="C4" s="14">
        <f>+VLOOKUP(Tabla2[[#This Row],[EMPRESA  ]],$AD:$AH,3,0)</f>
        <v>0</v>
      </c>
      <c r="D4" s="14">
        <f>+VLOOKUP(Tabla2[[#This Row],[EMPRESA  ]],$AD:$AH,4,0)</f>
        <v>256</v>
      </c>
      <c r="E4" s="14">
        <f>+VLOOKUP(Tabla2[[#This Row],[EMPRESA  ]],$AD:$AH,5,0)</f>
        <v>256</v>
      </c>
      <c r="F4" s="36" t="s">
        <v>215</v>
      </c>
      <c r="G4" s="36" t="s">
        <v>561</v>
      </c>
      <c r="H4" s="36" t="s">
        <v>568</v>
      </c>
      <c r="I4" s="36" t="s">
        <v>573</v>
      </c>
      <c r="J4" s="36" t="s">
        <v>611</v>
      </c>
      <c r="K4" s="36" t="s">
        <v>617</v>
      </c>
      <c r="L4" s="36" t="s">
        <v>625</v>
      </c>
      <c r="M4" s="36" t="s">
        <v>636</v>
      </c>
      <c r="N4" s="36" t="s">
        <v>643</v>
      </c>
      <c r="O4" s="52" t="s">
        <v>649</v>
      </c>
      <c r="P4" s="52"/>
      <c r="Q4" s="52"/>
      <c r="R4" s="52"/>
      <c r="S4" s="36"/>
      <c r="T4" s="14">
        <f>+COUNTA(Tabla2[[#This Row],[Ruta 1]:[Ruta 14]])</f>
        <v>10</v>
      </c>
      <c r="U4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>ZP-168A - ZP-C21 - ZP-C22 - ZP-C24 - ZP-C60 - ZP-C61 - ZP-C62 - ZP-C63 - ZP-C64 - ZP-C66</v>
      </c>
      <c r="AD4" s="21" t="s">
        <v>218</v>
      </c>
      <c r="AE4"/>
      <c r="AF4"/>
      <c r="AG4">
        <v>256</v>
      </c>
      <c r="AH4">
        <v>256</v>
      </c>
    </row>
    <row r="5" spans="1:34" ht="15">
      <c r="A5" s="13" t="s">
        <v>144</v>
      </c>
      <c r="B5" s="14">
        <f>+VLOOKUP(Tabla2[[#This Row],[EMPRESA  ]],$AD:$AH,2,0)</f>
        <v>38</v>
      </c>
      <c r="C5" s="14">
        <f>+VLOOKUP(Tabla2[[#This Row],[EMPRESA  ]],$AD:$AH,3,0)</f>
        <v>33</v>
      </c>
      <c r="D5" s="14">
        <f>+VLOOKUP(Tabla2[[#This Row],[EMPRESA  ]],$AD:$AH,4,0)</f>
        <v>157</v>
      </c>
      <c r="E5" s="14">
        <f>+VLOOKUP(Tabla2[[#This Row],[EMPRESA  ]],$AD:$AH,5,0)</f>
        <v>228</v>
      </c>
      <c r="F5" s="36" t="s">
        <v>140</v>
      </c>
      <c r="G5" s="36" t="s">
        <v>164</v>
      </c>
      <c r="H5" s="36" t="s">
        <v>175</v>
      </c>
      <c r="I5" s="36" t="s">
        <v>555</v>
      </c>
      <c r="J5" s="36" t="s">
        <v>690</v>
      </c>
      <c r="K5" s="16" t="s">
        <v>729</v>
      </c>
      <c r="L5" s="15"/>
      <c r="M5" s="15"/>
      <c r="N5" s="15"/>
      <c r="O5" s="15"/>
      <c r="P5" s="15"/>
      <c r="Q5" s="15"/>
      <c r="R5" s="15"/>
      <c r="S5" s="15"/>
      <c r="T5" s="14">
        <f>+COUNTA(Tabla2[[#This Row],[Ruta 1]:[Ruta 14]])</f>
        <v>6</v>
      </c>
      <c r="U5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ZP-133 - ZP-140 - ZP-141 - ZP-C16 - ZP-E31 - ZP-P4 -  -  -  - </v>
      </c>
      <c r="AD5" s="21" t="s">
        <v>144</v>
      </c>
      <c r="AE5">
        <v>38</v>
      </c>
      <c r="AF5">
        <v>33</v>
      </c>
      <c r="AG5">
        <v>157</v>
      </c>
      <c r="AH5">
        <v>228</v>
      </c>
    </row>
    <row r="6" spans="1:34" ht="15">
      <c r="A6" s="13" t="s">
        <v>192</v>
      </c>
      <c r="B6" s="14">
        <f>+VLOOKUP(Tabla2[[#This Row],[EMPRESA  ]],$AD:$AH,2,0)</f>
        <v>117</v>
      </c>
      <c r="C6" s="14">
        <f>+VLOOKUP(Tabla2[[#This Row],[EMPRESA  ]],$AD:$AH,3,0)</f>
        <v>9</v>
      </c>
      <c r="D6" s="14">
        <f>+VLOOKUP(Tabla2[[#This Row],[EMPRESA  ]],$AD:$AH,4,0)</f>
        <v>98</v>
      </c>
      <c r="E6" s="14">
        <f>+VLOOKUP(Tabla2[[#This Row],[EMPRESA  ]],$AD:$AH,5,0)</f>
        <v>224</v>
      </c>
      <c r="F6" s="15" t="s">
        <v>188</v>
      </c>
      <c r="G6" s="15" t="s">
        <v>458</v>
      </c>
      <c r="H6" s="15" t="s">
        <v>587</v>
      </c>
      <c r="I6" s="15" t="s">
        <v>695</v>
      </c>
      <c r="J6" s="16" t="s">
        <v>332</v>
      </c>
      <c r="K6" s="16" t="s">
        <v>342</v>
      </c>
      <c r="L6" s="15"/>
      <c r="M6" s="15"/>
      <c r="N6" s="15"/>
      <c r="O6" s="15"/>
      <c r="P6" s="15"/>
      <c r="Q6" s="15"/>
      <c r="R6" s="15"/>
      <c r="S6" s="15"/>
      <c r="T6" s="14">
        <f>+COUNTA(Tabla2[[#This Row],[Ruta 1]:[Ruta 14]])</f>
        <v>6</v>
      </c>
      <c r="U6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ZP-150 - ZP-597 - ZP-C35 - ZP-E4 - ZP-254 - ZP-313 -  -  -  - </v>
      </c>
      <c r="AD6" s="21" t="s">
        <v>192</v>
      </c>
      <c r="AE6">
        <v>117</v>
      </c>
      <c r="AF6">
        <v>9</v>
      </c>
      <c r="AG6">
        <v>98</v>
      </c>
      <c r="AH6">
        <v>224</v>
      </c>
    </row>
    <row r="7" spans="1:34" ht="15">
      <c r="A7" s="13" t="s">
        <v>415</v>
      </c>
      <c r="B7" s="14">
        <f>+VLOOKUP(Tabla2[[#This Row],[EMPRESA  ]],$AD:$AH,2,0)</f>
        <v>177</v>
      </c>
      <c r="C7" s="14">
        <f>+VLOOKUP(Tabla2[[#This Row],[EMPRESA  ]],$AD:$AH,3,0)</f>
        <v>14</v>
      </c>
      <c r="D7" s="14">
        <f>+VLOOKUP(Tabla2[[#This Row],[EMPRESA  ]],$AD:$AH,4,0)</f>
        <v>30</v>
      </c>
      <c r="E7" s="14">
        <f>+VLOOKUP(Tabla2[[#This Row],[EMPRESA  ]],$AD:$AH,5,0)</f>
        <v>221</v>
      </c>
      <c r="F7" s="36" t="s">
        <v>413</v>
      </c>
      <c r="G7" s="36" t="s">
        <v>445</v>
      </c>
      <c r="H7" s="36" t="s">
        <v>449</v>
      </c>
      <c r="I7" s="36" t="s">
        <v>453</v>
      </c>
      <c r="J7" s="36" t="s">
        <v>475</v>
      </c>
      <c r="K7" s="15"/>
      <c r="L7" s="15"/>
      <c r="M7" s="15"/>
      <c r="N7" s="15"/>
      <c r="O7" s="15"/>
      <c r="P7" s="15"/>
      <c r="Q7" s="15"/>
      <c r="R7" s="15"/>
      <c r="S7" s="15"/>
      <c r="T7" s="14">
        <f>+COUNTA(Tabla2[[#This Row],[Ruta 1]:[Ruta 14]])</f>
        <v>5</v>
      </c>
      <c r="U7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ZP-499A - ZP-578 - ZP-581 - ZP-582 - ZP-732 -  -  -  -  - </v>
      </c>
      <c r="AD7" s="21" t="s">
        <v>415</v>
      </c>
      <c r="AE7">
        <v>177</v>
      </c>
      <c r="AF7">
        <v>14</v>
      </c>
      <c r="AG7">
        <v>30</v>
      </c>
      <c r="AH7">
        <v>221</v>
      </c>
    </row>
    <row r="8" spans="1:34" ht="15">
      <c r="A8" s="13" t="s">
        <v>267</v>
      </c>
      <c r="B8" s="14">
        <f>+VLOOKUP(Tabla2[[#This Row],[EMPRESA  ]],$AD:$AH,2,0)</f>
        <v>83</v>
      </c>
      <c r="C8" s="14">
        <f>+VLOOKUP(Tabla2[[#This Row],[EMPRESA  ]],$AD:$AH,3,0)</f>
        <v>68</v>
      </c>
      <c r="D8" s="14">
        <f>+VLOOKUP(Tabla2[[#This Row],[EMPRESA  ]],$AD:$AH,4,0)</f>
        <v>69</v>
      </c>
      <c r="E8" s="14">
        <f>+VLOOKUP(Tabla2[[#This Row],[EMPRESA  ]],$AD:$AH,5,0)</f>
        <v>220</v>
      </c>
      <c r="F8" s="36" t="s">
        <v>265</v>
      </c>
      <c r="G8" s="36" t="s">
        <v>287</v>
      </c>
      <c r="H8" s="36" t="s">
        <v>304</v>
      </c>
      <c r="I8" s="36" t="s">
        <v>311</v>
      </c>
      <c r="J8" s="36" t="s">
        <v>319</v>
      </c>
      <c r="K8" s="36" t="s">
        <v>325</v>
      </c>
      <c r="L8" s="36" t="s">
        <v>654</v>
      </c>
      <c r="M8" s="36" t="s">
        <v>698</v>
      </c>
      <c r="N8" s="16" t="s">
        <v>430</v>
      </c>
      <c r="O8" s="15"/>
      <c r="P8" s="15"/>
      <c r="Q8" s="15"/>
      <c r="R8" s="15"/>
      <c r="S8" s="15"/>
      <c r="T8" s="14">
        <f>+COUNTA(Tabla2[[#This Row],[Ruta 1]:[Ruta 14]])</f>
        <v>9</v>
      </c>
      <c r="U8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ZP-227 - ZP-232 - ZP-236 - ZP-238 - ZP-239 - ZP-240 - ZP-C70 - ZP-E41 - ZP-502 - </v>
      </c>
      <c r="AD8" s="21" t="s">
        <v>267</v>
      </c>
      <c r="AE8">
        <v>83</v>
      </c>
      <c r="AF8">
        <v>68</v>
      </c>
      <c r="AG8">
        <v>69</v>
      </c>
      <c r="AH8">
        <v>220</v>
      </c>
    </row>
    <row r="9" spans="1:34" ht="15">
      <c r="A9" s="13" t="s">
        <v>113</v>
      </c>
      <c r="B9" s="14">
        <f>+VLOOKUP(Tabla2[[#This Row],[EMPRESA  ]],$AD:$AH,2,0)</f>
        <v>147</v>
      </c>
      <c r="C9" s="14">
        <f>+VLOOKUP(Tabla2[[#This Row],[EMPRESA  ]],$AD:$AH,3,0)</f>
        <v>53</v>
      </c>
      <c r="D9" s="14">
        <f>+VLOOKUP(Tabla2[[#This Row],[EMPRESA  ]],$AD:$AH,4,0)</f>
        <v>4</v>
      </c>
      <c r="E9" s="14">
        <f>+VLOOKUP(Tabla2[[#This Row],[EMPRESA  ]],$AD:$AH,5,0)</f>
        <v>204</v>
      </c>
      <c r="F9" s="15" t="s">
        <v>111</v>
      </c>
      <c r="G9" s="15" t="s">
        <v>209</v>
      </c>
      <c r="H9" s="15" t="s">
        <v>226</v>
      </c>
      <c r="I9" s="15" t="s">
        <v>425</v>
      </c>
      <c r="J9" s="15" t="s">
        <v>433</v>
      </c>
      <c r="K9" s="15" t="s">
        <v>646</v>
      </c>
      <c r="L9" s="54" t="s">
        <v>502</v>
      </c>
      <c r="M9" s="16" t="s">
        <v>406</v>
      </c>
      <c r="O9" s="15"/>
      <c r="P9" s="15"/>
      <c r="Q9" s="15"/>
      <c r="R9" s="15"/>
      <c r="S9" s="15"/>
      <c r="T9" s="14">
        <f>+COUNTA(Tabla2[[#This Row],[Ruta 1]:[Ruta 14]])</f>
        <v>8</v>
      </c>
      <c r="U9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ZP-121 - ZP-161 - ZP-169 - ZP-501 - ZP-505 - ZP-C65 - ZP-84B - ZP-491 -  - </v>
      </c>
      <c r="AD9" s="21" t="s">
        <v>113</v>
      </c>
      <c r="AE9">
        <v>147</v>
      </c>
      <c r="AF9">
        <v>53</v>
      </c>
      <c r="AG9">
        <v>4</v>
      </c>
      <c r="AH9">
        <v>204</v>
      </c>
    </row>
    <row r="10" spans="1:34" ht="15">
      <c r="A10" s="13" t="s">
        <v>297</v>
      </c>
      <c r="B10" s="14">
        <f>+VLOOKUP(Tabla2[[#This Row],[EMPRESA  ]],$AD:$AH,2,0)</f>
        <v>108</v>
      </c>
      <c r="C10" s="14">
        <f>+VLOOKUP(Tabla2[[#This Row],[EMPRESA  ]],$AD:$AH,3,0)</f>
        <v>11</v>
      </c>
      <c r="D10" s="14">
        <f>+VLOOKUP(Tabla2[[#This Row],[EMPRESA  ]],$AD:$AH,4,0)</f>
        <v>45</v>
      </c>
      <c r="E10" s="14">
        <f>+VLOOKUP(Tabla2[[#This Row],[EMPRESA  ]],$AD:$AH,5,0)</f>
        <v>164</v>
      </c>
      <c r="F10" s="15" t="s">
        <v>295</v>
      </c>
      <c r="G10" s="15" t="s">
        <v>400</v>
      </c>
      <c r="H10" s="15" t="s">
        <v>710</v>
      </c>
      <c r="K10" s="15"/>
      <c r="L10" s="15"/>
      <c r="M10" s="15"/>
      <c r="N10" s="15"/>
      <c r="O10" s="15"/>
      <c r="P10" s="15"/>
      <c r="Q10" s="15"/>
      <c r="R10" s="15"/>
      <c r="S10" s="15"/>
      <c r="T10" s="14">
        <f>+COUNTA(Tabla2[[#This Row],[Ruta 1]:[Ruta 14]])</f>
        <v>3</v>
      </c>
      <c r="U10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ZP-234 - ZP-446 - ZP-E67 -  -  -  -  -  -  - </v>
      </c>
      <c r="AD10" s="21" t="s">
        <v>297</v>
      </c>
      <c r="AE10">
        <v>108</v>
      </c>
      <c r="AF10">
        <v>11</v>
      </c>
      <c r="AG10">
        <v>45</v>
      </c>
      <c r="AH10">
        <v>164</v>
      </c>
    </row>
    <row r="11" spans="1:34" ht="15">
      <c r="A11" s="13" t="s">
        <v>128</v>
      </c>
      <c r="B11" s="14">
        <f>+VLOOKUP(Tabla2[[#This Row],[EMPRESA  ]],$AD:$AH,2,0)</f>
        <v>112</v>
      </c>
      <c r="C11" s="14">
        <f>+VLOOKUP(Tabla2[[#This Row],[EMPRESA  ]],$AD:$AH,3,0)</f>
        <v>47</v>
      </c>
      <c r="D11" s="14">
        <f>+VLOOKUP(Tabla2[[#This Row],[EMPRESA  ]],$AD:$AH,4,0)</f>
        <v>1</v>
      </c>
      <c r="E11" s="14">
        <f>+VLOOKUP(Tabla2[[#This Row],[EMPRESA  ]],$AD:$AH,5,0)</f>
        <v>160</v>
      </c>
      <c r="F11" s="15" t="s">
        <v>126</v>
      </c>
      <c r="G11" s="15" t="s">
        <v>518</v>
      </c>
      <c r="H11" s="15" t="s">
        <v>520</v>
      </c>
      <c r="I11" s="15" t="s">
        <v>707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4">
        <f>+COUNTA(Tabla2[[#This Row],[Ruta 1]:[Ruta 14]])</f>
        <v>4</v>
      </c>
      <c r="U11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ZP-126 - ZP-93 - ZP-98 - ZP-E56 -  -  -  -  -  - </v>
      </c>
      <c r="AD11" s="21" t="s">
        <v>128</v>
      </c>
      <c r="AE11">
        <v>112</v>
      </c>
      <c r="AF11">
        <v>47</v>
      </c>
      <c r="AG11">
        <v>1</v>
      </c>
      <c r="AH11">
        <v>160</v>
      </c>
    </row>
    <row r="12" spans="1:34" ht="15">
      <c r="A12" s="13" t="s">
        <v>526</v>
      </c>
      <c r="B12" s="14">
        <f>+VLOOKUP(Tabla2[[#This Row],[EMPRESA  ]],$AD:$AH,2,0)</f>
        <v>0</v>
      </c>
      <c r="C12" s="14">
        <f>+VLOOKUP(Tabla2[[#This Row],[EMPRESA  ]],$AD:$AH,3,0)</f>
        <v>0</v>
      </c>
      <c r="D12" s="14">
        <f>+VLOOKUP(Tabla2[[#This Row],[EMPRESA  ]],$AD:$AH,4,0)</f>
        <v>134</v>
      </c>
      <c r="E12" s="14">
        <f>+VLOOKUP(Tabla2[[#This Row],[EMPRESA  ]],$AD:$AH,5,0)</f>
        <v>134</v>
      </c>
      <c r="F12" s="15" t="s">
        <v>524</v>
      </c>
      <c r="G12" s="15" t="s">
        <v>674</v>
      </c>
      <c r="H12" s="54" t="s">
        <v>782</v>
      </c>
      <c r="I12" s="16" t="s">
        <v>767</v>
      </c>
      <c r="N12" s="15"/>
      <c r="O12" s="15"/>
      <c r="P12" s="15"/>
      <c r="Q12" s="15"/>
      <c r="R12" s="15"/>
      <c r="S12" s="15"/>
      <c r="T12" s="14">
        <f>+COUNTA(Tabla2[[#This Row],[Ruta 1]:[Ruta 14]])</f>
        <v>4</v>
      </c>
      <c r="U12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ZP-C10 - ZP-C9 - ZP-T29 - ZP-P81 -  -  -  -  -  - </v>
      </c>
      <c r="AD12" s="21" t="s">
        <v>526</v>
      </c>
      <c r="AE12"/>
      <c r="AF12"/>
      <c r="AG12">
        <v>134</v>
      </c>
      <c r="AH12">
        <v>134</v>
      </c>
    </row>
    <row r="13" spans="1:34" ht="15">
      <c r="A13" s="13" t="s">
        <v>202</v>
      </c>
      <c r="B13" s="14">
        <f>+VLOOKUP(Tabla2[[#This Row],[EMPRESA  ]],$AD:$AH,2,0)</f>
        <v>99</v>
      </c>
      <c r="C13" s="14">
        <f>+VLOOKUP(Tabla2[[#This Row],[EMPRESA  ]],$AD:$AH,3,0)</f>
        <v>25</v>
      </c>
      <c r="D13" s="14">
        <f>+VLOOKUP(Tabla2[[#This Row],[EMPRESA  ]],$AD:$AH,4,0)</f>
        <v>0</v>
      </c>
      <c r="E13" s="14">
        <f>+VLOOKUP(Tabla2[[#This Row],[EMPRESA  ]],$AD:$AH,5,0)</f>
        <v>124</v>
      </c>
      <c r="F13" s="15" t="s">
        <v>200</v>
      </c>
      <c r="G13" s="15" t="s">
        <v>688</v>
      </c>
      <c r="H13" s="15" t="s">
        <v>785</v>
      </c>
      <c r="I13" s="16" t="s">
        <v>774</v>
      </c>
      <c r="J13" s="16" t="s">
        <v>778</v>
      </c>
      <c r="K13" s="15"/>
      <c r="L13" s="15"/>
      <c r="M13" s="15"/>
      <c r="N13" s="15"/>
      <c r="O13" s="15"/>
      <c r="P13" s="15"/>
      <c r="Q13" s="15"/>
      <c r="R13" s="15"/>
      <c r="S13" s="15"/>
      <c r="T13" s="14">
        <f>+COUNTA(Tabla2[[#This Row],[Ruta 1]:[Ruta 14]])</f>
        <v>5</v>
      </c>
      <c r="U13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ZP-152 - ZP-E21 - ZP-Z9 - ZP-P94A - ZP-P94B -  -  -  -  - </v>
      </c>
      <c r="AD13" s="21" t="s">
        <v>202</v>
      </c>
      <c r="AE13">
        <v>99</v>
      </c>
      <c r="AF13">
        <v>25</v>
      </c>
      <c r="AG13"/>
      <c r="AH13">
        <v>124</v>
      </c>
    </row>
    <row r="14" spans="1:34" ht="15">
      <c r="A14" s="13" t="s">
        <v>375</v>
      </c>
      <c r="B14" s="14">
        <f>+VLOOKUP(Tabla2[[#This Row],[EMPRESA  ]],$AD:$AH,2,0)</f>
        <v>114</v>
      </c>
      <c r="C14" s="14">
        <f>+VLOOKUP(Tabla2[[#This Row],[EMPRESA  ]],$AD:$AH,3,0)</f>
        <v>3</v>
      </c>
      <c r="D14" s="14">
        <f>+VLOOKUP(Tabla2[[#This Row],[EMPRESA  ]],$AD:$AH,4,0)</f>
        <v>0</v>
      </c>
      <c r="E14" s="14">
        <f>+VLOOKUP(Tabla2[[#This Row],[EMPRESA  ]],$AD:$AH,5,0)</f>
        <v>117</v>
      </c>
      <c r="F14" s="15" t="s">
        <v>372</v>
      </c>
      <c r="G14" s="15" t="s">
        <v>709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4">
        <f>+COUNTA(Tabla2[[#This Row],[Ruta 1]:[Ruta 14]])</f>
        <v>2</v>
      </c>
      <c r="U14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ZP-35 - ZP-E63 -  -  -  -  -  -  -  - </v>
      </c>
      <c r="AD14" s="21" t="s">
        <v>375</v>
      </c>
      <c r="AE14">
        <v>114</v>
      </c>
      <c r="AF14">
        <v>3</v>
      </c>
      <c r="AG14"/>
      <c r="AH14">
        <v>117</v>
      </c>
    </row>
    <row r="15" spans="1:34" ht="15">
      <c r="A15" s="13" t="s">
        <v>512</v>
      </c>
      <c r="B15" s="14">
        <f>+VLOOKUP(Tabla2[[#This Row],[EMPRESA  ]],$AD:$AH,2,0)</f>
        <v>77</v>
      </c>
      <c r="C15" s="14">
        <f>+VLOOKUP(Tabla2[[#This Row],[EMPRESA  ]],$AD:$AH,3,0)</f>
        <v>16</v>
      </c>
      <c r="D15" s="14">
        <f>+VLOOKUP(Tabla2[[#This Row],[EMPRESA  ]],$AD:$AH,4,0)</f>
        <v>4</v>
      </c>
      <c r="E15" s="14">
        <f>+VLOOKUP(Tabla2[[#This Row],[EMPRESA  ]],$AD:$AH,5,0)</f>
        <v>97</v>
      </c>
      <c r="F15" s="36" t="s">
        <v>510</v>
      </c>
      <c r="G15" s="36" t="s">
        <v>513</v>
      </c>
      <c r="H15" s="37" t="s">
        <v>75</v>
      </c>
      <c r="I15" s="37" t="s">
        <v>235</v>
      </c>
      <c r="J15" s="37" t="s">
        <v>364</v>
      </c>
      <c r="K15" s="37" t="s">
        <v>377</v>
      </c>
      <c r="L15" s="37" t="s">
        <v>390</v>
      </c>
      <c r="M15" s="37" t="s">
        <v>394</v>
      </c>
      <c r="N15" s="38" t="s">
        <v>487</v>
      </c>
      <c r="O15" s="38" t="s">
        <v>547</v>
      </c>
      <c r="P15" s="38" t="s">
        <v>553</v>
      </c>
      <c r="Q15" s="38" t="s">
        <v>608</v>
      </c>
      <c r="R15" s="15"/>
      <c r="S15" s="15"/>
      <c r="T15" s="14">
        <f>+COUNTA(Tabla2[[#This Row],[Ruta 1]:[Ruta 14]])</f>
        <v>12</v>
      </c>
      <c r="U15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>ZP-850 - ZP-850A - ZP-07 - ZP-183 - ZP-345 - ZP-361 - ZP-364 - ZP-365 - ZP-743 - ZP-C125A</v>
      </c>
      <c r="AD15" s="21" t="s">
        <v>512</v>
      </c>
      <c r="AE15">
        <v>77</v>
      </c>
      <c r="AF15">
        <v>16</v>
      </c>
      <c r="AG15">
        <v>4</v>
      </c>
      <c r="AH15">
        <v>97</v>
      </c>
    </row>
    <row r="16" spans="1:34" ht="15">
      <c r="A16" s="13" t="s">
        <v>156</v>
      </c>
      <c r="B16" s="14">
        <f>+VLOOKUP(Tabla2[[#This Row],[EMPRESA  ]],$AD:$AH,2,0)</f>
        <v>34</v>
      </c>
      <c r="C16" s="14">
        <f>+VLOOKUP(Tabla2[[#This Row],[EMPRESA  ]],$AD:$AH,3,0)</f>
        <v>59</v>
      </c>
      <c r="D16" s="14">
        <f>+VLOOKUP(Tabla2[[#This Row],[EMPRESA  ]],$AD:$AH,4,0)</f>
        <v>0</v>
      </c>
      <c r="E16" s="14">
        <f>+VLOOKUP(Tabla2[[#This Row],[EMPRESA  ]],$AD:$AH,5,0)</f>
        <v>93</v>
      </c>
      <c r="F16" s="15" t="s">
        <v>154</v>
      </c>
      <c r="G16" s="15" t="s">
        <v>260</v>
      </c>
      <c r="H16" s="15" t="s">
        <v>362</v>
      </c>
      <c r="I16" s="15" t="s">
        <v>721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4">
        <f>+COUNTA(Tabla2[[#This Row],[Ruta 1]:[Ruta 14]])</f>
        <v>4</v>
      </c>
      <c r="U16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ZP-136 - ZP-200 - ZP-33 - ZP-P17 -  -  -  -  -  - </v>
      </c>
      <c r="AD16" s="21" t="s">
        <v>156</v>
      </c>
      <c r="AE16">
        <v>34</v>
      </c>
      <c r="AF16">
        <v>59</v>
      </c>
      <c r="AG16"/>
      <c r="AH16">
        <v>93</v>
      </c>
    </row>
    <row r="17" spans="1:34" ht="15">
      <c r="A17" s="13" t="s">
        <v>552</v>
      </c>
      <c r="B17" s="14">
        <f>+VLOOKUP(Tabla2[[#This Row],[EMPRESA  ]],$AD:$AH,2,0)</f>
        <v>8</v>
      </c>
      <c r="C17" s="14">
        <f>+VLOOKUP(Tabla2[[#This Row],[EMPRESA  ]],$AD:$AH,3,0)</f>
        <v>18</v>
      </c>
      <c r="D17" s="14">
        <f>+VLOOKUP(Tabla2[[#This Row],[EMPRESA  ]],$AD:$AH,4,0)</f>
        <v>64</v>
      </c>
      <c r="E17" s="14">
        <f>+VLOOKUP(Tabla2[[#This Row],[EMPRESA  ]],$AD:$AH,5,0)</f>
        <v>90</v>
      </c>
      <c r="F17" s="15" t="s">
        <v>550</v>
      </c>
      <c r="G17" s="15" t="s">
        <v>579</v>
      </c>
      <c r="H17" s="15" t="s">
        <v>583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4">
        <f>+COUNTA(Tabla2[[#This Row],[Ruta 1]:[Ruta 14]])</f>
        <v>3</v>
      </c>
      <c r="U17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ZP-C140 - ZP-C28 - ZP-C34 -  -  -  -  -  -  - </v>
      </c>
      <c r="AD17" s="21" t="s">
        <v>552</v>
      </c>
      <c r="AE17">
        <v>8</v>
      </c>
      <c r="AF17">
        <v>18</v>
      </c>
      <c r="AG17">
        <v>64</v>
      </c>
      <c r="AH17">
        <v>90</v>
      </c>
    </row>
    <row r="18" spans="1:34" ht="15">
      <c r="A18" s="13" t="s">
        <v>250</v>
      </c>
      <c r="B18" s="14">
        <f>+VLOOKUP(Tabla2[[#This Row],[EMPRESA  ]],$AD:$AH,2,0)</f>
        <v>8</v>
      </c>
      <c r="C18" s="14">
        <f>+VLOOKUP(Tabla2[[#This Row],[EMPRESA  ]],$AD:$AH,3,0)</f>
        <v>10</v>
      </c>
      <c r="D18" s="14">
        <f>+VLOOKUP(Tabla2[[#This Row],[EMPRESA  ]],$AD:$AH,4,0)</f>
        <v>68</v>
      </c>
      <c r="E18" s="14">
        <f>+VLOOKUP(Tabla2[[#This Row],[EMPRESA  ]],$AD:$AH,5,0)</f>
        <v>86</v>
      </c>
      <c r="F18" s="15" t="s">
        <v>247</v>
      </c>
      <c r="G18" s="15" t="s">
        <v>397</v>
      </c>
      <c r="H18" s="15" t="s">
        <v>590</v>
      </c>
      <c r="I18" s="15" t="s">
        <v>598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4">
        <f>+COUNTA(Tabla2[[#This Row],[Ruta 1]:[Ruta 14]])</f>
        <v>4</v>
      </c>
      <c r="U18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ZP-20 - ZP-387 - ZP-C42 - ZP-C43 -  -  -  -  -  - </v>
      </c>
      <c r="AD18" s="21" t="s">
        <v>250</v>
      </c>
      <c r="AE18">
        <v>8</v>
      </c>
      <c r="AF18">
        <v>10</v>
      </c>
      <c r="AG18">
        <v>68</v>
      </c>
      <c r="AH18">
        <v>86</v>
      </c>
    </row>
    <row r="19" spans="1:34" ht="15">
      <c r="A19" s="13" t="s">
        <v>334</v>
      </c>
      <c r="B19" s="14">
        <f>+VLOOKUP(Tabla2[[#This Row],[EMPRESA  ]],$AD:$AH,2,0)</f>
        <v>10</v>
      </c>
      <c r="C19" s="14">
        <f>+VLOOKUP(Tabla2[[#This Row],[EMPRESA  ]],$AD:$AH,3,0)</f>
        <v>12</v>
      </c>
      <c r="D19" s="14">
        <f>+VLOOKUP(Tabla2[[#This Row],[EMPRESA  ]],$AD:$AH,4,0)</f>
        <v>46</v>
      </c>
      <c r="E19" s="14">
        <f>+VLOOKUP(Tabla2[[#This Row],[EMPRESA  ]],$AD:$AH,5,0)</f>
        <v>68</v>
      </c>
      <c r="F19" s="15" t="s">
        <v>332</v>
      </c>
      <c r="G19" s="15" t="s">
        <v>724</v>
      </c>
      <c r="H19" s="16" t="s">
        <v>464</v>
      </c>
      <c r="I19" s="16" t="s">
        <v>700</v>
      </c>
      <c r="J19" s="16" t="s">
        <v>780</v>
      </c>
      <c r="K19" s="15"/>
      <c r="L19" s="15"/>
      <c r="M19" s="15"/>
      <c r="N19" s="15"/>
      <c r="O19" s="15"/>
      <c r="P19" s="15"/>
      <c r="Q19" s="15"/>
      <c r="R19" s="15"/>
      <c r="S19" s="15"/>
      <c r="T19" s="14">
        <f>+COUNTA(Tabla2[[#This Row],[Ruta 1]:[Ruta 14]])</f>
        <v>5</v>
      </c>
      <c r="U19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ZP-254 - ZP-P23 - ZP-686 - ZP-E48 - ZP-T130 -  -  -  -  - </v>
      </c>
      <c r="AD19" s="21" t="s">
        <v>379</v>
      </c>
      <c r="AE19">
        <v>36</v>
      </c>
      <c r="AF19">
        <v>16</v>
      </c>
      <c r="AG19">
        <v>16</v>
      </c>
      <c r="AH19">
        <v>68</v>
      </c>
    </row>
    <row r="20" spans="1:34" ht="15">
      <c r="A20" s="13" t="s">
        <v>379</v>
      </c>
      <c r="B20" s="14">
        <f>+VLOOKUP(Tabla2[[#This Row],[EMPRESA  ]],$AD:$AH,2,0)</f>
        <v>36</v>
      </c>
      <c r="C20" s="14">
        <f>+VLOOKUP(Tabla2[[#This Row],[EMPRESA  ]],$AD:$AH,3,0)</f>
        <v>16</v>
      </c>
      <c r="D20" s="14">
        <f>+VLOOKUP(Tabla2[[#This Row],[EMPRESA  ]],$AD:$AH,4,0)</f>
        <v>16</v>
      </c>
      <c r="E20" s="14">
        <f>+VLOOKUP(Tabla2[[#This Row],[EMPRESA  ]],$AD:$AH,5,0)</f>
        <v>68</v>
      </c>
      <c r="F20" s="36" t="s">
        <v>377</v>
      </c>
      <c r="G20" s="36" t="s">
        <v>390</v>
      </c>
      <c r="H20" s="36" t="s">
        <v>394</v>
      </c>
      <c r="I20" s="37" t="s">
        <v>75</v>
      </c>
      <c r="J20" s="37" t="s">
        <v>235</v>
      </c>
      <c r="K20" s="37" t="s">
        <v>364</v>
      </c>
      <c r="L20" s="37" t="s">
        <v>487</v>
      </c>
      <c r="M20" s="37" t="s">
        <v>510</v>
      </c>
      <c r="N20" s="37" t="s">
        <v>513</v>
      </c>
      <c r="O20" s="38" t="s">
        <v>547</v>
      </c>
      <c r="P20" s="38" t="s">
        <v>553</v>
      </c>
      <c r="Q20" s="38" t="s">
        <v>608</v>
      </c>
      <c r="R20" s="15"/>
      <c r="S20" s="15"/>
      <c r="T20" s="14">
        <f>+COUNTA(Tabla2[[#This Row],[Ruta 1]:[Ruta 14]])</f>
        <v>12</v>
      </c>
      <c r="U20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>ZP-361 - ZP-364 - ZP-365 - ZP-07 - ZP-183 - ZP-345 - ZP-743 - ZP-850 - ZP-850A - ZP-C125A</v>
      </c>
      <c r="AD20" s="21" t="s">
        <v>334</v>
      </c>
      <c r="AE20">
        <v>10</v>
      </c>
      <c r="AF20">
        <v>12</v>
      </c>
      <c r="AG20">
        <v>46</v>
      </c>
      <c r="AH20">
        <v>68</v>
      </c>
    </row>
    <row r="21" spans="1:34" ht="15">
      <c r="A21" s="13" t="s">
        <v>815</v>
      </c>
      <c r="B21" s="14">
        <f>+VLOOKUP(Tabla2[[#This Row],[EMPRESA  ]],$AD:$AH,2,0)</f>
        <v>10</v>
      </c>
      <c r="C21" s="14">
        <f>+VLOOKUP(Tabla2[[#This Row],[EMPRESA  ]],$AD:$AH,3,0)</f>
        <v>17</v>
      </c>
      <c r="D21" s="14">
        <f>+VLOOKUP(Tabla2[[#This Row],[EMPRESA  ]],$AD:$AH,4,0)</f>
        <v>39</v>
      </c>
      <c r="E21" s="14">
        <f>+VLOOKUP(Tabla2[[#This Row],[EMPRESA  ]],$AD:$AH,5,0)</f>
        <v>66</v>
      </c>
      <c r="F21" s="15" t="s">
        <v>95</v>
      </c>
      <c r="G21" s="15" t="s">
        <v>717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4">
        <f>+COUNTA(Tabla2[[#This Row],[Ruta 1]:[Ruta 14]])</f>
        <v>2</v>
      </c>
      <c r="U21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ZP-119 - ZP-O5 -  -  -  -  -  -  -  - </v>
      </c>
      <c r="AD21" s="21" t="s">
        <v>773</v>
      </c>
      <c r="AE21">
        <v>3</v>
      </c>
      <c r="AF21">
        <v>1</v>
      </c>
      <c r="AG21">
        <v>62</v>
      </c>
      <c r="AH21">
        <v>66</v>
      </c>
    </row>
    <row r="22" spans="1:34" ht="15">
      <c r="A22" s="55" t="s">
        <v>773</v>
      </c>
      <c r="B22" s="14">
        <f>+VLOOKUP(Tabla2[[#This Row],[EMPRESA  ]],$AD:$AH,2,0)</f>
        <v>3</v>
      </c>
      <c r="C22" s="14">
        <f>+VLOOKUP(Tabla2[[#This Row],[EMPRESA  ]],$AD:$AH,3,0)</f>
        <v>1</v>
      </c>
      <c r="D22" s="14">
        <f>+VLOOKUP(Tabla2[[#This Row],[EMPRESA  ]],$AD:$AH,4,0)</f>
        <v>62</v>
      </c>
      <c r="E22" s="14">
        <f>+VLOOKUP(Tabla2[[#This Row],[EMPRESA  ]],$AD:$AH,5,0)</f>
        <v>66</v>
      </c>
      <c r="F22" s="15" t="s">
        <v>771</v>
      </c>
      <c r="G22" s="15" t="s">
        <v>774</v>
      </c>
      <c r="H22" s="15" t="s">
        <v>778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4">
        <f>+COUNTA(Tabla2[[#This Row],[Ruta 1]:[Ruta 14]])</f>
        <v>3</v>
      </c>
      <c r="U22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ZP-P91 - ZP-P94A - ZP-P94B -  -  -  -  -  -  - </v>
      </c>
      <c r="AD22" s="21" t="s">
        <v>815</v>
      </c>
      <c r="AE22">
        <v>10</v>
      </c>
      <c r="AF22">
        <v>17</v>
      </c>
      <c r="AG22">
        <v>39</v>
      </c>
      <c r="AH22">
        <v>66</v>
      </c>
    </row>
    <row r="23" spans="1:34" ht="15">
      <c r="A23" s="13" t="s">
        <v>680</v>
      </c>
      <c r="B23" s="14">
        <f>+VLOOKUP(Tabla2[[#This Row],[EMPRESA  ]],$AD:$AH,2,0)</f>
        <v>0</v>
      </c>
      <c r="C23" s="14">
        <f>+VLOOKUP(Tabla2[[#This Row],[EMPRESA  ]],$AD:$AH,3,0)</f>
        <v>0</v>
      </c>
      <c r="D23" s="14">
        <f>+VLOOKUP(Tabla2[[#This Row],[EMPRESA  ]],$AD:$AH,4,0)</f>
        <v>57</v>
      </c>
      <c r="E23" s="14">
        <f>+VLOOKUP(Tabla2[[#This Row],[EMPRESA  ]],$AD:$AH,5,0)</f>
        <v>57</v>
      </c>
      <c r="F23" s="15" t="s">
        <v>678</v>
      </c>
      <c r="G23" s="15" t="s">
        <v>683</v>
      </c>
      <c r="H23" s="15" t="s">
        <v>749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4">
        <f>+COUNTA(Tabla2[[#This Row],[Ruta 1]:[Ruta 14]])</f>
        <v>3</v>
      </c>
      <c r="U23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ZP-C92 - ZP-C93 - ZP-P50 -  -  -  -  -  -  - </v>
      </c>
      <c r="AD23" s="21" t="s">
        <v>680</v>
      </c>
      <c r="AE23"/>
      <c r="AF23"/>
      <c r="AG23">
        <v>57</v>
      </c>
      <c r="AH23">
        <v>57</v>
      </c>
    </row>
    <row r="24" spans="1:34" ht="15">
      <c r="A24" s="13" t="s">
        <v>715</v>
      </c>
      <c r="B24" s="14">
        <f>+VLOOKUP(Tabla2[[#This Row],[EMPRESA  ]],$AD:$AH,2,0)</f>
        <v>51</v>
      </c>
      <c r="C24" s="14">
        <f>+VLOOKUP(Tabla2[[#This Row],[EMPRESA  ]],$AD:$AH,3,0)</f>
        <v>1</v>
      </c>
      <c r="D24" s="14">
        <f>+VLOOKUP(Tabla2[[#This Row],[EMPRESA  ]],$AD:$AH,4,0)</f>
        <v>0</v>
      </c>
      <c r="E24" s="14">
        <f>+VLOOKUP(Tabla2[[#This Row],[EMPRESA  ]],$AD:$AH,5,0)</f>
        <v>52</v>
      </c>
      <c r="F24" s="15" t="s">
        <v>713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4">
        <f>+COUNTA(Tabla2[[#This Row],[Ruta 1]:[Ruta 14]])</f>
        <v>1</v>
      </c>
      <c r="U24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ZP-E74 -  -  -  -  -  -  -  -  - </v>
      </c>
      <c r="AD24" s="21" t="s">
        <v>715</v>
      </c>
      <c r="AE24">
        <v>51</v>
      </c>
      <c r="AF24">
        <v>1</v>
      </c>
      <c r="AG24"/>
      <c r="AH24">
        <v>52</v>
      </c>
    </row>
    <row r="25" spans="1:34" ht="15">
      <c r="A25" s="13" t="s">
        <v>421</v>
      </c>
      <c r="B25" s="14">
        <f>+VLOOKUP(Tabla2[[#This Row],[EMPRESA  ]],$AD:$AH,2,0)</f>
        <v>39</v>
      </c>
      <c r="C25" s="14">
        <f>+VLOOKUP(Tabla2[[#This Row],[EMPRESA  ]],$AD:$AH,3,0)</f>
        <v>7</v>
      </c>
      <c r="D25" s="14">
        <f>+VLOOKUP(Tabla2[[#This Row],[EMPRESA  ]],$AD:$AH,4,0)</f>
        <v>0</v>
      </c>
      <c r="E25" s="14">
        <f>+VLOOKUP(Tabla2[[#This Row],[EMPRESA  ]],$AD:$AH,5,0)</f>
        <v>46</v>
      </c>
      <c r="F25" s="15" t="s">
        <v>419</v>
      </c>
      <c r="G25" s="15" t="s">
        <v>430</v>
      </c>
      <c r="H25" s="15" t="s">
        <v>536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4">
        <f>+COUNTA(Tabla2[[#This Row],[Ruta 1]:[Ruta 14]])</f>
        <v>3</v>
      </c>
      <c r="U25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ZP-500 - ZP-502 - ZP-C108A -  -  -  -  -  -  - </v>
      </c>
      <c r="AD25" s="21" t="s">
        <v>421</v>
      </c>
      <c r="AE25">
        <v>39</v>
      </c>
      <c r="AF25">
        <v>7</v>
      </c>
      <c r="AG25"/>
      <c r="AH25">
        <v>46</v>
      </c>
    </row>
    <row r="26" spans="1:34" ht="15">
      <c r="A26" s="13" t="s">
        <v>366</v>
      </c>
      <c r="B26" s="14">
        <f>+VLOOKUP(Tabla2[[#This Row],[EMPRESA  ]],$AD:$AH,2,0)</f>
        <v>38</v>
      </c>
      <c r="C26" s="14">
        <f>+VLOOKUP(Tabla2[[#This Row],[EMPRESA  ]],$AD:$AH,3,0)</f>
        <v>1</v>
      </c>
      <c r="D26" s="14">
        <f>+VLOOKUP(Tabla2[[#This Row],[EMPRESA  ]],$AD:$AH,4,0)</f>
        <v>5</v>
      </c>
      <c r="E26" s="14">
        <f>+VLOOKUP(Tabla2[[#This Row],[EMPRESA  ]],$AD:$AH,5,0)</f>
        <v>44</v>
      </c>
      <c r="F26" s="36" t="s">
        <v>364</v>
      </c>
      <c r="G26" s="36" t="s">
        <v>487</v>
      </c>
      <c r="H26" s="37" t="s">
        <v>75</v>
      </c>
      <c r="I26" s="37" t="s">
        <v>235</v>
      </c>
      <c r="J26" s="37" t="s">
        <v>377</v>
      </c>
      <c r="K26" s="37" t="s">
        <v>390</v>
      </c>
      <c r="L26" s="37" t="s">
        <v>394</v>
      </c>
      <c r="M26" s="37" t="s">
        <v>510</v>
      </c>
      <c r="N26" s="37" t="s">
        <v>513</v>
      </c>
      <c r="O26" s="38" t="s">
        <v>547</v>
      </c>
      <c r="P26" s="38" t="s">
        <v>553</v>
      </c>
      <c r="Q26" s="38" t="s">
        <v>608</v>
      </c>
      <c r="R26" s="15"/>
      <c r="S26" s="15"/>
      <c r="T26" s="14">
        <f>+COUNTA(Tabla2[[#This Row],[Ruta 1]:[Ruta 14]])</f>
        <v>12</v>
      </c>
      <c r="U26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>ZP-345 - ZP-743 - ZP-07 - ZP-183 - ZP-361 - ZP-364 - ZP-365 - ZP-850 - ZP-850A - ZP-C125A</v>
      </c>
      <c r="AD26" s="21" t="s">
        <v>366</v>
      </c>
      <c r="AE26">
        <v>38</v>
      </c>
      <c r="AF26">
        <v>1</v>
      </c>
      <c r="AG26">
        <v>5</v>
      </c>
      <c r="AH26">
        <v>44</v>
      </c>
    </row>
    <row r="27" spans="1:34" ht="15">
      <c r="A27" s="13" t="s">
        <v>532</v>
      </c>
      <c r="B27" s="14">
        <f>+VLOOKUP(Tabla2[[#This Row],[EMPRESA  ]],$AD:$AH,2,0)</f>
        <v>0</v>
      </c>
      <c r="C27" s="14">
        <f>+VLOOKUP(Tabla2[[#This Row],[EMPRESA  ]],$AD:$AH,3,0)</f>
        <v>0</v>
      </c>
      <c r="D27" s="14">
        <f>+VLOOKUP(Tabla2[[#This Row],[EMPRESA  ]],$AD:$AH,4,0)</f>
        <v>43</v>
      </c>
      <c r="E27" s="14">
        <f>+VLOOKUP(Tabla2[[#This Row],[EMPRESA  ]],$AD:$AH,5,0)</f>
        <v>43</v>
      </c>
      <c r="F27" s="15" t="s">
        <v>530</v>
      </c>
      <c r="G27" s="15" t="s">
        <v>542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4">
        <f>+COUNTA(Tabla2[[#This Row],[Ruta 1]:[Ruta 14]])</f>
        <v>2</v>
      </c>
      <c r="U27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ZP-C106 - ZP-C108B -  -  -  -  -  -  -  - </v>
      </c>
      <c r="AD27" s="21" t="s">
        <v>532</v>
      </c>
      <c r="AE27"/>
      <c r="AF27"/>
      <c r="AG27">
        <v>43</v>
      </c>
      <c r="AH27">
        <v>43</v>
      </c>
    </row>
    <row r="28" spans="1:34" ht="15">
      <c r="A28" s="13" t="s">
        <v>80</v>
      </c>
      <c r="B28" s="14">
        <f>+VLOOKUP(Tabla2[[#This Row],[EMPRESA  ]],$AD:$AH,2,0)</f>
        <v>30</v>
      </c>
      <c r="C28" s="14">
        <f>+VLOOKUP(Tabla2[[#This Row],[EMPRESA  ]],$AD:$AH,3,0)</f>
        <v>6</v>
      </c>
      <c r="D28" s="14">
        <f>+VLOOKUP(Tabla2[[#This Row],[EMPRESA  ]],$AD:$AH,4,0)</f>
        <v>6</v>
      </c>
      <c r="E28" s="14">
        <f>+VLOOKUP(Tabla2[[#This Row],[EMPRESA  ]],$AD:$AH,5,0)</f>
        <v>42</v>
      </c>
      <c r="F28" s="15" t="s">
        <v>75</v>
      </c>
      <c r="G28" s="37" t="s">
        <v>235</v>
      </c>
      <c r="H28" s="37" t="s">
        <v>364</v>
      </c>
      <c r="I28" s="37" t="s">
        <v>377</v>
      </c>
      <c r="J28" s="37" t="s">
        <v>390</v>
      </c>
      <c r="K28" s="37" t="s">
        <v>394</v>
      </c>
      <c r="L28" s="37" t="s">
        <v>487</v>
      </c>
      <c r="M28" s="37" t="s">
        <v>510</v>
      </c>
      <c r="N28" s="38" t="s">
        <v>513</v>
      </c>
      <c r="O28" s="38" t="s">
        <v>547</v>
      </c>
      <c r="P28" s="38" t="s">
        <v>553</v>
      </c>
      <c r="Q28" s="38" t="s">
        <v>608</v>
      </c>
      <c r="R28" s="15"/>
      <c r="S28" s="15"/>
      <c r="T28" s="14">
        <f>+COUNTA(Tabla2[[#This Row],[Ruta 1]:[Ruta 14]])</f>
        <v>12</v>
      </c>
      <c r="U28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>ZP-07 - ZP-183 - ZP-345 - ZP-361 - ZP-364 - ZP-365 - ZP-743 - ZP-850 - ZP-850A - ZP-C125A</v>
      </c>
      <c r="AD28" s="21" t="s">
        <v>80</v>
      </c>
      <c r="AE28">
        <v>30</v>
      </c>
      <c r="AF28">
        <v>6</v>
      </c>
      <c r="AG28">
        <v>6</v>
      </c>
      <c r="AH28">
        <v>42</v>
      </c>
    </row>
    <row r="29" spans="1:34" ht="15">
      <c r="A29" s="13" t="s">
        <v>60</v>
      </c>
      <c r="B29" s="14">
        <f>+VLOOKUP(Tabla2[[#This Row],[EMPRESA  ]],$AD:$AH,2,0)</f>
        <v>7</v>
      </c>
      <c r="C29" s="14">
        <f>+VLOOKUP(Tabla2[[#This Row],[EMPRESA  ]],$AD:$AH,3,0)</f>
        <v>1</v>
      </c>
      <c r="D29" s="14">
        <f>+VLOOKUP(Tabla2[[#This Row],[EMPRESA  ]],$AD:$AH,4,0)</f>
        <v>31</v>
      </c>
      <c r="E29" s="14">
        <f>+VLOOKUP(Tabla2[[#This Row],[EMPRESA  ]],$AD:$AH,5,0)</f>
        <v>39</v>
      </c>
      <c r="F29" s="15" t="s">
        <v>53</v>
      </c>
      <c r="G29" s="15" t="s">
        <v>672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4">
        <f>+COUNTA(Tabla2[[#This Row],[Ruta 1]:[Ruta 14]])</f>
        <v>2</v>
      </c>
      <c r="U29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ZP-01 - ZP-C87 -  -  -  -  -  -  -  - </v>
      </c>
      <c r="AD29" s="21" t="s">
        <v>60</v>
      </c>
      <c r="AE29">
        <v>7</v>
      </c>
      <c r="AF29">
        <v>1</v>
      </c>
      <c r="AG29">
        <v>31</v>
      </c>
      <c r="AH29">
        <v>39</v>
      </c>
    </row>
    <row r="30" spans="1:34" ht="15">
      <c r="A30" s="13" t="s">
        <v>527</v>
      </c>
      <c r="B30" s="14">
        <f>+VLOOKUP(Tabla2[[#This Row],[EMPRESA  ]],$AD:$AH,2,0)</f>
        <v>1</v>
      </c>
      <c r="C30" s="14">
        <f>+VLOOKUP(Tabla2[[#This Row],[EMPRESA  ]],$AD:$AH,3,0)</f>
        <v>2</v>
      </c>
      <c r="D30" s="14">
        <f>+VLOOKUP(Tabla2[[#This Row],[EMPRESA  ]],$AD:$AH,4,0)</f>
        <v>34</v>
      </c>
      <c r="E30" s="14">
        <f>+VLOOKUP(Tabla2[[#This Row],[EMPRESA  ]],$AD:$AH,5,0)</f>
        <v>37</v>
      </c>
      <c r="F30" s="15" t="s">
        <v>727</v>
      </c>
      <c r="G30" s="16" t="s">
        <v>674</v>
      </c>
      <c r="H30" s="16" t="s">
        <v>524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4">
        <f>+COUNTA(Tabla2[[#This Row],[Ruta 1]:[Ruta 14]])</f>
        <v>3</v>
      </c>
      <c r="U30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ZP-P27 - ZP-C9 - ZP-C10 -  -  -  -  -  -  - </v>
      </c>
      <c r="AD30" s="21" t="s">
        <v>527</v>
      </c>
      <c r="AE30">
        <v>1</v>
      </c>
      <c r="AF30">
        <v>2</v>
      </c>
      <c r="AG30">
        <v>34</v>
      </c>
      <c r="AH30">
        <v>37</v>
      </c>
    </row>
    <row r="31" spans="1:34" ht="15">
      <c r="A31" s="13" t="s">
        <v>754</v>
      </c>
      <c r="B31" s="14">
        <f>+VLOOKUP(Tabla2[[#This Row],[EMPRESA  ]],$AD:$AH,2,0)</f>
        <v>0</v>
      </c>
      <c r="C31" s="14">
        <f>+VLOOKUP(Tabla2[[#This Row],[EMPRESA  ]],$AD:$AH,3,0)</f>
        <v>0</v>
      </c>
      <c r="D31" s="14">
        <f>+VLOOKUP(Tabla2[[#This Row],[EMPRESA  ]],$AD:$AH,4,0)</f>
        <v>35</v>
      </c>
      <c r="E31" s="14">
        <f>+VLOOKUP(Tabla2[[#This Row],[EMPRESA  ]],$AD:$AH,5,0)</f>
        <v>35</v>
      </c>
      <c r="F31" s="15" t="s">
        <v>752</v>
      </c>
      <c r="G31" s="15" t="s">
        <v>759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4">
        <f>+COUNTA(Tabla2[[#This Row],[Ruta 1]:[Ruta 14]])</f>
        <v>2</v>
      </c>
      <c r="U31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ZP-P56 - ZP-P58 -  -  -  -  -  -  -  - </v>
      </c>
      <c r="AD31" s="21" t="s">
        <v>754</v>
      </c>
      <c r="AE31"/>
      <c r="AF31"/>
      <c r="AG31">
        <v>35</v>
      </c>
      <c r="AH31">
        <v>35</v>
      </c>
    </row>
    <row r="32" spans="1:34" ht="15">
      <c r="A32" s="13" t="s">
        <v>466</v>
      </c>
      <c r="B32" s="14">
        <f>+VLOOKUP(Tabla2[[#This Row],[EMPRESA  ]],$AD:$AH,2,0)</f>
        <v>19</v>
      </c>
      <c r="C32" s="14">
        <f>+VLOOKUP(Tabla2[[#This Row],[EMPRESA  ]],$AD:$AH,3,0)</f>
        <v>7</v>
      </c>
      <c r="D32" s="14">
        <f>+VLOOKUP(Tabla2[[#This Row],[EMPRESA  ]],$AD:$AH,4,0)</f>
        <v>8</v>
      </c>
      <c r="E32" s="14">
        <f>+VLOOKUP(Tabla2[[#This Row],[EMPRESA  ]],$AD:$AH,5,0)</f>
        <v>34</v>
      </c>
      <c r="F32" s="15" t="s">
        <v>464</v>
      </c>
      <c r="G32" s="15" t="s">
        <v>700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4">
        <f>+COUNTA(Tabla2[[#This Row],[Ruta 1]:[Ruta 14]])</f>
        <v>2</v>
      </c>
      <c r="U32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ZP-686 - ZP-E48 -  -  -  -  -  -  -  - </v>
      </c>
      <c r="AD32" s="21" t="s">
        <v>755</v>
      </c>
      <c r="AE32"/>
      <c r="AF32"/>
      <c r="AG32">
        <v>34</v>
      </c>
      <c r="AH32">
        <v>34</v>
      </c>
    </row>
    <row r="33" spans="1:34" ht="15">
      <c r="A33" s="13" t="s">
        <v>355</v>
      </c>
      <c r="B33" s="14">
        <f>+VLOOKUP(Tabla2[[#This Row],[EMPRESA  ]],$AD:$AH,2,0)</f>
        <v>33</v>
      </c>
      <c r="C33" s="14">
        <f>+VLOOKUP(Tabla2[[#This Row],[EMPRESA  ]],$AD:$AH,3,0)</f>
        <v>1</v>
      </c>
      <c r="D33" s="14">
        <f>+VLOOKUP(Tabla2[[#This Row],[EMPRESA  ]],$AD:$AH,4,0)</f>
        <v>0</v>
      </c>
      <c r="E33" s="14">
        <f>+VLOOKUP(Tabla2[[#This Row],[EMPRESA  ]],$AD:$AH,5,0)</f>
        <v>34</v>
      </c>
      <c r="F33" s="15" t="s">
        <v>353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4">
        <f>+COUNTA(Tabla2[[#This Row],[Ruta 1]:[Ruta 14]])</f>
        <v>1</v>
      </c>
      <c r="U33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ZP-314 -  -  -  -  -  -  -  -  - </v>
      </c>
      <c r="AD33" s="21" t="s">
        <v>355</v>
      </c>
      <c r="AE33">
        <v>33</v>
      </c>
      <c r="AF33">
        <v>1</v>
      </c>
      <c r="AG33"/>
      <c r="AH33">
        <v>34</v>
      </c>
    </row>
    <row r="34" spans="1:34" ht="15">
      <c r="A34" s="13" t="s">
        <v>755</v>
      </c>
      <c r="B34" s="14">
        <f>+VLOOKUP(Tabla2[[#This Row],[EMPRESA  ]],$AD:$AH,2,0)</f>
        <v>0</v>
      </c>
      <c r="C34" s="14">
        <f>+VLOOKUP(Tabla2[[#This Row],[EMPRESA  ]],$AD:$AH,3,0)</f>
        <v>0</v>
      </c>
      <c r="D34" s="14">
        <f>+VLOOKUP(Tabla2[[#This Row],[EMPRESA  ]],$AD:$AH,4,0)</f>
        <v>34</v>
      </c>
      <c r="E34" s="14">
        <f>+VLOOKUP(Tabla2[[#This Row],[EMPRESA  ]],$AD:$AH,5,0)</f>
        <v>34</v>
      </c>
      <c r="F34" s="16" t="s">
        <v>752</v>
      </c>
      <c r="G34" s="16" t="s">
        <v>759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4">
        <f>+COUNTA(Tabla2[[#This Row],[Ruta 1]:[Ruta 14]])</f>
        <v>2</v>
      </c>
      <c r="U34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ZP-P56 - ZP-P58 -  -  -  -  -  -  -  - </v>
      </c>
      <c r="AD34" s="21" t="s">
        <v>466</v>
      </c>
      <c r="AE34">
        <v>19</v>
      </c>
      <c r="AF34">
        <v>7</v>
      </c>
      <c r="AG34">
        <v>8</v>
      </c>
      <c r="AH34">
        <v>34</v>
      </c>
    </row>
    <row r="35" spans="1:34" ht="15">
      <c r="A35" s="13" t="s">
        <v>408</v>
      </c>
      <c r="B35" s="14">
        <f>+VLOOKUP(Tabla2[[#This Row],[EMPRESA  ]],$AD:$AH,2,0)</f>
        <v>22</v>
      </c>
      <c r="C35" s="14">
        <f>+VLOOKUP(Tabla2[[#This Row],[EMPRESA  ]],$AD:$AH,3,0)</f>
        <v>11</v>
      </c>
      <c r="D35" s="14">
        <f>+VLOOKUP(Tabla2[[#This Row],[EMPRESA  ]],$AD:$AH,4,0)</f>
        <v>0</v>
      </c>
      <c r="E35" s="14">
        <f>+VLOOKUP(Tabla2[[#This Row],[EMPRESA  ]],$AD:$AH,5,0)</f>
        <v>33</v>
      </c>
      <c r="F35" s="15" t="s">
        <v>406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4">
        <f>+COUNTA(Tabla2[[#This Row],[Ruta 1]:[Ruta 14]])</f>
        <v>1</v>
      </c>
      <c r="U35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ZP-491 -  -  -  -  -  -  -  -  - </v>
      </c>
      <c r="AD35" s="21" t="s">
        <v>737</v>
      </c>
      <c r="AE35"/>
      <c r="AF35"/>
      <c r="AG35">
        <v>33</v>
      </c>
      <c r="AH35">
        <v>33</v>
      </c>
    </row>
    <row r="36" spans="1:34" ht="15">
      <c r="A36" s="13" t="s">
        <v>737</v>
      </c>
      <c r="B36" s="14">
        <f>+VLOOKUP(Tabla2[[#This Row],[EMPRESA  ]],$AD:$AH,2,0)</f>
        <v>0</v>
      </c>
      <c r="C36" s="14">
        <f>+VLOOKUP(Tabla2[[#This Row],[EMPRESA  ]],$AD:$AH,3,0)</f>
        <v>0</v>
      </c>
      <c r="D36" s="14">
        <f>+VLOOKUP(Tabla2[[#This Row],[EMPRESA  ]],$AD:$AH,4,0)</f>
        <v>33</v>
      </c>
      <c r="E36" s="14">
        <f>+VLOOKUP(Tabla2[[#This Row],[EMPRESA  ]],$AD:$AH,5,0)</f>
        <v>33</v>
      </c>
      <c r="F36" s="15" t="s">
        <v>735</v>
      </c>
      <c r="G36" s="15" t="s">
        <v>740</v>
      </c>
      <c r="H36" s="16" t="s">
        <v>746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4">
        <f>+COUNTA(Tabla2[[#This Row],[Ruta 1]:[Ruta 14]])</f>
        <v>3</v>
      </c>
      <c r="U36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ZP-P40 - ZP-P41 - ZP-P47 -  -  -  -  -  -  - </v>
      </c>
      <c r="AD36" s="21" t="s">
        <v>408</v>
      </c>
      <c r="AE36">
        <v>22</v>
      </c>
      <c r="AF36">
        <v>11</v>
      </c>
      <c r="AG36"/>
      <c r="AH36">
        <v>33</v>
      </c>
    </row>
    <row r="37" spans="1:34" ht="15">
      <c r="A37" s="13" t="s">
        <v>669</v>
      </c>
      <c r="B37" s="14">
        <f>+VLOOKUP(Tabla2[[#This Row],[EMPRESA  ]],$AD:$AH,2,0)</f>
        <v>0</v>
      </c>
      <c r="C37" s="14">
        <f>+VLOOKUP(Tabla2[[#This Row],[EMPRESA  ]],$AD:$AH,3,0)</f>
        <v>0</v>
      </c>
      <c r="D37" s="14">
        <f>+VLOOKUP(Tabla2[[#This Row],[EMPRESA  ]],$AD:$AH,4,0)</f>
        <v>30</v>
      </c>
      <c r="E37" s="14">
        <f>+VLOOKUP(Tabla2[[#This Row],[EMPRESA  ]],$AD:$AH,5,0)</f>
        <v>30</v>
      </c>
      <c r="F37" s="15" t="s">
        <v>667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4">
        <f>+COUNTA(Tabla2[[#This Row],[Ruta 1]:[Ruta 14]])</f>
        <v>1</v>
      </c>
      <c r="U37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ZP-C78 -  -  -  -  -  -  -  -  - </v>
      </c>
      <c r="AD37" s="21" t="s">
        <v>669</v>
      </c>
      <c r="AE37"/>
      <c r="AF37"/>
      <c r="AG37">
        <v>30</v>
      </c>
      <c r="AH37">
        <v>30</v>
      </c>
    </row>
    <row r="38" spans="1:34" ht="15">
      <c r="A38" s="13" t="s">
        <v>358</v>
      </c>
      <c r="B38" s="14">
        <f>+VLOOKUP(Tabla2[[#This Row],[EMPRESA  ]],$AD:$AH,2,0)</f>
        <v>28</v>
      </c>
      <c r="C38" s="14">
        <f>+VLOOKUP(Tabla2[[#This Row],[EMPRESA  ]],$AD:$AH,3,0)</f>
        <v>0</v>
      </c>
      <c r="D38" s="14">
        <f>+VLOOKUP(Tabla2[[#This Row],[EMPRESA  ]],$AD:$AH,4,0)</f>
        <v>0</v>
      </c>
      <c r="E38" s="14">
        <f>+VLOOKUP(Tabla2[[#This Row],[EMPRESA  ]],$AD:$AH,5,0)</f>
        <v>28</v>
      </c>
      <c r="F38" s="15" t="s">
        <v>356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4">
        <f>+COUNTA(Tabla2[[#This Row],[Ruta 1]:[Ruta 14]])</f>
        <v>1</v>
      </c>
      <c r="U38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ZP-316 -  -  -  -  -  -  -  -  - </v>
      </c>
      <c r="AD38" s="21" t="s">
        <v>237</v>
      </c>
      <c r="AE38">
        <v>1</v>
      </c>
      <c r="AF38"/>
      <c r="AG38">
        <v>27</v>
      </c>
      <c r="AH38">
        <v>28</v>
      </c>
    </row>
    <row r="39" spans="1:34" ht="15">
      <c r="A39" s="56" t="s">
        <v>237</v>
      </c>
      <c r="B39" s="14">
        <f>+VLOOKUP(Tabla2[[#This Row],[EMPRESA  ]],$AD:$AH,2,0)</f>
        <v>1</v>
      </c>
      <c r="C39" s="14">
        <f>+VLOOKUP(Tabla2[[#This Row],[EMPRESA  ]],$AD:$AH,3,0)</f>
        <v>0</v>
      </c>
      <c r="D39" s="14">
        <f>+VLOOKUP(Tabla2[[#This Row],[EMPRESA  ]],$AD:$AH,4,0)</f>
        <v>27</v>
      </c>
      <c r="E39" s="14">
        <f>+VLOOKUP(Tabla2[[#This Row],[EMPRESA  ]],$AD:$AH,5,0)</f>
        <v>28</v>
      </c>
      <c r="F39" s="36" t="s">
        <v>235</v>
      </c>
      <c r="G39" s="36" t="s">
        <v>553</v>
      </c>
      <c r="H39" s="37" t="s">
        <v>75</v>
      </c>
      <c r="I39" s="37" t="s">
        <v>364</v>
      </c>
      <c r="J39" s="37" t="s">
        <v>377</v>
      </c>
      <c r="K39" s="37" t="s">
        <v>390</v>
      </c>
      <c r="L39" s="37" t="s">
        <v>394</v>
      </c>
      <c r="M39" s="37" t="s">
        <v>487</v>
      </c>
      <c r="N39" s="37" t="s">
        <v>510</v>
      </c>
      <c r="O39" s="38" t="s">
        <v>513</v>
      </c>
      <c r="P39" s="38" t="s">
        <v>547</v>
      </c>
      <c r="Q39" s="38" t="s">
        <v>608</v>
      </c>
      <c r="R39" s="15"/>
      <c r="S39" s="15"/>
      <c r="T39" s="14">
        <f>+COUNTA(Tabla2[[#This Row],[Ruta 1]:[Ruta 14]])</f>
        <v>12</v>
      </c>
      <c r="U39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>ZP-183 - ZP-C141 - ZP-07 - ZP-345 - ZP-361 - ZP-364 - ZP-365 - ZP-743 - ZP-850 - ZP-850A</v>
      </c>
      <c r="AD39" s="21" t="s">
        <v>358</v>
      </c>
      <c r="AE39">
        <v>28</v>
      </c>
      <c r="AF39"/>
      <c r="AG39"/>
      <c r="AH39">
        <v>28</v>
      </c>
    </row>
    <row r="40" spans="1:34" ht="15">
      <c r="A40" s="13" t="s">
        <v>497</v>
      </c>
      <c r="B40" s="14">
        <f>+VLOOKUP(Tabla2[[#This Row],[EMPRESA  ]],$AD:$AH,2,0)</f>
        <v>15</v>
      </c>
      <c r="C40" s="14">
        <f>+VLOOKUP(Tabla2[[#This Row],[EMPRESA  ]],$AD:$AH,3,0)</f>
        <v>9</v>
      </c>
      <c r="D40" s="14">
        <f>+VLOOKUP(Tabla2[[#This Row],[EMPRESA  ]],$AD:$AH,4,0)</f>
        <v>0</v>
      </c>
      <c r="E40" s="14">
        <f>+VLOOKUP(Tabla2[[#This Row],[EMPRESA  ]],$AD:$AH,5,0)</f>
        <v>24</v>
      </c>
      <c r="F40" s="15" t="s">
        <v>495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4">
        <f>+COUNTA(Tabla2[[#This Row],[Ruta 1]:[Ruta 14]])</f>
        <v>1</v>
      </c>
      <c r="U40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ZP-84A -  -  -  -  -  -  -  -  - </v>
      </c>
      <c r="AD40" s="21" t="s">
        <v>497</v>
      </c>
      <c r="AE40">
        <v>15</v>
      </c>
      <c r="AF40">
        <v>9</v>
      </c>
      <c r="AG40"/>
      <c r="AH40">
        <v>24</v>
      </c>
    </row>
    <row r="41" spans="1:34" ht="15">
      <c r="A41" s="13" t="s">
        <v>493</v>
      </c>
      <c r="B41" s="14">
        <f>+VLOOKUP(Tabla2[[#This Row],[EMPRESA  ]],$AD:$AH,2,0)</f>
        <v>23</v>
      </c>
      <c r="C41" s="14">
        <f>+VLOOKUP(Tabla2[[#This Row],[EMPRESA  ]],$AD:$AH,3,0)</f>
        <v>0</v>
      </c>
      <c r="D41" s="14">
        <f>+VLOOKUP(Tabla2[[#This Row],[EMPRESA  ]],$AD:$AH,4,0)</f>
        <v>0</v>
      </c>
      <c r="E41" s="14">
        <f>+VLOOKUP(Tabla2[[#This Row],[EMPRESA  ]],$AD:$AH,5,0)</f>
        <v>23</v>
      </c>
      <c r="F41" s="15" t="s">
        <v>491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4">
        <f>+COUNTA(Tabla2[[#This Row],[Ruta 1]:[Ruta 14]])</f>
        <v>1</v>
      </c>
      <c r="U41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ZP-796 -  -  -  -  -  -  -  -  - </v>
      </c>
      <c r="AD41" s="21" t="s">
        <v>493</v>
      </c>
      <c r="AE41">
        <v>23</v>
      </c>
      <c r="AF41"/>
      <c r="AG41"/>
      <c r="AH41">
        <v>23</v>
      </c>
    </row>
    <row r="42" spans="1:34" ht="15">
      <c r="A42" s="13" t="s">
        <v>660</v>
      </c>
      <c r="B42" s="14">
        <f>+VLOOKUP(Tabla2[[#This Row],[EMPRESA  ]],$AD:$AH,2,0)</f>
        <v>0</v>
      </c>
      <c r="C42" s="14">
        <f>+VLOOKUP(Tabla2[[#This Row],[EMPRESA  ]],$AD:$AH,3,0)</f>
        <v>0</v>
      </c>
      <c r="D42" s="14">
        <f>+VLOOKUP(Tabla2[[#This Row],[EMPRESA  ]],$AD:$AH,4,0)</f>
        <v>19</v>
      </c>
      <c r="E42" s="14">
        <f>+VLOOKUP(Tabla2[[#This Row],[EMPRESA  ]],$AD:$AH,5,0)</f>
        <v>19</v>
      </c>
      <c r="F42" s="15" t="s">
        <v>658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4">
        <f>+COUNTA(Tabla2[[#This Row],[Ruta 1]:[Ruta 14]])</f>
        <v>1</v>
      </c>
      <c r="U42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ZP-C74 -  -  -  -  -  -  -  -  - </v>
      </c>
      <c r="AD42" s="21" t="s">
        <v>660</v>
      </c>
      <c r="AE42"/>
      <c r="AF42"/>
      <c r="AG42">
        <v>19</v>
      </c>
      <c r="AH42">
        <v>19</v>
      </c>
    </row>
    <row r="43" spans="1:34" ht="15">
      <c r="A43" s="13" t="s">
        <v>447</v>
      </c>
      <c r="B43" s="14">
        <f>+VLOOKUP(Tabla2[[#This Row],[EMPRESA  ]],$AD:$AH,2,0)</f>
        <v>9</v>
      </c>
      <c r="C43" s="14">
        <f>+VLOOKUP(Tabla2[[#This Row],[EMPRESA  ]],$AD:$AH,3,0)</f>
        <v>10</v>
      </c>
      <c r="D43" s="14">
        <f>+VLOOKUP(Tabla2[[#This Row],[EMPRESA  ]],$AD:$AH,4,0)</f>
        <v>0</v>
      </c>
      <c r="E43" s="14">
        <f>+VLOOKUP(Tabla2[[#This Row],[EMPRESA  ]],$AD:$AH,5,0)</f>
        <v>19</v>
      </c>
      <c r="F43" s="16" t="s">
        <v>445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4">
        <f>+COUNTA(Tabla2[[#This Row],[Ruta 1]:[Ruta 14]])</f>
        <v>1</v>
      </c>
      <c r="U43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ZP-578 -  -  -  -  -  -  -  -  - </v>
      </c>
      <c r="AD43" s="21" t="s">
        <v>447</v>
      </c>
      <c r="AE43">
        <v>9</v>
      </c>
      <c r="AF43">
        <v>10</v>
      </c>
      <c r="AG43"/>
      <c r="AH43">
        <v>19</v>
      </c>
    </row>
    <row r="44" spans="1:34" ht="15">
      <c r="A44" s="13" t="s">
        <v>816</v>
      </c>
      <c r="B44" s="14">
        <f>+VLOOKUP(Tabla2[[#This Row],[EMPRESA  ]],$AD:$AH,2,0)</f>
        <v>10</v>
      </c>
      <c r="C44" s="14">
        <f>+VLOOKUP(Tabla2[[#This Row],[EMPRESA  ]],$AD:$AH,3,0)</f>
        <v>0</v>
      </c>
      <c r="D44" s="14">
        <f>+VLOOKUP(Tabla2[[#This Row],[EMPRESA  ]],$AD:$AH,4,0)</f>
        <v>5</v>
      </c>
      <c r="E44" s="14">
        <f>+VLOOKUP(Tabla2[[#This Row],[EMPRESA  ]],$AD:$AH,5,0)</f>
        <v>15</v>
      </c>
      <c r="F44" s="37" t="s">
        <v>75</v>
      </c>
      <c r="G44" s="37" t="s">
        <v>235</v>
      </c>
      <c r="H44" s="37" t="s">
        <v>364</v>
      </c>
      <c r="I44" s="37" t="s">
        <v>377</v>
      </c>
      <c r="J44" s="37" t="s">
        <v>390</v>
      </c>
      <c r="K44" s="37" t="s">
        <v>394</v>
      </c>
      <c r="L44" s="37" t="s">
        <v>487</v>
      </c>
      <c r="M44" s="37" t="s">
        <v>510</v>
      </c>
      <c r="N44" s="38" t="s">
        <v>513</v>
      </c>
      <c r="O44" s="38" t="s">
        <v>547</v>
      </c>
      <c r="P44" s="38" t="s">
        <v>553</v>
      </c>
      <c r="Q44" s="38" t="s">
        <v>608</v>
      </c>
      <c r="R44" s="15"/>
      <c r="S44" s="15"/>
      <c r="T44" s="14">
        <f>+COUNTA(Tabla2[[#This Row],[Ruta 1]:[Ruta 14]])</f>
        <v>12</v>
      </c>
      <c r="U44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>ZP-07 - ZP-183 - ZP-345 - ZP-361 - ZP-364 - ZP-365 - ZP-743 - ZP-850 - ZP-850A - ZP-C125A</v>
      </c>
      <c r="AD44" s="21" t="s">
        <v>739</v>
      </c>
      <c r="AE44"/>
      <c r="AF44"/>
      <c r="AG44">
        <v>15</v>
      </c>
      <c r="AH44">
        <v>15</v>
      </c>
    </row>
    <row r="45" spans="1:34" ht="15">
      <c r="A45" s="13" t="s">
        <v>739</v>
      </c>
      <c r="B45" s="14">
        <f>+VLOOKUP(Tabla2[[#This Row],[EMPRESA  ]],$AD:$AH,2,0)</f>
        <v>0</v>
      </c>
      <c r="C45" s="14">
        <f>+VLOOKUP(Tabla2[[#This Row],[EMPRESA  ]],$AD:$AH,3,0)</f>
        <v>0</v>
      </c>
      <c r="D45" s="14">
        <f>+VLOOKUP(Tabla2[[#This Row],[EMPRESA  ]],$AD:$AH,4,0)</f>
        <v>15</v>
      </c>
      <c r="E45" s="14">
        <f>+VLOOKUP(Tabla2[[#This Row],[EMPRESA  ]],$AD:$AH,5,0)</f>
        <v>15</v>
      </c>
      <c r="F45" s="16" t="s">
        <v>746</v>
      </c>
      <c r="G45" s="16" t="s">
        <v>735</v>
      </c>
      <c r="H45" s="16" t="s">
        <v>740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4">
        <f>+COUNTA(Tabla2[[#This Row],[Ruta 1]:[Ruta 14]])</f>
        <v>3</v>
      </c>
      <c r="U45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ZP-P47 - ZP-P40 - ZP-P41 -  -  -  -  -  -  - </v>
      </c>
      <c r="AD45" s="21" t="s">
        <v>816</v>
      </c>
      <c r="AE45">
        <v>10</v>
      </c>
      <c r="AF45"/>
      <c r="AG45">
        <v>5</v>
      </c>
      <c r="AH45">
        <v>15</v>
      </c>
    </row>
    <row r="46" spans="1:34" ht="15">
      <c r="A46" s="13" t="s">
        <v>769</v>
      </c>
      <c r="B46" s="14">
        <f>+VLOOKUP(Tabla2[[#This Row],[EMPRESA  ]],$AD:$AH,2,0)</f>
        <v>0</v>
      </c>
      <c r="C46" s="14">
        <f>+VLOOKUP(Tabla2[[#This Row],[EMPRESA  ]],$AD:$AH,3,0)</f>
        <v>0</v>
      </c>
      <c r="D46" s="14">
        <f>+VLOOKUP(Tabla2[[#This Row],[EMPRESA  ]],$AD:$AH,4,0)</f>
        <v>13</v>
      </c>
      <c r="E46" s="14">
        <f>+VLOOKUP(Tabla2[[#This Row],[EMPRESA  ]],$AD:$AH,5,0)</f>
        <v>13</v>
      </c>
      <c r="F46" s="15" t="s">
        <v>780</v>
      </c>
      <c r="G46" s="54" t="s">
        <v>767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4">
        <f>+COUNTA(Tabla2[[#This Row],[Ruta 1]:[Ruta 14]])</f>
        <v>2</v>
      </c>
      <c r="U46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ZP-T130 - ZP-P81 -  -  -  -  -  -  -  - </v>
      </c>
      <c r="AD46" s="21" t="s">
        <v>549</v>
      </c>
      <c r="AE46"/>
      <c r="AF46"/>
      <c r="AG46">
        <v>13</v>
      </c>
      <c r="AH46">
        <v>13</v>
      </c>
    </row>
    <row r="47" spans="1:34" ht="15">
      <c r="A47" s="13" t="s">
        <v>549</v>
      </c>
      <c r="B47" s="14">
        <f>+VLOOKUP(Tabla2[[#This Row],[EMPRESA  ]],$AD:$AH,2,0)</f>
        <v>0</v>
      </c>
      <c r="C47" s="14">
        <f>+VLOOKUP(Tabla2[[#This Row],[EMPRESA  ]],$AD:$AH,3,0)</f>
        <v>0</v>
      </c>
      <c r="D47" s="14">
        <f>+VLOOKUP(Tabla2[[#This Row],[EMPRESA  ]],$AD:$AH,4,0)</f>
        <v>13</v>
      </c>
      <c r="E47" s="14">
        <f>+VLOOKUP(Tabla2[[#This Row],[EMPRESA  ]],$AD:$AH,5,0)</f>
        <v>13</v>
      </c>
      <c r="F47" s="36" t="s">
        <v>547</v>
      </c>
      <c r="G47" s="36" t="s">
        <v>608</v>
      </c>
      <c r="H47" s="37" t="s">
        <v>75</v>
      </c>
      <c r="I47" s="37" t="s">
        <v>235</v>
      </c>
      <c r="J47" s="37" t="s">
        <v>364</v>
      </c>
      <c r="K47" s="37" t="s">
        <v>377</v>
      </c>
      <c r="L47" s="37" t="s">
        <v>390</v>
      </c>
      <c r="M47" s="37" t="s">
        <v>394</v>
      </c>
      <c r="N47" s="37" t="s">
        <v>487</v>
      </c>
      <c r="O47" s="38" t="s">
        <v>510</v>
      </c>
      <c r="P47" s="38" t="s">
        <v>513</v>
      </c>
      <c r="Q47" s="38" t="s">
        <v>553</v>
      </c>
      <c r="R47" s="15"/>
      <c r="S47" s="15"/>
      <c r="T47" s="14">
        <f>+COUNTA(Tabla2[[#This Row],[Ruta 1]:[Ruta 14]])</f>
        <v>12</v>
      </c>
      <c r="U47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>ZP-C125A - ZP-C56 - ZP-07 - ZP-183 - ZP-345 - ZP-361 - ZP-364 - ZP-365 - ZP-743 - ZP-850</v>
      </c>
      <c r="AD47" s="21" t="s">
        <v>769</v>
      </c>
      <c r="AE47"/>
      <c r="AF47"/>
      <c r="AG47">
        <v>13</v>
      </c>
      <c r="AH47">
        <v>13</v>
      </c>
    </row>
    <row r="48" spans="1:34" ht="15">
      <c r="A48" s="13" t="s">
        <v>738</v>
      </c>
      <c r="B48" s="14">
        <f>+VLOOKUP(Tabla2[[#This Row],[EMPRESA  ]],$AD:$AH,2,0)</f>
        <v>6</v>
      </c>
      <c r="C48" s="14">
        <f>+VLOOKUP(Tabla2[[#This Row],[EMPRESA  ]],$AD:$AH,3,0)</f>
        <v>2</v>
      </c>
      <c r="D48" s="14">
        <f>+VLOOKUP(Tabla2[[#This Row],[EMPRESA  ]],$AD:$AH,4,0)</f>
        <v>3</v>
      </c>
      <c r="E48" s="14">
        <f>+VLOOKUP(Tabla2[[#This Row],[EMPRESA  ]],$AD:$AH,5,0)</f>
        <v>11</v>
      </c>
      <c r="F48" s="15" t="s">
        <v>746</v>
      </c>
      <c r="G48" s="16" t="s">
        <v>735</v>
      </c>
      <c r="H48" s="16" t="s">
        <v>740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4">
        <f>+COUNTA(Tabla2[[#This Row],[Ruta 1]:[Ruta 14]])</f>
        <v>3</v>
      </c>
      <c r="U48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ZP-P47 - ZP-P40 - ZP-P41 -  -  -  -  -  -  - </v>
      </c>
      <c r="AD48" s="21" t="s">
        <v>738</v>
      </c>
      <c r="AE48">
        <v>6</v>
      </c>
      <c r="AF48">
        <v>2</v>
      </c>
      <c r="AG48">
        <v>3</v>
      </c>
      <c r="AH48">
        <v>11</v>
      </c>
    </row>
    <row r="49" spans="1:34" ht="15">
      <c r="A49" s="13" t="s">
        <v>731</v>
      </c>
      <c r="B49" s="14">
        <f>+VLOOKUP(Tabla2[[#This Row],[EMPRESA  ]],$AD:$AH,2,0)</f>
        <v>0</v>
      </c>
      <c r="C49" s="14">
        <f>+VLOOKUP(Tabla2[[#This Row],[EMPRESA  ]],$AD:$AH,3,0)</f>
        <v>0</v>
      </c>
      <c r="D49" s="14">
        <f>+VLOOKUP(Tabla2[[#This Row],[EMPRESA  ]],$AD:$AH,4,0)</f>
        <v>10</v>
      </c>
      <c r="E49" s="14">
        <f>+VLOOKUP(Tabla2[[#This Row],[EMPRESA  ]],$AD:$AH,5,0)</f>
        <v>10</v>
      </c>
      <c r="F49" s="15" t="s">
        <v>729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4">
        <f>+COUNTA(Tabla2[[#This Row],[Ruta 1]:[Ruta 14]])</f>
        <v>1</v>
      </c>
      <c r="U49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ZP-P4 -  -  -  -  -  -  -  -  - </v>
      </c>
      <c r="AD49" s="21" t="s">
        <v>731</v>
      </c>
      <c r="AE49"/>
      <c r="AF49"/>
      <c r="AG49">
        <v>10</v>
      </c>
      <c r="AH49">
        <v>10</v>
      </c>
    </row>
    <row r="50" spans="1:34" ht="15">
      <c r="A50" s="55" t="s">
        <v>268</v>
      </c>
      <c r="B50" s="14">
        <f>+VLOOKUP(Tabla2[[#This Row],[EMPRESA  ]],$AD:$AH,2,0)</f>
        <v>7</v>
      </c>
      <c r="C50" s="14">
        <f>+VLOOKUP(Tabla2[[#This Row],[EMPRESA  ]],$AD:$AH,3,0)</f>
        <v>3</v>
      </c>
      <c r="D50" s="14">
        <f>+VLOOKUP(Tabla2[[#This Row],[EMPRESA  ]],$AD:$AH,4,0)</f>
        <v>0</v>
      </c>
      <c r="E50" s="14">
        <f>+VLOOKUP(Tabla2[[#This Row],[EMPRESA  ]],$AD:$AH,5,0)</f>
        <v>10</v>
      </c>
      <c r="F50" s="16" t="s">
        <v>265</v>
      </c>
      <c r="G50" s="16" t="s">
        <v>287</v>
      </c>
      <c r="H50" s="16" t="s">
        <v>304</v>
      </c>
      <c r="I50" s="16" t="s">
        <v>311</v>
      </c>
      <c r="J50" s="16" t="s">
        <v>319</v>
      </c>
      <c r="K50" s="16" t="s">
        <v>325</v>
      </c>
      <c r="L50" s="16" t="s">
        <v>654</v>
      </c>
      <c r="M50" s="16" t="s">
        <v>698</v>
      </c>
      <c r="N50" s="15"/>
      <c r="O50" s="15"/>
      <c r="P50" s="15"/>
      <c r="Q50" s="15"/>
      <c r="R50" s="15"/>
      <c r="S50" s="15"/>
      <c r="T50" s="14">
        <f>+COUNTA(Tabla2[[#This Row],[Ruta 1]:[Ruta 14]])</f>
        <v>8</v>
      </c>
      <c r="U50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ZP-227 - ZP-232 - ZP-236 - ZP-238 - ZP-239 - ZP-240 - ZP-C70 - ZP-E41 -  - </v>
      </c>
      <c r="AD50" s="21" t="s">
        <v>268</v>
      </c>
      <c r="AE50">
        <v>7</v>
      </c>
      <c r="AF50">
        <v>3</v>
      </c>
      <c r="AG50"/>
      <c r="AH50">
        <v>10</v>
      </c>
    </row>
    <row r="51" spans="1:34" ht="15">
      <c r="A51" s="13" t="s">
        <v>765</v>
      </c>
      <c r="B51" s="14">
        <f>+VLOOKUP(Tabla2[[#This Row],[EMPRESA  ]],$AD:$AH,2,0)</f>
        <v>0</v>
      </c>
      <c r="C51" s="14">
        <f>+VLOOKUP(Tabla2[[#This Row],[EMPRESA  ]],$AD:$AH,3,0)</f>
        <v>0</v>
      </c>
      <c r="D51" s="14">
        <f>+VLOOKUP(Tabla2[[#This Row],[EMPRESA  ]],$AD:$AH,4,0)</f>
        <v>10</v>
      </c>
      <c r="E51" s="14">
        <f>+VLOOKUP(Tabla2[[#This Row],[EMPRESA  ]],$AD:$AH,5,0)</f>
        <v>10</v>
      </c>
      <c r="F51" s="15" t="s">
        <v>763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4">
        <f>+COUNTA(Tabla2[[#This Row],[Ruta 1]:[Ruta 14]])</f>
        <v>1</v>
      </c>
      <c r="U51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ZP-P64 -  -  -  -  -  -  -  -  - </v>
      </c>
      <c r="AD51" s="21" t="s">
        <v>765</v>
      </c>
      <c r="AE51"/>
      <c r="AF51"/>
      <c r="AG51">
        <v>10</v>
      </c>
      <c r="AH51">
        <v>10</v>
      </c>
    </row>
    <row r="52" spans="1:34" ht="15">
      <c r="A52" s="13" t="s">
        <v>344</v>
      </c>
      <c r="B52" s="14">
        <f>+VLOOKUP(Tabla2[[#This Row],[EMPRESA  ]],$AD:$AH,2,0)</f>
        <v>9</v>
      </c>
      <c r="C52" s="14">
        <f>+VLOOKUP(Tabla2[[#This Row],[EMPRESA  ]],$AD:$AH,3,0)</f>
        <v>0</v>
      </c>
      <c r="D52" s="14">
        <f>+VLOOKUP(Tabla2[[#This Row],[EMPRESA  ]],$AD:$AH,4,0)</f>
        <v>0</v>
      </c>
      <c r="E52" s="14">
        <f>+VLOOKUP(Tabla2[[#This Row],[EMPRESA  ]],$AD:$AH,5,0)</f>
        <v>9</v>
      </c>
      <c r="F52" s="54" t="s">
        <v>342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4">
        <f>+COUNTA(Tabla2[[#This Row],[Ruta 1]:[Ruta 14]])</f>
        <v>1</v>
      </c>
      <c r="U52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ZP-313 -  -  -  -  -  -  -  -  - </v>
      </c>
      <c r="AD52" s="21" t="s">
        <v>344</v>
      </c>
      <c r="AE52">
        <v>9</v>
      </c>
      <c r="AF52"/>
      <c r="AG52"/>
      <c r="AH52">
        <v>9</v>
      </c>
    </row>
    <row r="53" spans="1:34" ht="15">
      <c r="A53" s="13" t="s">
        <v>817</v>
      </c>
      <c r="B53" s="14">
        <f>+VLOOKUP(Tabla2[[#This Row],[EMPRESA  ]],$AD:$AH,2,0)</f>
        <v>5</v>
      </c>
      <c r="C53" s="14">
        <f>+VLOOKUP(Tabla2[[#This Row],[EMPRESA  ]],$AD:$AH,3,0)</f>
        <v>3</v>
      </c>
      <c r="D53" s="14">
        <f>+VLOOKUP(Tabla2[[#This Row],[EMPRESA  ]],$AD:$AH,4,0)</f>
        <v>0</v>
      </c>
      <c r="E53" s="14">
        <f>+VLOOKUP(Tabla2[[#This Row],[EMPRESA  ]],$AD:$AH,5,0)</f>
        <v>8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4">
        <f>+COUNTA(Tabla2[[#This Row],[Ruta 1]:[Ruta 14]])</f>
        <v>0</v>
      </c>
      <c r="U53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 -  -  -  -  -  -  -  -  - </v>
      </c>
      <c r="AD53" s="21" t="s">
        <v>817</v>
      </c>
      <c r="AE53">
        <v>5</v>
      </c>
      <c r="AF53">
        <v>3</v>
      </c>
      <c r="AG53"/>
      <c r="AH53">
        <v>8</v>
      </c>
    </row>
    <row r="54" spans="1:34">
      <c r="A54" s="13" t="s">
        <v>61</v>
      </c>
      <c r="B54" s="14">
        <f>+VLOOKUP(Tabla2[[#This Row],[EMPRESA  ]],$AD:$AH,2,0)</f>
        <v>5</v>
      </c>
      <c r="C54" s="14">
        <f>+VLOOKUP(Tabla2[[#This Row],[EMPRESA  ]],$AD:$AH,3,0)</f>
        <v>0</v>
      </c>
      <c r="D54" s="14">
        <f>+VLOOKUP(Tabla2[[#This Row],[EMPRESA  ]],$AD:$AH,4,0)</f>
        <v>0</v>
      </c>
      <c r="E54" s="14">
        <f>+VLOOKUP(Tabla2[[#This Row],[EMPRESA  ]],$AD:$AH,5,0)</f>
        <v>5</v>
      </c>
      <c r="F54" s="16" t="s">
        <v>53</v>
      </c>
      <c r="G54" s="16" t="s">
        <v>672</v>
      </c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4">
        <f>+COUNTA(Tabla2[[#This Row],[Ruta 1]:[Ruta 14]])</f>
        <v>2</v>
      </c>
      <c r="U54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ZP-01 - ZP-C87 -  -  -  -  -  -  -  - </v>
      </c>
      <c r="AD54" s="9" t="s">
        <v>61</v>
      </c>
      <c r="AE54" s="9">
        <v>5</v>
      </c>
      <c r="AH54" s="9">
        <v>5</v>
      </c>
    </row>
    <row r="55" spans="1:34" ht="15">
      <c r="A55" s="57" t="s">
        <v>818</v>
      </c>
      <c r="B55" s="58">
        <f>SUBTOTAL(109,B3:B54)</f>
        <v>1649</v>
      </c>
      <c r="C55" s="58">
        <f t="shared" ref="C55:E55" si="0">SUBTOTAL(109,C3:C54)</f>
        <v>485</v>
      </c>
      <c r="D55" s="58">
        <f t="shared" si="0"/>
        <v>1676</v>
      </c>
      <c r="E55" s="58">
        <f t="shared" si="0"/>
        <v>3810</v>
      </c>
      <c r="O55" s="15"/>
      <c r="P55" s="15"/>
      <c r="Q55" s="15"/>
      <c r="R55" s="15"/>
      <c r="T55" s="58">
        <f t="shared" ref="T55" si="1">SUBTOTAL(109,T3:T54)</f>
        <v>226</v>
      </c>
      <c r="U55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 -  -  -  -  -  -  -  -  - </v>
      </c>
      <c r="AD55" s="21"/>
      <c r="AE55"/>
      <c r="AF55"/>
      <c r="AG55"/>
      <c r="AH55"/>
    </row>
    <row r="56" spans="1:34">
      <c r="A56" s="13"/>
      <c r="B56" s="14"/>
      <c r="C56" s="14"/>
      <c r="D56" s="14"/>
      <c r="E56" s="14"/>
      <c r="O56" s="15"/>
      <c r="P56" s="15"/>
      <c r="Q56" s="15"/>
      <c r="R56" s="15"/>
      <c r="T56" s="53"/>
      <c r="U56" s="53" t="str">
        <f>+Tabla2[[#This Row],[Ruta 1]]&amp;" - "&amp;Tabla2[[#This Row],[Ruta 2]]&amp;" - "&amp;Tabla2[[#This Row],[Ruta 3]]&amp;" - "&amp;Tabla2[[#This Row],[Ruta 4]]&amp;" - "&amp;Tabla2[[#This Row],[Ruta 5]]&amp;" - "&amp;Tabla2[[#This Row],[Ruta 6]]&amp;" - "&amp;Tabla2[[#This Row],[Ruta 7]]&amp;" - "&amp;Tabla2[[#This Row],[Ruta 8]]&amp;" - "&amp;Tabla2[[#This Row],[Ruta 9]]&amp;" - "&amp;Tabla2[[#This Row],[Ruta 10]]</f>
        <v xml:space="preserve"> -  -  -  -  -  -  -  -  - </v>
      </c>
    </row>
    <row r="57" spans="1:34">
      <c r="F57" s="22" t="s">
        <v>819</v>
      </c>
    </row>
    <row r="58" spans="1:34">
      <c r="F58" s="23" t="s">
        <v>820</v>
      </c>
    </row>
  </sheetData>
  <conditionalFormatting sqref="T3:T52 T5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{E5FC705D-4C00-4011-8714-1C19C41F6496}</x14:id>
        </ext>
      </extLst>
    </cfRule>
  </conditionalFormatting>
  <conditionalFormatting sqref="E3:E5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{36CFB6DA-D26F-46F7-A96B-19FA6300F2C0}</x14:id>
        </ext>
      </extLst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FC705D-4C00-4011-8714-1C19C41F64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T3:T52 T54</xm:sqref>
        </x14:conditionalFormatting>
        <x14:conditionalFormatting xmlns:xm="http://schemas.microsoft.com/office/excel/2006/main">
          <x14:cfRule type="dataBar" id="{36CFB6DA-D26F-46F7-A96B-19FA6300F2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CONTROL DE PASO</dc:creator>
  <cp:keywords/>
  <dc:description/>
  <cp:lastModifiedBy>Cristina Maria Hernandez Cossio</cp:lastModifiedBy>
  <cp:revision/>
  <dcterms:created xsi:type="dcterms:W3CDTF">2017-03-06T20:26:00Z</dcterms:created>
  <dcterms:modified xsi:type="dcterms:W3CDTF">2021-02-22T18:42:39Z</dcterms:modified>
  <cp:category/>
  <cp:contentStatus/>
</cp:coreProperties>
</file>