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8800" windowHeight="11700"/>
  </bookViews>
  <sheets>
    <sheet name="CGN2015-02" sheetId="2" r:id="rId1"/>
    <sheet name="CGN2015-100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'CGN2015-02'!$A$7:$F$7</definedName>
    <definedName name="_xlnm._FilterDatabase" localSheetId="1" hidden="1">'CGN2015-100'!$A$9:$F$9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2" l="1"/>
  <c r="B25" i="2"/>
  <c r="E20" i="2"/>
  <c r="E19" i="2"/>
  <c r="B19" i="2"/>
  <c r="E14" i="2"/>
  <c r="E13" i="2"/>
  <c r="B5" i="2"/>
  <c r="E15" i="1"/>
  <c r="E14" i="1"/>
  <c r="E10" i="1"/>
  <c r="B5" i="1"/>
  <c r="B4" i="1"/>
  <c r="B3" i="1"/>
</calcChain>
</file>

<file path=xl/sharedStrings.xml><?xml version="1.0" encoding="utf-8"?>
<sst xmlns="http://schemas.openxmlformats.org/spreadsheetml/2006/main" count="126" uniqueCount="64">
  <si>
    <t>DEPARTAMENTO</t>
  </si>
  <si>
    <t>CUNDINAMARCA</t>
  </si>
  <si>
    <t>DDC-2007-100</t>
  </si>
  <si>
    <t>MUNICIPIO:</t>
  </si>
  <si>
    <t xml:space="preserve">BOGOTA DISTRITO CAPITAL </t>
  </si>
  <si>
    <t>ENTIDAD: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</si>
  <si>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</si>
  <si>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</si>
  <si>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</si>
  <si>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</si>
  <si>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</si>
  <si>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</si>
  <si>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</si>
  <si>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</si>
  <si>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</si>
  <si>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En administración</t>
  </si>
  <si>
    <t xml:space="preserve">BOGOTA D.C. </t>
  </si>
  <si>
    <t>Estampillas</t>
  </si>
  <si>
    <t>Rendimientos financieros</t>
  </si>
  <si>
    <t>Impuesto de industria y comercio</t>
  </si>
  <si>
    <t xml:space="preserve">Ingreso Diferido por Subvenciones </t>
  </si>
  <si>
    <t>Subvención por recursos</t>
  </si>
  <si>
    <t>Impuesto predial unificado</t>
  </si>
  <si>
    <t>Industria y comercio</t>
  </si>
  <si>
    <t>Tasas</t>
  </si>
  <si>
    <t>Impuesto Sobre Vehiculos Automotores</t>
  </si>
  <si>
    <t>ALEXANDRA ÁLVAREZ ESTEVEZ</t>
  </si>
  <si>
    <t>Contadora</t>
  </si>
  <si>
    <t>T.P. No. 115054 - T</t>
  </si>
  <si>
    <t>CGN2015_002_SALDO_DE_OPERACIONES RECIPROCAS_CONVERGENCIA</t>
  </si>
  <si>
    <t>EMPRESA DE TRANSPORTE DEL TERCER MILENIO TRANSMILENIO S.A.</t>
  </si>
  <si>
    <t>Acciones Ordinarias</t>
  </si>
  <si>
    <t>METRO DE BOGOTA S.A.</t>
  </si>
  <si>
    <t>Anticipos para adquisición de bienes y servicios</t>
  </si>
  <si>
    <t>023100000</t>
  </si>
  <si>
    <t>FONDO ROTATORIO DE LA POLICIA NACIONAL</t>
  </si>
  <si>
    <t>Retencion en la fuente</t>
  </si>
  <si>
    <t>DIAN - RECAUDADOR</t>
  </si>
  <si>
    <t>Saldos a favor en liquidaciones privadas</t>
  </si>
  <si>
    <t xml:space="preserve">Anticipo de impuesto de industria y comercio </t>
  </si>
  <si>
    <t>ALCALDIA MUNICIPAL DE SOACHA</t>
  </si>
  <si>
    <t>INSTITUTO DE DESARROLLO URBANO -IDU-</t>
  </si>
  <si>
    <t>Servicios</t>
  </si>
  <si>
    <t>INSTITUTO DISTRITAL PARA LA PROTECCION DE LA NIÑEZ Y DE LA JUVENTUD - IDIPRON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</si>
  <si>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</si>
  <si>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</si>
  <si>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</si>
  <si>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</si>
  <si>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</si>
  <si>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</si>
  <si>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Servicios Públicos</t>
  </si>
  <si>
    <t>E.S.P. EMPRESA DE TELECOMUNICACIONES DE SANTA FE DE BOGOTA S.A.</t>
  </si>
  <si>
    <t>EMPRESA DE ACUEDUCTO Y ALCANTARILLADO DE BOGOTA</t>
  </si>
  <si>
    <t>Comunicaciones y Transporte</t>
  </si>
  <si>
    <t>UNE EPM TELECOMUNICACIONES S.A.  E.S.P.</t>
  </si>
  <si>
    <t>JOSE GUILLERMO DEL RIO BAENA</t>
  </si>
  <si>
    <t xml:space="preserve">Representante Legal </t>
  </si>
  <si>
    <t xml:space="preserve">Director Corporativo </t>
  </si>
  <si>
    <t>(Adjunto certificación)</t>
  </si>
  <si>
    <t>NELLY AYALA GUERRERO</t>
  </si>
  <si>
    <t>Revisor Fiscal</t>
  </si>
  <si>
    <t>T.P. 144343-T</t>
  </si>
  <si>
    <t xml:space="preserve">    Designada por  KPMG S.A.S</t>
  </si>
  <si>
    <t>(Veáse certificación adjunta)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</si>
</sst>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b/>
      <sz val="22"/>
      <name val="Arial Black"/>
      <family val="2"/>
    </font>
    <font>
      <sz val="22"/>
      <name val="Arial"/>
      <family val="2"/>
    </font>
    <font>
      <i/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49" fontId="1" fillId="2" borderId="1" xfId="0" applyNumberFormat="1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  <xf numFmtId="3" fontId="2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left"/>
    </xf>
    <xf numFmtId="3" fontId="2" fillId="2" borderId="3" xfId="0" applyNumberFormat="1" applyFont="1" applyFill="1" applyBorder="1"/>
    <xf numFmtId="0" fontId="1" fillId="2" borderId="4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2" fillId="2" borderId="0" xfId="0" applyFont="1" applyFill="1" applyBorder="1"/>
    <xf numFmtId="0" fontId="2" fillId="2" borderId="5" xfId="0" applyFont="1" applyFill="1" applyBorder="1"/>
    <xf numFmtId="14" fontId="1" fillId="2" borderId="0" xfId="0" applyNumberFormat="1" applyFont="1" applyFill="1" applyBorder="1" applyAlignment="1" applyProtection="1">
      <alignment horizontal="left"/>
      <protection locked="0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7" xfId="0" applyFont="1" applyFill="1" applyBorder="1" applyAlignment="1">
      <alignment horizontal="left"/>
    </xf>
    <xf numFmtId="0" fontId="2" fillId="2" borderId="8" xfId="0" applyFont="1" applyFill="1" applyBorder="1"/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1" fontId="6" fillId="4" borderId="11" xfId="1" applyNumberFormat="1" applyFont="1" applyFill="1" applyBorder="1" applyAlignment="1" applyProtection="1">
      <protection locked="0"/>
    </xf>
    <xf numFmtId="0" fontId="7" fillId="4" borderId="11" xfId="1" applyNumberFormat="1" applyFont="1" applyFill="1" applyBorder="1" applyAlignment="1" applyProtection="1">
      <alignment horizontal="left"/>
      <protection locked="0"/>
    </xf>
    <xf numFmtId="1" fontId="2" fillId="0" borderId="11" xfId="1" applyNumberFormat="1" applyFont="1" applyFill="1" applyBorder="1" applyAlignment="1" applyProtection="1">
      <alignment horizontal="center"/>
      <protection locked="0"/>
    </xf>
    <xf numFmtId="1" fontId="7" fillId="4" borderId="11" xfId="1" applyNumberFormat="1" applyFont="1" applyFill="1" applyBorder="1" applyAlignment="1" applyProtection="1">
      <protection locked="0"/>
    </xf>
    <xf numFmtId="3" fontId="7" fillId="4" borderId="11" xfId="1" applyNumberFormat="1" applyFont="1" applyFill="1" applyBorder="1" applyAlignment="1" applyProtection="1">
      <alignment horizontal="right"/>
      <protection locked="0"/>
    </xf>
    <xf numFmtId="3" fontId="7" fillId="4" borderId="11" xfId="1" applyNumberFormat="1" applyFont="1" applyFill="1" applyBorder="1" applyAlignment="1" applyProtection="1">
      <protection locked="0"/>
    </xf>
    <xf numFmtId="3" fontId="7" fillId="4" borderId="11" xfId="1" applyNumberFormat="1" applyFont="1" applyFill="1" applyBorder="1" applyAlignment="1" applyProtection="1">
      <alignment horizontal="left"/>
      <protection locked="0"/>
    </xf>
    <xf numFmtId="3" fontId="8" fillId="4" borderId="11" xfId="1" applyNumberFormat="1" applyFont="1" applyFill="1" applyBorder="1" applyAlignment="1" applyProtection="1">
      <protection locked="0"/>
    </xf>
    <xf numFmtId="0" fontId="0" fillId="4" borderId="0" xfId="0" applyFill="1"/>
    <xf numFmtId="1" fontId="2" fillId="4" borderId="4" xfId="1" applyNumberFormat="1" applyFont="1" applyFill="1" applyBorder="1" applyAlignment="1" applyProtection="1">
      <protection locked="0"/>
    </xf>
    <xf numFmtId="0" fontId="8" fillId="4" borderId="0" xfId="1" applyNumberFormat="1" applyFont="1" applyFill="1" applyBorder="1" applyAlignment="1" applyProtection="1">
      <alignment horizontal="left"/>
      <protection locked="0"/>
    </xf>
    <xf numFmtId="3" fontId="8" fillId="4" borderId="0" xfId="1" applyNumberFormat="1" applyFont="1" applyFill="1" applyBorder="1" applyAlignment="1" applyProtection="1">
      <protection locked="0"/>
    </xf>
    <xf numFmtId="3" fontId="8" fillId="4" borderId="5" xfId="1" applyNumberFormat="1" applyFont="1" applyFill="1" applyBorder="1" applyAlignment="1" applyProtection="1">
      <protection locked="0"/>
    </xf>
    <xf numFmtId="0" fontId="4" fillId="4" borderId="4" xfId="0" applyFont="1" applyFill="1" applyBorder="1"/>
    <xf numFmtId="0" fontId="4" fillId="4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4" fillId="4" borderId="5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10" fillId="4" borderId="1" xfId="1" applyFont="1" applyFill="1" applyBorder="1" applyAlignment="1" applyProtection="1">
      <alignment horizontal="left"/>
    </xf>
    <xf numFmtId="0" fontId="10" fillId="4" borderId="2" xfId="1" applyFont="1" applyFill="1" applyBorder="1" applyAlignment="1" applyProtection="1">
      <alignment horizontal="left"/>
    </xf>
    <xf numFmtId="0" fontId="8" fillId="4" borderId="2" xfId="1" applyFont="1" applyFill="1" applyBorder="1"/>
    <xf numFmtId="0" fontId="10" fillId="4" borderId="3" xfId="1" applyFont="1" applyFill="1" applyBorder="1" applyAlignment="1">
      <alignment horizontal="right"/>
    </xf>
    <xf numFmtId="0" fontId="4" fillId="0" borderId="0" xfId="1"/>
    <xf numFmtId="0" fontId="10" fillId="4" borderId="4" xfId="1" applyFont="1" applyFill="1" applyBorder="1" applyAlignment="1" applyProtection="1">
      <alignment horizontal="left"/>
    </xf>
    <xf numFmtId="0" fontId="10" fillId="4" borderId="0" xfId="1" applyFont="1" applyFill="1" applyBorder="1" applyAlignment="1" applyProtection="1">
      <alignment horizontal="left"/>
    </xf>
    <xf numFmtId="0" fontId="8" fillId="4" borderId="0" xfId="1" applyFont="1" applyFill="1" applyBorder="1"/>
    <xf numFmtId="0" fontId="8" fillId="4" borderId="5" xfId="1" applyFont="1" applyFill="1" applyBorder="1"/>
    <xf numFmtId="1" fontId="10" fillId="4" borderId="0" xfId="1" applyNumberFormat="1" applyFont="1" applyFill="1" applyBorder="1" applyAlignment="1" applyProtection="1">
      <alignment horizontal="left"/>
      <protection locked="0"/>
    </xf>
    <xf numFmtId="14" fontId="10" fillId="4" borderId="0" xfId="1" applyNumberFormat="1" applyFont="1" applyFill="1" applyBorder="1" applyAlignment="1" applyProtection="1">
      <alignment horizontal="left"/>
      <protection locked="0"/>
    </xf>
    <xf numFmtId="0" fontId="8" fillId="4" borderId="4" xfId="1" applyFont="1" applyFill="1" applyBorder="1"/>
    <xf numFmtId="0" fontId="10" fillId="4" borderId="0" xfId="1" applyFont="1" applyFill="1" applyBorder="1" applyAlignment="1">
      <alignment horizontal="left"/>
    </xf>
    <xf numFmtId="0" fontId="10" fillId="4" borderId="11" xfId="1" applyFont="1" applyFill="1" applyBorder="1" applyAlignment="1">
      <alignment horizontal="center" vertical="center" wrapText="1"/>
    </xf>
    <xf numFmtId="0" fontId="8" fillId="4" borderId="0" xfId="1" applyFont="1" applyFill="1"/>
    <xf numFmtId="0" fontId="7" fillId="4" borderId="11" xfId="1" applyNumberFormat="1" applyFont="1" applyFill="1" applyBorder="1" applyAlignment="1" applyProtection="1">
      <alignment horizontal="center"/>
      <protection locked="0"/>
    </xf>
    <xf numFmtId="1" fontId="7" fillId="0" borderId="11" xfId="1" applyNumberFormat="1" applyFont="1" applyFill="1" applyBorder="1" applyAlignment="1" applyProtection="1">
      <protection locked="0"/>
    </xf>
    <xf numFmtId="0" fontId="4" fillId="4" borderId="0" xfId="1" applyFill="1"/>
    <xf numFmtId="49" fontId="7" fillId="4" borderId="11" xfId="1" applyNumberFormat="1" applyFont="1" applyFill="1" applyBorder="1" applyAlignment="1" applyProtection="1">
      <alignment horizontal="center"/>
      <protection locked="0"/>
    </xf>
    <xf numFmtId="3" fontId="7" fillId="4" borderId="11" xfId="1" applyNumberFormat="1" applyFont="1" applyFill="1" applyBorder="1" applyAlignment="1" applyProtection="1">
      <alignment horizontal="left"/>
    </xf>
    <xf numFmtId="0" fontId="4" fillId="4" borderId="0" xfId="1" applyFont="1" applyFill="1"/>
    <xf numFmtId="1" fontId="6" fillId="4" borderId="4" xfId="1" applyNumberFormat="1" applyFont="1" applyFill="1" applyBorder="1" applyAlignment="1" applyProtection="1">
      <protection locked="0"/>
    </xf>
    <xf numFmtId="3" fontId="7" fillId="4" borderId="0" xfId="1" applyNumberFormat="1" applyFont="1" applyFill="1" applyBorder="1" applyAlignment="1" applyProtection="1">
      <alignment horizontal="left"/>
      <protection locked="0"/>
    </xf>
    <xf numFmtId="0" fontId="7" fillId="4" borderId="0" xfId="1" applyNumberFormat="1" applyFont="1" applyFill="1" applyBorder="1" applyAlignment="1" applyProtection="1">
      <alignment horizontal="center"/>
      <protection locked="0"/>
    </xf>
    <xf numFmtId="1" fontId="7" fillId="4" borderId="0" xfId="1" applyNumberFormat="1" applyFont="1" applyFill="1" applyBorder="1" applyAlignment="1" applyProtection="1">
      <protection locked="0"/>
    </xf>
    <xf numFmtId="3" fontId="7" fillId="4" borderId="0" xfId="1" applyNumberFormat="1" applyFont="1" applyFill="1" applyBorder="1" applyAlignment="1" applyProtection="1">
      <protection locked="0"/>
    </xf>
    <xf numFmtId="3" fontId="7" fillId="4" borderId="5" xfId="1" applyNumberFormat="1" applyFont="1" applyFill="1" applyBorder="1" applyAlignment="1" applyProtection="1">
      <protection locked="0"/>
    </xf>
    <xf numFmtId="1" fontId="2" fillId="4" borderId="4" xfId="1" applyNumberFormat="1" applyFont="1" applyFill="1" applyBorder="1" applyAlignment="1" applyProtection="1">
      <alignment horizontal="right"/>
      <protection locked="0"/>
    </xf>
    <xf numFmtId="1" fontId="2" fillId="4" borderId="0" xfId="1" applyNumberFormat="1" applyFont="1" applyFill="1" applyBorder="1" applyAlignment="1" applyProtection="1">
      <protection locked="0"/>
    </xf>
    <xf numFmtId="1" fontId="2" fillId="4" borderId="0" xfId="1" applyNumberFormat="1" applyFont="1" applyFill="1" applyBorder="1" applyAlignment="1" applyProtection="1">
      <alignment horizontal="right"/>
      <protection locked="0"/>
    </xf>
    <xf numFmtId="0" fontId="11" fillId="4" borderId="0" xfId="1" applyFont="1" applyFill="1" applyBorder="1"/>
    <xf numFmtId="0" fontId="11" fillId="4" borderId="5" xfId="1" applyFont="1" applyFill="1" applyBorder="1"/>
    <xf numFmtId="0" fontId="11" fillId="4" borderId="4" xfId="1" applyFont="1" applyFill="1" applyBorder="1"/>
    <xf numFmtId="0" fontId="12" fillId="4" borderId="0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4" fillId="0" borderId="0" xfId="1" applyFont="1"/>
    <xf numFmtId="0" fontId="15" fillId="4" borderId="0" xfId="1" applyFont="1" applyFill="1" applyBorder="1" applyAlignment="1" applyProtection="1">
      <protection locked="0"/>
    </xf>
    <xf numFmtId="0" fontId="14" fillId="4" borderId="0" xfId="1" applyFont="1" applyFill="1" applyBorder="1"/>
    <xf numFmtId="0" fontId="14" fillId="4" borderId="5" xfId="1" applyFont="1" applyFill="1" applyBorder="1"/>
    <xf numFmtId="0" fontId="14" fillId="4" borderId="4" xfId="1" applyFont="1" applyFill="1" applyBorder="1" applyAlignment="1">
      <alignment horizontal="centerContinuous" vertical="center"/>
    </xf>
    <xf numFmtId="0" fontId="14" fillId="4" borderId="0" xfId="1" applyFont="1" applyFill="1" applyBorder="1" applyAlignment="1">
      <alignment horizontal="centerContinuous" vertical="center"/>
    </xf>
    <xf numFmtId="0" fontId="14" fillId="4" borderId="4" xfId="1" applyFont="1" applyFill="1" applyBorder="1"/>
    <xf numFmtId="0" fontId="13" fillId="4" borderId="0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4" fillId="4" borderId="12" xfId="1" applyFont="1" applyFill="1" applyBorder="1"/>
    <xf numFmtId="0" fontId="14" fillId="4" borderId="13" xfId="1" applyFont="1" applyFill="1" applyBorder="1"/>
    <xf numFmtId="0" fontId="14" fillId="4" borderId="4" xfId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horizontal="center"/>
    </xf>
    <xf numFmtId="0" fontId="15" fillId="4" borderId="5" xfId="1" applyFont="1" applyFill="1" applyBorder="1" applyAlignment="1">
      <alignment horizontal="center"/>
    </xf>
    <xf numFmtId="0" fontId="14" fillId="4" borderId="13" xfId="1" applyFont="1" applyFill="1" applyBorder="1" applyAlignment="1">
      <alignment horizontal="center"/>
    </xf>
    <xf numFmtId="0" fontId="14" fillId="4" borderId="14" xfId="1" applyFont="1" applyFill="1" applyBorder="1" applyAlignment="1">
      <alignment horizontal="center"/>
    </xf>
    <xf numFmtId="0" fontId="13" fillId="4" borderId="4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3" fontId="13" fillId="4" borderId="0" xfId="1" applyNumberFormat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Downloads/MATRIZ-S%20PUBLICO-%20JUNI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SEPT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DIC 2020"/>
      <sheetName val="CGN2015-001"/>
      <sheetName val="CGN2015-02"/>
      <sheetName val="CGN2015-100"/>
      <sheetName val="BAL JUN 2020"/>
      <sheetName val="SITUACION FINANCIERA MILES 2021"/>
      <sheetName val="RESULTADO MILES 2021"/>
      <sheetName val="CAMBIOS MILES 2021"/>
      <sheetName val="FLUJO EFECTIVO NIIF"/>
      <sheetName val="DIRECTORIO AC"/>
      <sheetName val="RECIPROCAS A JUN"/>
      <sheetName val="100%"/>
    </sheetNames>
    <sheetDataSet>
      <sheetData sheetId="0"/>
      <sheetData sheetId="1">
        <row r="5">
          <cell r="B5">
            <v>44377</v>
          </cell>
        </row>
        <row r="2631">
          <cell r="B2631" t="str">
            <v>Vigilancia y seguridad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/>
      <sheetData sheetId="1">
        <row r="1737">
          <cell r="B1737" t="str">
            <v>En administración</v>
          </cell>
        </row>
        <row r="9708">
          <cell r="A9708" t="str">
            <v>FELIPE A. RAMIREZ BUITRAGO</v>
          </cell>
          <cell r="B9708">
            <v>0</v>
          </cell>
          <cell r="C970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23"/>
  <sheetViews>
    <sheetView tabSelected="1" zoomScale="60" zoomScaleNormal="60" workbookViewId="0">
      <selection activeCell="A7" sqref="A7:F34"/>
    </sheetView>
  </sheetViews>
  <sheetFormatPr baseColWidth="10" defaultColWidth="11.42578125" defaultRowHeight="12.75" x14ac:dyDescent="0.2"/>
  <cols>
    <col min="1" max="1" width="29.42578125" style="42" customWidth="1"/>
    <col min="2" max="2" width="62.5703125" style="42" customWidth="1"/>
    <col min="3" max="3" width="35.85546875" style="42" customWidth="1"/>
    <col min="4" max="4" width="123.28515625" style="42" bestFit="1" customWidth="1"/>
    <col min="5" max="5" width="24.85546875" style="55" bestFit="1" customWidth="1"/>
    <col min="6" max="6" width="24.5703125" style="55" customWidth="1"/>
    <col min="7" max="16384" width="11.42578125" style="42"/>
  </cols>
  <sheetData>
    <row r="1" spans="1:6" ht="18" x14ac:dyDescent="0.25">
      <c r="A1" s="38" t="s">
        <v>0</v>
      </c>
      <c r="B1" s="39" t="s">
        <v>1</v>
      </c>
      <c r="C1" s="40"/>
      <c r="D1" s="40"/>
      <c r="E1" s="40"/>
      <c r="F1" s="41" t="s">
        <v>29</v>
      </c>
    </row>
    <row r="2" spans="1:6" ht="18" x14ac:dyDescent="0.25">
      <c r="A2" s="43" t="s">
        <v>3</v>
      </c>
      <c r="B2" s="44" t="s">
        <v>4</v>
      </c>
      <c r="C2" s="45"/>
      <c r="D2" s="45"/>
      <c r="E2" s="45"/>
      <c r="F2" s="46"/>
    </row>
    <row r="3" spans="1:6" ht="18" x14ac:dyDescent="0.25">
      <c r="A3" s="43" t="s">
        <v>5</v>
      </c>
      <c r="B3" s="44" t="s">
        <v>30</v>
      </c>
      <c r="C3" s="45"/>
      <c r="D3" s="45"/>
      <c r="E3" s="45"/>
      <c r="F3" s="46"/>
    </row>
    <row r="4" spans="1:6" ht="18" x14ac:dyDescent="0.25">
      <c r="A4" s="43" t="s">
        <v>6</v>
      </c>
      <c r="B4" s="47">
        <v>235111001</v>
      </c>
      <c r="C4" s="45"/>
      <c r="D4" s="45"/>
      <c r="E4" s="45"/>
      <c r="F4" s="46"/>
    </row>
    <row r="5" spans="1:6" ht="18" x14ac:dyDescent="0.25">
      <c r="A5" s="43" t="s">
        <v>7</v>
      </c>
      <c r="B5" s="48">
        <f>+'[1]CGN2015-001'!B5</f>
        <v>44377</v>
      </c>
      <c r="C5" s="45"/>
      <c r="D5" s="45"/>
      <c r="E5" s="45"/>
      <c r="F5" s="46"/>
    </row>
    <row r="6" spans="1:6" ht="18" x14ac:dyDescent="0.25">
      <c r="A6" s="49"/>
      <c r="B6" s="45"/>
      <c r="C6" s="45"/>
      <c r="D6" s="45"/>
      <c r="E6" s="50" t="s">
        <v>8</v>
      </c>
      <c r="F6" s="46"/>
    </row>
    <row r="7" spans="1:6" s="52" customFormat="1" ht="63.75" customHeight="1" x14ac:dyDescent="0.25">
      <c r="A7" s="51" t="s">
        <v>9</v>
      </c>
      <c r="B7" s="51" t="s">
        <v>10</v>
      </c>
      <c r="C7" s="51" t="s">
        <v>11</v>
      </c>
      <c r="D7" s="51" t="s">
        <v>12</v>
      </c>
      <c r="E7" s="51" t="s">
        <v>13</v>
      </c>
      <c r="F7" s="51" t="s">
        <v>14</v>
      </c>
    </row>
    <row r="8" spans="1:6" s="55" customFormat="1" ht="20.100000000000001" customHeight="1" x14ac:dyDescent="0.25">
      <c r="A8" s="18">
        <v>122413</v>
      </c>
      <c r="B8" s="19" t="s">
        <v>31</v>
      </c>
      <c r="C8" s="53">
        <v>923272759</v>
      </c>
      <c r="D8" s="54" t="s">
        <v>32</v>
      </c>
      <c r="E8" s="23">
        <v>0</v>
      </c>
      <c r="F8" s="23">
        <v>80000000</v>
      </c>
    </row>
    <row r="9" spans="1:6" s="55" customFormat="1" ht="20.100000000000001" customHeight="1" x14ac:dyDescent="0.25">
      <c r="A9" s="18">
        <v>190604</v>
      </c>
      <c r="B9" s="19" t="s">
        <v>33</v>
      </c>
      <c r="C9" s="56" t="s">
        <v>34</v>
      </c>
      <c r="D9" s="54" t="s">
        <v>35</v>
      </c>
      <c r="E9" s="23">
        <v>857142858</v>
      </c>
      <c r="F9" s="23">
        <v>0</v>
      </c>
    </row>
    <row r="10" spans="1:6" s="55" customFormat="1" ht="20.100000000000001" customHeight="1" x14ac:dyDescent="0.25">
      <c r="A10" s="18">
        <v>190702</v>
      </c>
      <c r="B10" s="19" t="s">
        <v>36</v>
      </c>
      <c r="C10" s="53">
        <v>910300000</v>
      </c>
      <c r="D10" s="54" t="s">
        <v>37</v>
      </c>
      <c r="E10" s="23">
        <v>2642849409</v>
      </c>
      <c r="F10" s="23">
        <v>0</v>
      </c>
    </row>
    <row r="11" spans="1:6" s="55" customFormat="1" ht="20.100000000000001" customHeight="1" x14ac:dyDescent="0.25">
      <c r="A11" s="18">
        <v>190703</v>
      </c>
      <c r="B11" s="24" t="s">
        <v>38</v>
      </c>
      <c r="C11" s="53">
        <v>910300000</v>
      </c>
      <c r="D11" s="54" t="s">
        <v>37</v>
      </c>
      <c r="E11" s="23">
        <v>5698261000</v>
      </c>
      <c r="F11" s="23">
        <v>0</v>
      </c>
    </row>
    <row r="12" spans="1:6" s="55" customFormat="1" ht="20.100000000000001" customHeight="1" x14ac:dyDescent="0.25">
      <c r="A12" s="18">
        <v>190706</v>
      </c>
      <c r="B12" s="24" t="s">
        <v>39</v>
      </c>
      <c r="C12" s="53">
        <v>215425754</v>
      </c>
      <c r="D12" s="54" t="s">
        <v>40</v>
      </c>
      <c r="E12" s="23">
        <v>373000</v>
      </c>
      <c r="F12" s="23">
        <v>0</v>
      </c>
    </row>
    <row r="13" spans="1:6" s="55" customFormat="1" ht="20.100000000000001" customHeight="1" x14ac:dyDescent="0.25">
      <c r="A13" s="18">
        <v>190801</v>
      </c>
      <c r="B13" s="19" t="s">
        <v>15</v>
      </c>
      <c r="C13" s="53">
        <v>210111001</v>
      </c>
      <c r="D13" s="54" t="s">
        <v>16</v>
      </c>
      <c r="E13" s="22">
        <f>32587861973</f>
        <v>32587861973</v>
      </c>
      <c r="F13" s="23">
        <v>0</v>
      </c>
    </row>
    <row r="14" spans="1:6" s="55" customFormat="1" ht="20.100000000000001" customHeight="1" x14ac:dyDescent="0.25">
      <c r="A14" s="18">
        <v>190801</v>
      </c>
      <c r="B14" s="19" t="s">
        <v>15</v>
      </c>
      <c r="C14" s="53">
        <v>222011001</v>
      </c>
      <c r="D14" s="54" t="s">
        <v>41</v>
      </c>
      <c r="E14" s="23">
        <f>10338581691+295079323</f>
        <v>10633661014</v>
      </c>
      <c r="F14" s="23">
        <v>0</v>
      </c>
    </row>
    <row r="15" spans="1:6" s="55" customFormat="1" ht="20.100000000000001" customHeight="1" x14ac:dyDescent="0.25">
      <c r="A15" s="18">
        <v>240722</v>
      </c>
      <c r="B15" s="19" t="s">
        <v>17</v>
      </c>
      <c r="C15" s="53">
        <v>210111001</v>
      </c>
      <c r="D15" s="54" t="s">
        <v>16</v>
      </c>
      <c r="E15" s="23">
        <v>166172247</v>
      </c>
      <c r="F15" s="23">
        <v>0</v>
      </c>
    </row>
    <row r="16" spans="1:6" s="55" customFormat="1" ht="20.100000000000001" customHeight="1" x14ac:dyDescent="0.25">
      <c r="A16" s="18">
        <v>240726</v>
      </c>
      <c r="B16" s="24" t="s">
        <v>18</v>
      </c>
      <c r="C16" s="53">
        <v>210111001</v>
      </c>
      <c r="D16" s="54" t="s">
        <v>16</v>
      </c>
      <c r="E16" s="23">
        <v>23139369292</v>
      </c>
      <c r="F16" s="23">
        <v>0</v>
      </c>
    </row>
    <row r="17" spans="1:7" s="55" customFormat="1" ht="20.100000000000001" customHeight="1" x14ac:dyDescent="0.25">
      <c r="A17" s="18">
        <v>244004</v>
      </c>
      <c r="B17" s="24" t="s">
        <v>19</v>
      </c>
      <c r="C17" s="53">
        <v>210111001</v>
      </c>
      <c r="D17" s="54" t="s">
        <v>16</v>
      </c>
      <c r="E17" s="23">
        <v>149861000</v>
      </c>
      <c r="F17" s="23">
        <v>0</v>
      </c>
    </row>
    <row r="18" spans="1:7" s="55" customFormat="1" ht="20.100000000000001" customHeight="1" x14ac:dyDescent="0.25">
      <c r="A18" s="18">
        <v>249055</v>
      </c>
      <c r="B18" s="24" t="s">
        <v>42</v>
      </c>
      <c r="C18" s="53">
        <v>223011001</v>
      </c>
      <c r="D18" s="54" t="s">
        <v>43</v>
      </c>
      <c r="E18" s="23">
        <v>197272615</v>
      </c>
      <c r="F18" s="23">
        <v>0</v>
      </c>
    </row>
    <row r="19" spans="1:7" s="55" customFormat="1" ht="20.100000000000001" customHeight="1" x14ac:dyDescent="0.25">
      <c r="A19" s="18">
        <v>290201</v>
      </c>
      <c r="B19" s="57" t="str">
        <f>+'[2]CGN-2005-001'!B1737</f>
        <v>En administración</v>
      </c>
      <c r="C19" s="53">
        <v>222011001</v>
      </c>
      <c r="D19" s="54" t="s">
        <v>41</v>
      </c>
      <c r="E19" s="23">
        <f>133691127</f>
        <v>133691127</v>
      </c>
      <c r="F19" s="23">
        <v>0</v>
      </c>
    </row>
    <row r="20" spans="1:7" s="55" customFormat="1" ht="20.100000000000001" customHeight="1" x14ac:dyDescent="0.25">
      <c r="A20" s="18">
        <v>290201</v>
      </c>
      <c r="B20" s="19" t="s">
        <v>15</v>
      </c>
      <c r="C20" s="53">
        <v>210111001</v>
      </c>
      <c r="D20" s="54" t="s">
        <v>16</v>
      </c>
      <c r="E20" s="23">
        <f>389609631058+55646443.19+10369916410+5138038206</f>
        <v>405173232117.19</v>
      </c>
      <c r="F20" s="23">
        <v>0</v>
      </c>
    </row>
    <row r="21" spans="1:7" s="55" customFormat="1" ht="18.75" customHeight="1" x14ac:dyDescent="0.25">
      <c r="A21" s="18">
        <v>299003</v>
      </c>
      <c r="B21" s="19" t="s">
        <v>20</v>
      </c>
      <c r="C21" s="53">
        <v>210111001</v>
      </c>
      <c r="D21" s="54" t="s">
        <v>16</v>
      </c>
      <c r="E21" s="23">
        <v>33487681069</v>
      </c>
      <c r="F21" s="23">
        <v>0</v>
      </c>
    </row>
    <row r="22" spans="1:7" s="55" customFormat="1" ht="20.100000000000001" customHeight="1" x14ac:dyDescent="0.25">
      <c r="A22" s="18">
        <v>443005</v>
      </c>
      <c r="B22" s="19" t="s">
        <v>21</v>
      </c>
      <c r="C22" s="53">
        <v>210111001</v>
      </c>
      <c r="D22" s="54" t="s">
        <v>16</v>
      </c>
      <c r="E22" s="23">
        <v>0</v>
      </c>
      <c r="F22" s="23">
        <v>48973119155</v>
      </c>
    </row>
    <row r="23" spans="1:7" s="55" customFormat="1" ht="20.100000000000001" customHeight="1" x14ac:dyDescent="0.25">
      <c r="A23" s="18">
        <v>510401</v>
      </c>
      <c r="B23" s="19" t="s">
        <v>44</v>
      </c>
      <c r="C23" s="53" t="s">
        <v>45</v>
      </c>
      <c r="D23" s="54" t="s">
        <v>46</v>
      </c>
      <c r="E23" s="23">
        <v>0</v>
      </c>
      <c r="F23" s="23">
        <v>235334300</v>
      </c>
    </row>
    <row r="24" spans="1:7" s="55" customFormat="1" ht="20.100000000000001" customHeight="1" x14ac:dyDescent="0.25">
      <c r="A24" s="18">
        <v>510402</v>
      </c>
      <c r="B24" s="19" t="s">
        <v>47</v>
      </c>
      <c r="C24" s="53" t="s">
        <v>48</v>
      </c>
      <c r="D24" s="54" t="s">
        <v>49</v>
      </c>
      <c r="E24" s="23">
        <v>0</v>
      </c>
      <c r="F24" s="23">
        <v>156902600</v>
      </c>
    </row>
    <row r="25" spans="1:7" s="55" customFormat="1" ht="20.100000000000001" customHeight="1" x14ac:dyDescent="0.25">
      <c r="A25" s="18">
        <v>511113</v>
      </c>
      <c r="B25" s="24" t="str">
        <f>+'[1]CGN2015-001'!B2631</f>
        <v>Vigilancia y seguridad</v>
      </c>
      <c r="C25" s="56" t="s">
        <v>34</v>
      </c>
      <c r="D25" s="54" t="s">
        <v>35</v>
      </c>
      <c r="E25" s="23">
        <v>0</v>
      </c>
      <c r="F25" s="23">
        <v>2142857142</v>
      </c>
    </row>
    <row r="26" spans="1:7" s="55" customFormat="1" ht="20.100000000000001" customHeight="1" x14ac:dyDescent="0.25">
      <c r="A26" s="18">
        <v>511117</v>
      </c>
      <c r="B26" s="19" t="s">
        <v>50</v>
      </c>
      <c r="C26" s="53">
        <v>234111001</v>
      </c>
      <c r="D26" s="54" t="s">
        <v>51</v>
      </c>
      <c r="E26" s="23">
        <v>0</v>
      </c>
      <c r="F26" s="23">
        <v>60041133</v>
      </c>
    </row>
    <row r="27" spans="1:7" s="55" customFormat="1" ht="20.100000000000001" customHeight="1" x14ac:dyDescent="0.25">
      <c r="A27" s="18">
        <v>511117</v>
      </c>
      <c r="B27" s="19" t="s">
        <v>50</v>
      </c>
      <c r="C27" s="53">
        <v>234011001</v>
      </c>
      <c r="D27" s="54" t="s">
        <v>52</v>
      </c>
      <c r="E27" s="23">
        <v>0</v>
      </c>
      <c r="F27" s="23">
        <v>241359740</v>
      </c>
    </row>
    <row r="28" spans="1:7" s="55" customFormat="1" ht="20.100000000000001" customHeight="1" x14ac:dyDescent="0.25">
      <c r="A28" s="18">
        <v>511123</v>
      </c>
      <c r="B28" s="19" t="s">
        <v>53</v>
      </c>
      <c r="C28" s="53">
        <v>234111001</v>
      </c>
      <c r="D28" s="54" t="s">
        <v>51</v>
      </c>
      <c r="E28" s="23">
        <v>0</v>
      </c>
      <c r="F28" s="23">
        <v>398439704</v>
      </c>
    </row>
    <row r="29" spans="1:7" s="55" customFormat="1" ht="20.100000000000001" customHeight="1" x14ac:dyDescent="0.25">
      <c r="A29" s="18">
        <v>511123</v>
      </c>
      <c r="B29" s="19" t="s">
        <v>53</v>
      </c>
      <c r="C29" s="53">
        <v>923269813</v>
      </c>
      <c r="D29" s="54" t="s">
        <v>54</v>
      </c>
      <c r="E29" s="23">
        <v>0</v>
      </c>
      <c r="F29" s="23">
        <v>510112</v>
      </c>
    </row>
    <row r="30" spans="1:7" s="55" customFormat="1" ht="20.100000000000001" customHeight="1" x14ac:dyDescent="0.25">
      <c r="A30" s="18">
        <v>512001</v>
      </c>
      <c r="B30" s="19" t="s">
        <v>22</v>
      </c>
      <c r="C30" s="53">
        <v>210111001</v>
      </c>
      <c r="D30" s="54" t="s">
        <v>16</v>
      </c>
      <c r="E30" s="23">
        <v>0</v>
      </c>
      <c r="F30" s="23">
        <v>258939000</v>
      </c>
      <c r="G30" s="58"/>
    </row>
    <row r="31" spans="1:7" s="55" customFormat="1" ht="20.100000000000001" customHeight="1" x14ac:dyDescent="0.25">
      <c r="A31" s="18">
        <v>512009</v>
      </c>
      <c r="B31" s="19" t="s">
        <v>23</v>
      </c>
      <c r="C31" s="53">
        <v>210111001</v>
      </c>
      <c r="D31" s="54" t="s">
        <v>16</v>
      </c>
      <c r="E31" s="23">
        <v>0</v>
      </c>
      <c r="F31" s="23">
        <v>424020000</v>
      </c>
    </row>
    <row r="32" spans="1:7" s="55" customFormat="1" ht="20.100000000000001" customHeight="1" x14ac:dyDescent="0.25">
      <c r="A32" s="18">
        <v>512009</v>
      </c>
      <c r="B32" s="19" t="s">
        <v>23</v>
      </c>
      <c r="C32" s="53">
        <v>215425754</v>
      </c>
      <c r="D32" s="54" t="s">
        <v>40</v>
      </c>
      <c r="E32" s="23">
        <v>0</v>
      </c>
      <c r="F32" s="23">
        <v>5000</v>
      </c>
    </row>
    <row r="33" spans="1:6" s="55" customFormat="1" ht="20.100000000000001" customHeight="1" x14ac:dyDescent="0.25">
      <c r="A33" s="18">
        <v>512010</v>
      </c>
      <c r="B33" s="19" t="s">
        <v>24</v>
      </c>
      <c r="C33" s="53">
        <v>210111001</v>
      </c>
      <c r="D33" s="54" t="s">
        <v>16</v>
      </c>
      <c r="E33" s="23">
        <v>0</v>
      </c>
      <c r="F33" s="23">
        <v>1037000</v>
      </c>
    </row>
    <row r="34" spans="1:6" s="55" customFormat="1" ht="20.100000000000001" customHeight="1" x14ac:dyDescent="0.25">
      <c r="A34" s="18">
        <v>512011</v>
      </c>
      <c r="B34" s="19" t="s">
        <v>25</v>
      </c>
      <c r="C34" s="53">
        <v>210111001</v>
      </c>
      <c r="D34" s="54" t="s">
        <v>16</v>
      </c>
      <c r="E34" s="23">
        <v>0</v>
      </c>
      <c r="F34" s="23">
        <v>2554000</v>
      </c>
    </row>
    <row r="35" spans="1:6" s="55" customFormat="1" ht="43.5" customHeight="1" x14ac:dyDescent="0.25">
      <c r="A35" s="59"/>
      <c r="B35" s="60"/>
      <c r="C35" s="61"/>
      <c r="D35" s="62"/>
      <c r="E35" s="63"/>
      <c r="F35" s="64"/>
    </row>
    <row r="36" spans="1:6" s="55" customFormat="1" ht="43.5" customHeight="1" x14ac:dyDescent="0.25">
      <c r="A36" s="59"/>
      <c r="B36" s="60"/>
      <c r="C36" s="61"/>
      <c r="D36" s="62"/>
      <c r="E36" s="63"/>
      <c r="F36" s="64"/>
    </row>
    <row r="37" spans="1:6" s="55" customFormat="1" ht="43.5" customHeight="1" x14ac:dyDescent="0.25">
      <c r="A37" s="59"/>
      <c r="B37" s="60"/>
      <c r="C37" s="61"/>
      <c r="D37" s="62"/>
      <c r="E37" s="63"/>
      <c r="F37" s="64"/>
    </row>
    <row r="38" spans="1:6" s="55" customFormat="1" ht="43.5" customHeight="1" x14ac:dyDescent="0.25">
      <c r="A38" s="59"/>
      <c r="B38" s="60"/>
      <c r="C38" s="61"/>
      <c r="D38" s="62"/>
      <c r="E38" s="63"/>
      <c r="F38" s="64"/>
    </row>
    <row r="39" spans="1:6" ht="20.25" customHeight="1" x14ac:dyDescent="0.2">
      <c r="A39" s="65"/>
      <c r="B39" s="66"/>
      <c r="C39" s="67"/>
      <c r="D39" s="66"/>
      <c r="E39" s="68"/>
      <c r="F39" s="69"/>
    </row>
    <row r="40" spans="1:6" ht="20.25" customHeight="1" x14ac:dyDescent="0.2">
      <c r="A40" s="70"/>
      <c r="B40" s="66"/>
      <c r="C40" s="68"/>
      <c r="D40" s="68"/>
      <c r="E40" s="71"/>
      <c r="F40" s="72"/>
    </row>
    <row r="41" spans="1:6" s="73" customFormat="1" ht="33.75" x14ac:dyDescent="0.35">
      <c r="A41" s="94" t="str">
        <f>+'[2]CGN-2005-001'!A9708:C9708</f>
        <v>FELIPE A. RAMIREZ BUITRAGO</v>
      </c>
      <c r="B41" s="95"/>
      <c r="C41" s="95"/>
      <c r="D41" s="96" t="s">
        <v>55</v>
      </c>
      <c r="E41" s="95"/>
      <c r="F41" s="97"/>
    </row>
    <row r="42" spans="1:6" s="73" customFormat="1" ht="27" x14ac:dyDescent="0.35">
      <c r="A42" s="84" t="s">
        <v>56</v>
      </c>
      <c r="B42" s="85"/>
      <c r="C42" s="85"/>
      <c r="D42" s="85" t="s">
        <v>57</v>
      </c>
      <c r="E42" s="85"/>
      <c r="F42" s="86"/>
    </row>
    <row r="43" spans="1:6" s="73" customFormat="1" ht="27.75" x14ac:dyDescent="0.4">
      <c r="A43" s="84" t="s">
        <v>58</v>
      </c>
      <c r="B43" s="85"/>
      <c r="C43" s="85"/>
      <c r="D43" s="74"/>
      <c r="E43" s="75"/>
      <c r="F43" s="76"/>
    </row>
    <row r="44" spans="1:6" s="73" customFormat="1" ht="27" x14ac:dyDescent="0.35">
      <c r="A44" s="77"/>
      <c r="B44" s="78"/>
      <c r="C44" s="78"/>
      <c r="D44" s="75"/>
      <c r="E44" s="75"/>
      <c r="F44" s="76"/>
    </row>
    <row r="45" spans="1:6" s="73" customFormat="1" ht="27" x14ac:dyDescent="0.35">
      <c r="A45" s="79"/>
      <c r="B45" s="75"/>
      <c r="C45" s="75"/>
      <c r="D45" s="75"/>
      <c r="E45" s="75"/>
      <c r="F45" s="76"/>
    </row>
    <row r="46" spans="1:6" s="73" customFormat="1" ht="27" x14ac:dyDescent="0.35">
      <c r="A46" s="79"/>
      <c r="B46" s="75"/>
      <c r="C46" s="75"/>
      <c r="D46" s="75"/>
      <c r="E46" s="75"/>
      <c r="F46" s="76"/>
    </row>
    <row r="47" spans="1:6" s="73" customFormat="1" ht="27" x14ac:dyDescent="0.35">
      <c r="A47" s="79"/>
      <c r="B47" s="75"/>
      <c r="C47" s="75"/>
      <c r="D47" s="75"/>
      <c r="E47" s="75"/>
      <c r="F47" s="76"/>
    </row>
    <row r="48" spans="1:6" s="73" customFormat="1" ht="27" x14ac:dyDescent="0.35">
      <c r="A48" s="79"/>
      <c r="B48" s="75"/>
      <c r="C48" s="75"/>
      <c r="D48" s="75"/>
      <c r="E48" s="75"/>
      <c r="F48" s="76"/>
    </row>
    <row r="49" spans="1:6" s="73" customFormat="1" ht="33.75" x14ac:dyDescent="0.35">
      <c r="A49" s="79"/>
      <c r="B49" s="75"/>
      <c r="C49" s="75"/>
      <c r="D49" s="75"/>
      <c r="E49" s="80"/>
      <c r="F49" s="81"/>
    </row>
    <row r="50" spans="1:6" s="73" customFormat="1" ht="33.75" x14ac:dyDescent="0.35">
      <c r="A50" s="94" t="s">
        <v>26</v>
      </c>
      <c r="B50" s="95"/>
      <c r="C50" s="95"/>
      <c r="D50" s="95" t="s">
        <v>59</v>
      </c>
      <c r="E50" s="95"/>
      <c r="F50" s="97"/>
    </row>
    <row r="51" spans="1:6" s="73" customFormat="1" ht="27" x14ac:dyDescent="0.35">
      <c r="A51" s="84" t="s">
        <v>27</v>
      </c>
      <c r="B51" s="85"/>
      <c r="C51" s="85"/>
      <c r="D51" s="85" t="s">
        <v>60</v>
      </c>
      <c r="E51" s="85"/>
      <c r="F51" s="86"/>
    </row>
    <row r="52" spans="1:6" s="73" customFormat="1" ht="27.75" x14ac:dyDescent="0.35">
      <c r="A52" s="87" t="s">
        <v>28</v>
      </c>
      <c r="B52" s="88"/>
      <c r="C52" s="88"/>
      <c r="D52" s="88" t="s">
        <v>61</v>
      </c>
      <c r="E52" s="88"/>
      <c r="F52" s="89"/>
    </row>
    <row r="53" spans="1:6" s="73" customFormat="1" ht="27.75" x14ac:dyDescent="0.4">
      <c r="A53" s="79"/>
      <c r="B53" s="75"/>
      <c r="C53" s="75"/>
      <c r="D53" s="90" t="s">
        <v>62</v>
      </c>
      <c r="E53" s="90"/>
      <c r="F53" s="91"/>
    </row>
    <row r="54" spans="1:6" s="73" customFormat="1" ht="27" x14ac:dyDescent="0.35">
      <c r="A54" s="82"/>
      <c r="B54" s="83"/>
      <c r="C54" s="83"/>
      <c r="D54" s="92" t="s">
        <v>63</v>
      </c>
      <c r="E54" s="92"/>
      <c r="F54" s="93"/>
    </row>
    <row r="4523" spans="4:6" x14ac:dyDescent="0.2">
      <c r="D4523" s="42">
        <v>0</v>
      </c>
      <c r="E4523" s="55">
        <v>0</v>
      </c>
      <c r="F4523" s="42"/>
    </row>
  </sheetData>
  <sheetProtection password="DC98" sheet="1" objects="1" scenarios="1" selectLockedCells="1" autoFilter="0" selectUnlockedCells="1"/>
  <autoFilter ref="A7:F7"/>
  <mergeCells count="13">
    <mergeCell ref="D54:F54"/>
    <mergeCell ref="A41:C41"/>
    <mergeCell ref="D41:F41"/>
    <mergeCell ref="A42:C42"/>
    <mergeCell ref="D42:F42"/>
    <mergeCell ref="A43:C43"/>
    <mergeCell ref="A50:C50"/>
    <mergeCell ref="D50:F50"/>
    <mergeCell ref="A51:C51"/>
    <mergeCell ref="D51:F51"/>
    <mergeCell ref="A52:C52"/>
    <mergeCell ref="D52:F52"/>
    <mergeCell ref="D53:F53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93"/>
  <sheetViews>
    <sheetView zoomScale="71" zoomScaleNormal="71" workbookViewId="0">
      <selection activeCell="A9" sqref="A9:F21"/>
    </sheetView>
  </sheetViews>
  <sheetFormatPr baseColWidth="10" defaultColWidth="9.140625" defaultRowHeight="12.75" x14ac:dyDescent="0.2"/>
  <cols>
    <col min="1" max="1" width="23" bestFit="1" customWidth="1"/>
    <col min="2" max="2" width="63.85546875" customWidth="1"/>
    <col min="3" max="3" width="29.140625" bestFit="1" customWidth="1"/>
    <col min="4" max="4" width="30.140625" bestFit="1" customWidth="1"/>
    <col min="5" max="6" width="25.140625" bestFit="1" customWidth="1"/>
    <col min="7" max="7" width="15.5703125" bestFit="1" customWidth="1"/>
    <col min="8" max="255" width="11.42578125" customWidth="1"/>
  </cols>
  <sheetData>
    <row r="1" spans="1:36" ht="15.75" x14ac:dyDescent="0.25">
      <c r="A1" s="1" t="s">
        <v>0</v>
      </c>
      <c r="B1" s="2" t="s">
        <v>1</v>
      </c>
      <c r="C1" s="3"/>
      <c r="D1" s="4" t="s">
        <v>2</v>
      </c>
      <c r="E1" s="3"/>
      <c r="F1" s="5"/>
    </row>
    <row r="2" spans="1:36" ht="15.75" x14ac:dyDescent="0.25">
      <c r="A2" s="6" t="s">
        <v>3</v>
      </c>
      <c r="B2" s="7" t="s">
        <v>4</v>
      </c>
      <c r="C2" s="8"/>
      <c r="D2" s="8"/>
      <c r="E2" s="8"/>
      <c r="F2" s="9"/>
    </row>
    <row r="3" spans="1:36" ht="15.75" x14ac:dyDescent="0.25">
      <c r="A3" s="6" t="s">
        <v>5</v>
      </c>
      <c r="B3" s="7" t="str">
        <f>+'[3]CGN-2005-001'!B3</f>
        <v>EMPRESA DE TRANSPORTE DEL TERCER MILENIO TRANSMILENIO S.A.</v>
      </c>
      <c r="C3" s="8"/>
      <c r="D3" s="8"/>
      <c r="E3" s="8"/>
      <c r="F3" s="9"/>
    </row>
    <row r="4" spans="1:36" ht="15.75" x14ac:dyDescent="0.25">
      <c r="A4" s="6" t="s">
        <v>6</v>
      </c>
      <c r="B4" s="7">
        <f>+'[3]CGN-2005-001'!B4</f>
        <v>235111001</v>
      </c>
      <c r="C4" s="8"/>
      <c r="D4" s="8"/>
      <c r="E4" s="8"/>
      <c r="F4" s="9"/>
    </row>
    <row r="5" spans="1:36" ht="15.75" x14ac:dyDescent="0.25">
      <c r="A5" s="6" t="s">
        <v>7</v>
      </c>
      <c r="B5" s="10">
        <f>+'[1]CGN2015-001'!B5</f>
        <v>44377</v>
      </c>
      <c r="C5" s="8"/>
      <c r="D5" s="8"/>
      <c r="E5" s="8"/>
      <c r="F5" s="9"/>
    </row>
    <row r="6" spans="1:36" ht="15" x14ac:dyDescent="0.2">
      <c r="A6" s="11"/>
      <c r="B6" s="8"/>
      <c r="C6" s="8"/>
      <c r="D6" s="8"/>
      <c r="E6" s="8"/>
      <c r="F6" s="9"/>
    </row>
    <row r="7" spans="1:36" ht="15" x14ac:dyDescent="0.2">
      <c r="A7" s="11"/>
      <c r="B7" s="8"/>
      <c r="C7" s="8"/>
      <c r="D7" s="8"/>
      <c r="E7" s="8"/>
      <c r="F7" s="9"/>
    </row>
    <row r="8" spans="1:36" ht="15.75" thickBot="1" x14ac:dyDescent="0.25">
      <c r="A8" s="12"/>
      <c r="B8" s="13"/>
      <c r="C8" s="13"/>
      <c r="D8" s="13"/>
      <c r="E8" s="14" t="s">
        <v>8</v>
      </c>
      <c r="F8" s="15"/>
    </row>
    <row r="9" spans="1:36" ht="30" x14ac:dyDescent="0.2">
      <c r="A9" s="16" t="s">
        <v>9</v>
      </c>
      <c r="B9" s="17" t="s">
        <v>10</v>
      </c>
      <c r="C9" s="17" t="s">
        <v>11</v>
      </c>
      <c r="D9" s="17" t="s">
        <v>12</v>
      </c>
      <c r="E9" s="17" t="s">
        <v>13</v>
      </c>
      <c r="F9" s="17" t="s">
        <v>14</v>
      </c>
    </row>
    <row r="10" spans="1:36" ht="18" x14ac:dyDescent="0.25">
      <c r="A10" s="18">
        <v>190801</v>
      </c>
      <c r="B10" s="19" t="s">
        <v>15</v>
      </c>
      <c r="C10" s="20">
        <v>210111001111</v>
      </c>
      <c r="D10" s="21" t="s">
        <v>16</v>
      </c>
      <c r="E10" s="22">
        <f>32587861973</f>
        <v>32587861973</v>
      </c>
      <c r="F10" s="23">
        <v>0</v>
      </c>
    </row>
    <row r="11" spans="1:36" ht="18" x14ac:dyDescent="0.25">
      <c r="A11" s="18">
        <v>240722</v>
      </c>
      <c r="B11" s="19" t="s">
        <v>17</v>
      </c>
      <c r="C11" s="20">
        <v>210111001111</v>
      </c>
      <c r="D11" s="21" t="s">
        <v>16</v>
      </c>
      <c r="E11" s="22">
        <v>166172247</v>
      </c>
      <c r="F11" s="23">
        <v>0</v>
      </c>
    </row>
    <row r="12" spans="1:36" ht="18" x14ac:dyDescent="0.25">
      <c r="A12" s="18">
        <v>240726</v>
      </c>
      <c r="B12" s="24" t="s">
        <v>18</v>
      </c>
      <c r="C12" s="20">
        <v>210111001111</v>
      </c>
      <c r="D12" s="21" t="s">
        <v>16</v>
      </c>
      <c r="E12" s="23">
        <v>23139369292</v>
      </c>
      <c r="F12" s="23">
        <v>0</v>
      </c>
    </row>
    <row r="13" spans="1:36" ht="18" x14ac:dyDescent="0.25">
      <c r="A13" s="18">
        <v>244004</v>
      </c>
      <c r="B13" s="24" t="s">
        <v>19</v>
      </c>
      <c r="C13" s="20">
        <v>210111001111</v>
      </c>
      <c r="D13" s="21" t="s">
        <v>16</v>
      </c>
      <c r="E13" s="23">
        <v>149861000</v>
      </c>
      <c r="F13" s="23">
        <v>0</v>
      </c>
    </row>
    <row r="14" spans="1:36" ht="18" x14ac:dyDescent="0.25">
      <c r="A14" s="18">
        <v>290201</v>
      </c>
      <c r="B14" s="19" t="s">
        <v>15</v>
      </c>
      <c r="C14" s="20">
        <v>210111001111</v>
      </c>
      <c r="D14" s="21" t="s">
        <v>16</v>
      </c>
      <c r="E14" s="23">
        <f>389609631058+5138038206</f>
        <v>394747669264</v>
      </c>
      <c r="F14" s="23">
        <v>0</v>
      </c>
    </row>
    <row r="15" spans="1:36" ht="18" x14ac:dyDescent="0.25">
      <c r="A15" s="18">
        <v>290201</v>
      </c>
      <c r="B15" s="19" t="s">
        <v>15</v>
      </c>
      <c r="C15" s="20">
        <v>210111001113</v>
      </c>
      <c r="D15" s="21" t="s">
        <v>16</v>
      </c>
      <c r="E15" s="23">
        <f>55646443.19+10369916410</f>
        <v>10425562853.190001</v>
      </c>
      <c r="F15" s="23">
        <v>0</v>
      </c>
    </row>
    <row r="16" spans="1:36" s="26" customFormat="1" ht="18.75" customHeight="1" x14ac:dyDescent="0.25">
      <c r="A16" s="18">
        <v>299003</v>
      </c>
      <c r="B16" s="19" t="s">
        <v>20</v>
      </c>
      <c r="C16" s="20">
        <v>210111001111</v>
      </c>
      <c r="D16" s="21" t="s">
        <v>16</v>
      </c>
      <c r="E16" s="23">
        <v>33487681069</v>
      </c>
      <c r="F16" s="25"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6" ht="18" x14ac:dyDescent="0.25">
      <c r="A17" s="18">
        <v>443005</v>
      </c>
      <c r="B17" s="19" t="s">
        <v>21</v>
      </c>
      <c r="C17" s="20">
        <v>210111001111</v>
      </c>
      <c r="D17" s="21" t="s">
        <v>16</v>
      </c>
      <c r="E17" s="23">
        <v>0</v>
      </c>
      <c r="F17" s="23">
        <v>48973119155</v>
      </c>
    </row>
    <row r="18" spans="1:6" ht="18" x14ac:dyDescent="0.25">
      <c r="A18" s="18">
        <v>512001</v>
      </c>
      <c r="B18" s="19" t="s">
        <v>22</v>
      </c>
      <c r="C18" s="20">
        <v>210111001111</v>
      </c>
      <c r="D18" s="21" t="s">
        <v>16</v>
      </c>
      <c r="E18" s="23">
        <v>0</v>
      </c>
      <c r="F18" s="23">
        <v>258939000</v>
      </c>
    </row>
    <row r="19" spans="1:6" ht="18" x14ac:dyDescent="0.25">
      <c r="A19" s="18">
        <v>512009</v>
      </c>
      <c r="B19" s="19" t="s">
        <v>23</v>
      </c>
      <c r="C19" s="20">
        <v>210111001111</v>
      </c>
      <c r="D19" s="21" t="s">
        <v>16</v>
      </c>
      <c r="E19" s="23">
        <v>0</v>
      </c>
      <c r="F19" s="23">
        <v>424020000</v>
      </c>
    </row>
    <row r="20" spans="1:6" ht="18" x14ac:dyDescent="0.25">
      <c r="A20" s="18">
        <v>512010</v>
      </c>
      <c r="B20" s="19" t="s">
        <v>24</v>
      </c>
      <c r="C20" s="20">
        <v>210111001113</v>
      </c>
      <c r="D20" s="21" t="s">
        <v>16</v>
      </c>
      <c r="E20" s="23">
        <v>0</v>
      </c>
      <c r="F20" s="23">
        <v>1037000</v>
      </c>
    </row>
    <row r="21" spans="1:6" ht="18" x14ac:dyDescent="0.25">
      <c r="A21" s="18">
        <v>512011</v>
      </c>
      <c r="B21" s="19" t="s">
        <v>25</v>
      </c>
      <c r="C21" s="20">
        <v>210111001111</v>
      </c>
      <c r="D21" s="21" t="s">
        <v>16</v>
      </c>
      <c r="E21" s="23">
        <v>0</v>
      </c>
      <c r="F21" s="23">
        <v>2554000</v>
      </c>
    </row>
    <row r="22" spans="1:6" ht="18" x14ac:dyDescent="0.25">
      <c r="A22" s="27"/>
      <c r="B22" s="28"/>
      <c r="C22" s="28"/>
      <c r="D22" s="28"/>
      <c r="E22" s="29"/>
      <c r="F22" s="30"/>
    </row>
    <row r="23" spans="1:6" ht="18" x14ac:dyDescent="0.25">
      <c r="A23" s="27"/>
      <c r="B23" s="28"/>
      <c r="C23" s="28"/>
      <c r="D23" s="28"/>
      <c r="E23" s="29"/>
      <c r="F23" s="30"/>
    </row>
    <row r="24" spans="1:6" ht="18" x14ac:dyDescent="0.25">
      <c r="A24" s="27"/>
      <c r="B24" s="28"/>
      <c r="C24" s="28"/>
      <c r="D24" s="28"/>
      <c r="E24" s="29"/>
      <c r="F24" s="30"/>
    </row>
    <row r="25" spans="1:6" ht="18" x14ac:dyDescent="0.25">
      <c r="A25" s="27"/>
      <c r="B25" s="28"/>
      <c r="C25" s="28"/>
      <c r="D25" s="28"/>
      <c r="E25" s="29"/>
      <c r="F25" s="30"/>
    </row>
    <row r="26" spans="1:6" ht="23.25" x14ac:dyDescent="0.2">
      <c r="A26" s="31"/>
      <c r="B26" s="32"/>
      <c r="C26" s="33"/>
      <c r="D26" s="33"/>
      <c r="E26" s="33"/>
      <c r="F26" s="34"/>
    </row>
    <row r="27" spans="1:6" ht="20.25" customHeight="1" x14ac:dyDescent="0.2">
      <c r="A27" s="98" t="s">
        <v>26</v>
      </c>
      <c r="B27" s="99"/>
      <c r="C27" s="99"/>
      <c r="D27" s="99"/>
      <c r="E27" s="99"/>
      <c r="F27" s="100"/>
    </row>
    <row r="28" spans="1:6" ht="18" customHeight="1" x14ac:dyDescent="0.2">
      <c r="A28" s="101" t="s">
        <v>27</v>
      </c>
      <c r="B28" s="102"/>
      <c r="C28" s="102"/>
      <c r="D28" s="102"/>
      <c r="E28" s="102"/>
      <c r="F28" s="103"/>
    </row>
    <row r="29" spans="1:6" ht="15" x14ac:dyDescent="0.2">
      <c r="A29" s="104" t="s">
        <v>28</v>
      </c>
      <c r="B29" s="105"/>
      <c r="C29" s="105"/>
      <c r="D29" s="105"/>
      <c r="E29" s="105"/>
      <c r="F29" s="106"/>
    </row>
    <row r="30" spans="1:6" x14ac:dyDescent="0.2">
      <c r="A30" s="35"/>
      <c r="B30" s="36"/>
      <c r="C30" s="36"/>
      <c r="D30" s="36"/>
      <c r="E30" s="36"/>
      <c r="F30" s="37"/>
    </row>
    <row r="4593" spans="4:5" x14ac:dyDescent="0.2">
      <c r="D4593">
        <v>0</v>
      </c>
      <c r="E4593">
        <v>0</v>
      </c>
    </row>
  </sheetData>
  <sheetProtection password="DC98" sheet="1" objects="1" scenarios="1" selectLockedCells="1" autoFilter="0" selectUnlockedCells="1"/>
  <autoFilter ref="A9:F9"/>
  <mergeCells count="3">
    <mergeCell ref="A27:F27"/>
    <mergeCell ref="A28:F28"/>
    <mergeCell ref="A29:F29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CGN2015-02</vt:lpstr>
      <vt:lpstr>CGN2015-100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Administrador</cp:lastModifiedBy>
  <dcterms:created xsi:type="dcterms:W3CDTF">2021-08-02T15:34:08Z</dcterms:created>
  <dcterms:modified xsi:type="dcterms:W3CDTF">2021-08-03T18:51:04Z</dcterms:modified>
</cp:coreProperties>
</file>