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I:\WEB-MATERIAL\2019\SOLICITUDES\SANDRA MARTINA\OPERACIONES-RECIPROCAS-SEPTIEMBRE\"/>
    </mc:Choice>
  </mc:AlternateContent>
  <xr:revisionPtr revIDLastSave="0" documentId="13_ncr:1_{2B960D48-77F0-4C7B-AC57-36B512C9B2B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GN2015-002" sheetId="1" r:id="rId1"/>
    <sheet name="DDC-2015-100" sheetId="2" r:id="rId2"/>
  </sheets>
  <externalReferences>
    <externalReference r:id="rId3"/>
    <externalReference r:id="rId4"/>
  </externalReferences>
  <definedNames>
    <definedName name="_xlnm._FilterDatabase" localSheetId="0" hidden="1">'CGN2015-002'!$A$7:$F$66</definedName>
    <definedName name="_xlnm._FilterDatabase" localSheetId="1" hidden="1">'DDC-2015-100'!$A$9:$F$28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'CGN2015-002'!$1:$7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E12" i="2"/>
  <c r="B4" i="2"/>
  <c r="B3" i="2"/>
  <c r="F56" i="1"/>
  <c r="F55" i="1"/>
  <c r="F36" i="1"/>
  <c r="F29" i="1"/>
  <c r="E19" i="1"/>
  <c r="E18" i="1"/>
  <c r="B18" i="1"/>
  <c r="E14" i="1"/>
  <c r="B5" i="1"/>
  <c r="B5" i="2" s="1"/>
</calcChain>
</file>

<file path=xl/sharedStrings.xml><?xml version="1.0" encoding="utf-8"?>
<sst xmlns="http://schemas.openxmlformats.org/spreadsheetml/2006/main" count="209" uniqueCount="82">
  <si>
    <t>DEPARTAMENTO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</si>
  <si>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</si>
  <si>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</si>
  <si>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</si>
  <si>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</si>
  <si>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</si>
  <si>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</si>
  <si>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</si>
  <si>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</si>
  <si>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</si>
  <si>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</si>
  <si>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Bonos y Titulos Emitidos por el Gobierno General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</si>
  <si>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</si>
  <si>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</si>
  <si>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</si>
  <si>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</si>
  <si>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</si>
  <si>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</si>
  <si>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</si>
  <si>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Saldos a favor en liquidaciones privadas</t>
  </si>
  <si>
    <t xml:space="preserve">Anticipo de impuesto de industria y comercio </t>
  </si>
  <si>
    <t>ALCALDIA MUNICIPAL DE SOACHA</t>
  </si>
  <si>
    <t>En administración</t>
  </si>
  <si>
    <t xml:space="preserve">BOGOTA D.C. </t>
  </si>
  <si>
    <t>223011001</t>
  </si>
  <si>
    <t>INSTITUTO DISTRITAL PARA LA PROTECCION DE LA NIÑEZ Y DE LA JUVENTUD - IDIPRON</t>
  </si>
  <si>
    <t>INSTITUTO DE DESARROLLO URBANO -IDU-</t>
  </si>
  <si>
    <t>FINANCIERA DE DESARROLLO NACIONAL S.A.</t>
  </si>
  <si>
    <t>Rendimientos financieros</t>
  </si>
  <si>
    <t>011500000</t>
  </si>
  <si>
    <t>MINISTERIO DE HACIENDA Y CREDITO PUBLICO</t>
  </si>
  <si>
    <t xml:space="preserve">Ingreso Diferido por Subvenciones </t>
  </si>
  <si>
    <t>Capital autorizado</t>
  </si>
  <si>
    <t>UNIDAD ADMINISTRATIVA DE REHABILITACION Y MANTENIMIENTO VIAL</t>
  </si>
  <si>
    <t>EMPRESA DE RENOVACION URBANA</t>
  </si>
  <si>
    <t>INSTITUTO DISTRITAL DE TURISMO</t>
  </si>
  <si>
    <t>INSTITUTO DISTRITAL DE PATRIMONIO  CULTURAL</t>
  </si>
  <si>
    <t>INSTITUTO DISTRITAL DE GESTION DE RIESGO Y CAMBIO CLIMATICO - IDIGER</t>
  </si>
  <si>
    <t>Capital  por Suscribir</t>
  </si>
  <si>
    <t>Capital  por Suscribir (DB)</t>
  </si>
  <si>
    <t>Utilidad o Excedentes Acumulados</t>
  </si>
  <si>
    <t>Perdidas o Deficit Acumulados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</si>
  <si>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</si>
  <si>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</si>
  <si>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</si>
  <si>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</si>
  <si>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</si>
  <si>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</si>
  <si>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</si>
  <si>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Vigilancia y Seguridad</t>
  </si>
  <si>
    <t>012300000</t>
  </si>
  <si>
    <t>POLICIA METROPOLITANA DE BOGOTA</t>
  </si>
  <si>
    <t>Servicios Públicos</t>
  </si>
  <si>
    <t>E.S.P. EMPRESA DE TELECOMUNICACIONES DE SANTA FE DE BOGOTA S.A.</t>
  </si>
  <si>
    <t>EMPRESA DE ACUEDUCTO Y ALCANTARRILLADO DE BOGOTA</t>
  </si>
  <si>
    <t>Comunicaciones y Transporte</t>
  </si>
  <si>
    <t>E.S.P EPM TELECOMUNICACIONES S.A. - UNE</t>
  </si>
  <si>
    <t>Promoción y divulgación</t>
  </si>
  <si>
    <t>036400000</t>
  </si>
  <si>
    <t>IMPRENTA NACIONAL DE COLOMBIA</t>
  </si>
  <si>
    <t>CANAL CAPITAL</t>
  </si>
  <si>
    <t>Impuesto Predial Unificado Transmilenio</t>
  </si>
  <si>
    <t>Industria y comercio</t>
  </si>
  <si>
    <t>Tasas</t>
  </si>
  <si>
    <t>Impuesto Sobre Vehiculos Automotores</t>
  </si>
  <si>
    <t>Contribuciones</t>
  </si>
  <si>
    <t>SUPERINTENDENCIA DE TRANSPORTE</t>
  </si>
  <si>
    <t>MARIA CONSUELO ARAÚJO CASTRO</t>
  </si>
  <si>
    <t>PAOLO RAMIREZ BORBON</t>
  </si>
  <si>
    <t xml:space="preserve">Representante Legal </t>
  </si>
  <si>
    <t>Director Corporativo ( E )</t>
  </si>
  <si>
    <t>(Adjunto certificación)</t>
  </si>
  <si>
    <t>ALEXANDRA ÁLVAREZ ESTEVEZ</t>
  </si>
  <si>
    <t>LEONARDO FABIO RIVERA GOMEZ</t>
  </si>
  <si>
    <t>Contadora</t>
  </si>
  <si>
    <t>Revisor Fiscal</t>
  </si>
  <si>
    <t>T.P. No. 115054 - T</t>
  </si>
  <si>
    <t>T.P. 89483-T</t>
  </si>
  <si>
    <t xml:space="preserve">    Designada por  KPMG S.A.S</t>
  </si>
  <si>
    <t>(Veáse certificación adjunta)</t>
  </si>
  <si>
    <t>DDC-2007-100</t>
  </si>
  <si>
    <t>Nombre de la Subcuenta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</si>
</sst>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20"/>
      <name val="Arial Black"/>
      <family val="2"/>
    </font>
    <font>
      <b/>
      <sz val="22"/>
      <name val="Arial Black"/>
      <family val="2"/>
    </font>
    <font>
      <sz val="22"/>
      <name val="Arial"/>
      <family val="2"/>
    </font>
    <font>
      <i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1" fillId="0" borderId="0" xfId="1"/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1" applyFont="1" applyFill="1"/>
    <xf numFmtId="1" fontId="4" fillId="2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NumberFormat="1" applyFont="1" applyFill="1" applyBorder="1" applyAlignment="1" applyProtection="1">
      <alignment horizontal="center"/>
      <protection locked="0"/>
    </xf>
    <xf numFmtId="1" fontId="5" fillId="2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protection locked="0"/>
    </xf>
    <xf numFmtId="0" fontId="1" fillId="2" borderId="0" xfId="1" applyFill="1"/>
    <xf numFmtId="0" fontId="5" fillId="2" borderId="6" xfId="1" applyNumberFormat="1" applyFont="1" applyFill="1" applyBorder="1" applyAlignment="1" applyProtection="1">
      <alignment horizontal="left"/>
      <protection locked="0"/>
    </xf>
    <xf numFmtId="3" fontId="5" fillId="2" borderId="6" xfId="1" applyNumberFormat="1" applyFont="1" applyFill="1" applyBorder="1" applyAlignment="1" applyProtection="1">
      <alignment horizontal="right"/>
      <protection locked="0"/>
    </xf>
    <xf numFmtId="3" fontId="1" fillId="2" borderId="0" xfId="1" applyNumberFormat="1" applyFill="1"/>
    <xf numFmtId="49" fontId="5" fillId="2" borderId="6" xfId="1" applyNumberFormat="1" applyFont="1" applyFill="1" applyBorder="1" applyAlignment="1" applyProtection="1">
      <alignment horizontal="center"/>
      <protection locked="0"/>
    </xf>
    <xf numFmtId="3" fontId="5" fillId="2" borderId="6" xfId="1" applyNumberFormat="1" applyFont="1" applyFill="1" applyBorder="1" applyAlignment="1" applyProtection="1">
      <alignment horizontal="left"/>
    </xf>
    <xf numFmtId="1" fontId="4" fillId="2" borderId="4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alignment horizontal="left"/>
      <protection locked="0"/>
    </xf>
    <xf numFmtId="0" fontId="5" fillId="2" borderId="0" xfId="1" applyNumberFormat="1" applyFont="1" applyFill="1" applyBorder="1" applyAlignment="1" applyProtection="1">
      <alignment horizontal="center"/>
      <protection locked="0"/>
    </xf>
    <xf numFmtId="1" fontId="5" fillId="2" borderId="0" xfId="1" applyNumberFormat="1" applyFont="1" applyFill="1" applyBorder="1" applyAlignment="1" applyProtection="1">
      <protection locked="0"/>
    </xf>
    <xf numFmtId="3" fontId="5" fillId="2" borderId="0" xfId="1" applyNumberFormat="1" applyFont="1" applyFill="1" applyBorder="1" applyAlignment="1" applyProtection="1">
      <protection locked="0"/>
    </xf>
    <xf numFmtId="3" fontId="5" fillId="2" borderId="5" xfId="1" applyNumberFormat="1" applyFont="1" applyFill="1" applyBorder="1" applyAlignment="1" applyProtection="1">
      <protection locked="0"/>
    </xf>
    <xf numFmtId="1" fontId="6" fillId="2" borderId="4" xfId="1" applyNumberFormat="1" applyFont="1" applyFill="1" applyBorder="1" applyAlignment="1" applyProtection="1">
      <alignment horizontal="right"/>
      <protection locked="0"/>
    </xf>
    <xf numFmtId="1" fontId="6" fillId="2" borderId="0" xfId="1" applyNumberFormat="1" applyFont="1" applyFill="1" applyBorder="1" applyAlignment="1" applyProtection="1">
      <protection locked="0"/>
    </xf>
    <xf numFmtId="1" fontId="6" fillId="2" borderId="0" xfId="1" applyNumberFormat="1" applyFont="1" applyFill="1" applyBorder="1" applyAlignment="1" applyProtection="1">
      <alignment horizontal="right"/>
      <protection locked="0"/>
    </xf>
    <xf numFmtId="0" fontId="7" fillId="2" borderId="0" xfId="1" applyFont="1" applyFill="1" applyBorder="1"/>
    <xf numFmtId="0" fontId="7" fillId="2" borderId="5" xfId="1" applyFont="1" applyFill="1" applyBorder="1"/>
    <xf numFmtId="0" fontId="7" fillId="2" borderId="4" xfId="1" applyFont="1" applyFill="1" applyBorder="1"/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0" fillId="0" borderId="0" xfId="1" applyFont="1"/>
    <xf numFmtId="0" fontId="11" fillId="2" borderId="0" xfId="1" applyFont="1" applyFill="1" applyBorder="1" applyAlignment="1" applyProtection="1">
      <protection locked="0"/>
    </xf>
    <xf numFmtId="0" fontId="10" fillId="2" borderId="0" xfId="1" applyFont="1" applyFill="1" applyBorder="1"/>
    <xf numFmtId="0" fontId="10" fillId="2" borderId="5" xfId="1" applyFont="1" applyFill="1" applyBorder="1"/>
    <xf numFmtId="0" fontId="10" fillId="2" borderId="4" xfId="1" applyFont="1" applyFill="1" applyBorder="1" applyAlignment="1">
      <alignment horizontal="centerContinuous" vertical="center"/>
    </xf>
    <xf numFmtId="0" fontId="10" fillId="2" borderId="0" xfId="1" applyFont="1" applyFill="1" applyBorder="1" applyAlignment="1">
      <alignment horizontal="centerContinuous" vertical="center"/>
    </xf>
    <xf numFmtId="0" fontId="10" fillId="2" borderId="4" xfId="1" applyFont="1" applyFill="1" applyBorder="1"/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0" fillId="2" borderId="7" xfId="1" applyFont="1" applyFill="1" applyBorder="1"/>
    <xf numFmtId="0" fontId="10" fillId="2" borderId="8" xfId="1" applyFont="1" applyFill="1" applyBorder="1"/>
    <xf numFmtId="49" fontId="12" fillId="3" borderId="1" xfId="0" applyNumberFormat="1" applyFont="1" applyFill="1" applyBorder="1" applyAlignment="1" applyProtection="1">
      <alignment horizontal="left"/>
    </xf>
    <xf numFmtId="0" fontId="12" fillId="3" borderId="2" xfId="0" applyFont="1" applyFill="1" applyBorder="1" applyAlignment="1" applyProtection="1">
      <alignment horizontal="left"/>
    </xf>
    <xf numFmtId="3" fontId="6" fillId="3" borderId="2" xfId="0" applyNumberFormat="1" applyFont="1" applyFill="1" applyBorder="1"/>
    <xf numFmtId="3" fontId="12" fillId="3" borderId="2" xfId="0" applyNumberFormat="1" applyFont="1" applyFill="1" applyBorder="1" applyAlignment="1">
      <alignment horizontal="left"/>
    </xf>
    <xf numFmtId="3" fontId="6" fillId="3" borderId="3" xfId="0" applyNumberFormat="1" applyFont="1" applyFill="1" applyBorder="1"/>
    <xf numFmtId="0" fontId="12" fillId="3" borderId="4" xfId="0" applyFont="1" applyFill="1" applyBorder="1" applyAlignment="1" applyProtection="1">
      <alignment horizontal="left"/>
    </xf>
    <xf numFmtId="0" fontId="12" fillId="3" borderId="0" xfId="0" applyFont="1" applyFill="1" applyBorder="1" applyAlignment="1" applyProtection="1">
      <alignment horizontal="left"/>
    </xf>
    <xf numFmtId="0" fontId="6" fillId="3" borderId="0" xfId="0" applyFont="1" applyFill="1" applyBorder="1"/>
    <xf numFmtId="0" fontId="6" fillId="3" borderId="5" xfId="0" applyFont="1" applyFill="1" applyBorder="1"/>
    <xf numFmtId="14" fontId="12" fillId="3" borderId="0" xfId="0" applyNumberFormat="1" applyFont="1" applyFill="1" applyBorder="1" applyAlignment="1" applyProtection="1">
      <alignment horizontal="left"/>
      <protection locked="0"/>
    </xf>
    <xf numFmtId="0" fontId="6" fillId="3" borderId="4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0" fontId="13" fillId="3" borderId="11" xfId="0" applyFont="1" applyFill="1" applyBorder="1" applyAlignment="1">
      <alignment horizontal="left"/>
    </xf>
    <xf numFmtId="0" fontId="6" fillId="3" borderId="12" xfId="0" applyFont="1" applyFill="1" applyBorder="1"/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3" fontId="3" fillId="2" borderId="6" xfId="1" applyNumberFormat="1" applyFont="1" applyFill="1" applyBorder="1" applyAlignment="1" applyProtection="1">
      <protection locked="0"/>
    </xf>
    <xf numFmtId="1" fontId="6" fillId="2" borderId="4" xfId="1" applyNumberFormat="1" applyFont="1" applyFill="1" applyBorder="1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left"/>
      <protection locked="0"/>
    </xf>
    <xf numFmtId="3" fontId="3" fillId="2" borderId="0" xfId="1" applyNumberFormat="1" applyFont="1" applyFill="1" applyBorder="1" applyAlignment="1" applyProtection="1">
      <protection locked="0"/>
    </xf>
    <xf numFmtId="3" fontId="3" fillId="2" borderId="5" xfId="1" applyNumberFormat="1" applyFont="1" applyFill="1" applyBorder="1" applyAlignment="1" applyProtection="1">
      <protection locked="0"/>
    </xf>
    <xf numFmtId="0" fontId="1" fillId="2" borderId="4" xfId="0" applyFont="1" applyFill="1" applyBorder="1"/>
    <xf numFmtId="0" fontId="1" fillId="2" borderId="0" xfId="0" applyFont="1" applyFill="1" applyBorder="1"/>
    <xf numFmtId="0" fontId="15" fillId="3" borderId="0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0" fillId="2" borderId="4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CHIVOSTSM\ESTADOS%20FINANCIEROS\MATRIZ\MATRIZ%20CPG2019\MATRIZ-S%20PUBLICO-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SEPT 2019"/>
      <sheetName val="CGN-2005-001"/>
      <sheetName val="CGN2015-002"/>
      <sheetName val="DDC-2015-100"/>
      <sheetName val="BAL SEPT 2018"/>
      <sheetName val="SITUACION FINANCIERA MILES 2019"/>
      <sheetName val="RESULTADO MILES 2019"/>
      <sheetName val="CAMBIOS MILES 2019"/>
      <sheetName val="FLUJO EFECTIVO NIIF"/>
      <sheetName val="DIRECTORIO AC"/>
      <sheetName val="RECIPROCAS A SEPT"/>
      <sheetName val="100%"/>
    </sheetNames>
    <sheetDataSet>
      <sheetData sheetId="0"/>
      <sheetData sheetId="1">
        <row r="5">
          <cell r="B5">
            <v>43738</v>
          </cell>
        </row>
        <row r="1736">
          <cell r="B1736" t="str">
            <v>En administración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55"/>
  <sheetViews>
    <sheetView tabSelected="1" zoomScale="69" zoomScaleNormal="69" workbookViewId="0">
      <pane xSplit="2" topLeftCell="C1" activePane="topRight" state="frozen"/>
      <selection activeCell="F32" sqref="F32"/>
      <selection pane="topRight" activeCell="A8" sqref="A8:F66"/>
    </sheetView>
  </sheetViews>
  <sheetFormatPr baseColWidth="10" defaultRowHeight="12.75" x14ac:dyDescent="0.2"/>
  <cols>
    <col min="1" max="1" width="27" style="5" customWidth="1"/>
    <col min="2" max="2" width="59" style="5" customWidth="1"/>
    <col min="3" max="3" width="38.42578125" style="5" customWidth="1"/>
    <col min="4" max="4" width="123.28515625" style="5" customWidth="1"/>
    <col min="5" max="5" width="38.42578125" style="21" customWidth="1"/>
    <col min="6" max="6" width="26.7109375" style="21" customWidth="1"/>
    <col min="7" max="7" width="18.5703125" style="5" customWidth="1"/>
    <col min="8" max="16384" width="11.42578125" style="5"/>
  </cols>
  <sheetData>
    <row r="1" spans="1:7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7" ht="18" x14ac:dyDescent="0.25">
      <c r="A2" s="6" t="s">
        <v>3</v>
      </c>
      <c r="B2" s="7" t="s">
        <v>4</v>
      </c>
      <c r="C2" s="8"/>
      <c r="D2" s="8"/>
      <c r="E2" s="8"/>
      <c r="F2" s="9"/>
    </row>
    <row r="3" spans="1:7" ht="18" x14ac:dyDescent="0.25">
      <c r="A3" s="6" t="s">
        <v>5</v>
      </c>
      <c r="B3" s="7" t="s">
        <v>6</v>
      </c>
      <c r="C3" s="8"/>
      <c r="D3" s="8"/>
      <c r="E3" s="8"/>
      <c r="F3" s="9"/>
    </row>
    <row r="4" spans="1:7" ht="18" x14ac:dyDescent="0.25">
      <c r="A4" s="6" t="s">
        <v>7</v>
      </c>
      <c r="B4" s="10">
        <v>235111001</v>
      </c>
      <c r="C4" s="8"/>
      <c r="D4" s="8"/>
      <c r="E4" s="8"/>
      <c r="F4" s="9"/>
    </row>
    <row r="5" spans="1:7" ht="18" x14ac:dyDescent="0.25">
      <c r="A5" s="6" t="s">
        <v>8</v>
      </c>
      <c r="B5" s="11">
        <f>+'[1]CGN-2005-001'!B5</f>
        <v>43738</v>
      </c>
      <c r="C5" s="8"/>
      <c r="D5" s="8"/>
      <c r="E5" s="8"/>
      <c r="F5" s="9"/>
    </row>
    <row r="6" spans="1:7" ht="18" x14ac:dyDescent="0.25">
      <c r="A6" s="12"/>
      <c r="B6" s="8"/>
      <c r="C6" s="8"/>
      <c r="D6" s="8"/>
      <c r="E6" s="13" t="s">
        <v>9</v>
      </c>
      <c r="F6" s="9"/>
    </row>
    <row r="7" spans="1:7" s="15" customFormat="1" ht="47.25" customHeight="1" x14ac:dyDescent="0.25">
      <c r="A7" s="14" t="s">
        <v>10</v>
      </c>
      <c r="B7" s="14" t="s">
        <v>11</v>
      </c>
      <c r="C7" s="14" t="s">
        <v>12</v>
      </c>
      <c r="D7" s="14" t="s">
        <v>13</v>
      </c>
      <c r="E7" s="14" t="s">
        <v>14</v>
      </c>
      <c r="F7" s="14" t="s">
        <v>15</v>
      </c>
    </row>
    <row r="8" spans="1:7" s="21" customFormat="1" ht="20.100000000000001" customHeight="1" x14ac:dyDescent="0.25">
      <c r="A8" s="16">
        <v>122406</v>
      </c>
      <c r="B8" s="17" t="s">
        <v>11</v>
      </c>
      <c r="C8" s="18">
        <v>910300000</v>
      </c>
      <c r="D8" s="19" t="s">
        <v>16</v>
      </c>
      <c r="E8" s="20">
        <v>3282957000</v>
      </c>
      <c r="F8" s="20">
        <v>0</v>
      </c>
    </row>
    <row r="9" spans="1:7" s="21" customFormat="1" ht="20.100000000000001" customHeight="1" x14ac:dyDescent="0.25">
      <c r="A9" s="16">
        <v>122413</v>
      </c>
      <c r="B9" s="22" t="s">
        <v>17</v>
      </c>
      <c r="C9" s="18">
        <v>923272759</v>
      </c>
      <c r="D9" s="19" t="s">
        <v>18</v>
      </c>
      <c r="E9" s="20">
        <v>0</v>
      </c>
      <c r="F9" s="20">
        <v>80000000</v>
      </c>
    </row>
    <row r="10" spans="1:7" s="21" customFormat="1" ht="20.100000000000001" customHeight="1" x14ac:dyDescent="0.25">
      <c r="A10" s="16">
        <v>190703</v>
      </c>
      <c r="B10" s="17" t="s">
        <v>19</v>
      </c>
      <c r="C10" s="18">
        <v>910300000</v>
      </c>
      <c r="D10" s="19" t="s">
        <v>16</v>
      </c>
      <c r="E10" s="20">
        <v>7300506000</v>
      </c>
      <c r="F10" s="20">
        <v>0</v>
      </c>
    </row>
    <row r="11" spans="1:7" s="21" customFormat="1" ht="20.100000000000001" customHeight="1" x14ac:dyDescent="0.25">
      <c r="A11" s="16">
        <v>190706</v>
      </c>
      <c r="B11" s="17" t="s">
        <v>20</v>
      </c>
      <c r="C11" s="18">
        <v>215425754</v>
      </c>
      <c r="D11" s="19" t="s">
        <v>21</v>
      </c>
      <c r="E11" s="20">
        <v>833000</v>
      </c>
      <c r="F11" s="20">
        <v>0</v>
      </c>
    </row>
    <row r="12" spans="1:7" s="21" customFormat="1" ht="20.100000000000001" customHeight="1" x14ac:dyDescent="0.25">
      <c r="A12" s="16">
        <v>190801</v>
      </c>
      <c r="B12" s="22" t="s">
        <v>22</v>
      </c>
      <c r="C12" s="18">
        <v>210111001</v>
      </c>
      <c r="D12" s="19" t="s">
        <v>23</v>
      </c>
      <c r="E12" s="23">
        <v>903254671896</v>
      </c>
      <c r="F12" s="20">
        <v>0</v>
      </c>
      <c r="G12" s="24"/>
    </row>
    <row r="13" spans="1:7" s="21" customFormat="1" ht="20.100000000000001" customHeight="1" x14ac:dyDescent="0.25">
      <c r="A13" s="16">
        <v>190801</v>
      </c>
      <c r="B13" s="22" t="s">
        <v>22</v>
      </c>
      <c r="C13" s="18" t="s">
        <v>24</v>
      </c>
      <c r="D13" s="19" t="s">
        <v>25</v>
      </c>
      <c r="E13" s="23">
        <v>390000</v>
      </c>
      <c r="F13" s="20">
        <v>0</v>
      </c>
      <c r="G13" s="24"/>
    </row>
    <row r="14" spans="1:7" s="21" customFormat="1" ht="20.100000000000001" customHeight="1" x14ac:dyDescent="0.25">
      <c r="A14" s="16">
        <v>190801</v>
      </c>
      <c r="B14" s="22" t="s">
        <v>22</v>
      </c>
      <c r="C14" s="18">
        <v>222011001</v>
      </c>
      <c r="D14" s="19" t="s">
        <v>26</v>
      </c>
      <c r="E14" s="20">
        <f>7868378485+503741709</f>
        <v>8372120194</v>
      </c>
      <c r="F14" s="20">
        <v>0</v>
      </c>
      <c r="G14" s="24"/>
    </row>
    <row r="15" spans="1:7" s="21" customFormat="1" ht="20.100000000000001" customHeight="1" x14ac:dyDescent="0.25">
      <c r="A15" s="16">
        <v>190801</v>
      </c>
      <c r="B15" s="22" t="s">
        <v>22</v>
      </c>
      <c r="C15" s="18">
        <v>43400000</v>
      </c>
      <c r="D15" s="19" t="s">
        <v>27</v>
      </c>
      <c r="E15" s="20">
        <v>3211046272</v>
      </c>
      <c r="F15" s="20">
        <v>0</v>
      </c>
      <c r="G15" s="24"/>
    </row>
    <row r="16" spans="1:7" s="21" customFormat="1" ht="20.100000000000001" customHeight="1" x14ac:dyDescent="0.25">
      <c r="A16" s="16">
        <v>240726</v>
      </c>
      <c r="B16" s="17" t="s">
        <v>28</v>
      </c>
      <c r="C16" s="18">
        <v>210111001</v>
      </c>
      <c r="D16" s="19" t="s">
        <v>23</v>
      </c>
      <c r="E16" s="20">
        <v>16376867341</v>
      </c>
      <c r="F16" s="20">
        <v>0</v>
      </c>
      <c r="G16" s="24"/>
    </row>
    <row r="17" spans="1:7" s="21" customFormat="1" ht="20.100000000000001" customHeight="1" x14ac:dyDescent="0.25">
      <c r="A17" s="16">
        <v>240726</v>
      </c>
      <c r="B17" s="17" t="s">
        <v>28</v>
      </c>
      <c r="C17" s="25" t="s">
        <v>29</v>
      </c>
      <c r="D17" s="19" t="s">
        <v>30</v>
      </c>
      <c r="E17" s="20">
        <v>589994</v>
      </c>
      <c r="F17" s="20">
        <v>0</v>
      </c>
      <c r="G17" s="24"/>
    </row>
    <row r="18" spans="1:7" s="21" customFormat="1" ht="20.100000000000001" customHeight="1" x14ac:dyDescent="0.25">
      <c r="A18" s="16">
        <v>290201</v>
      </c>
      <c r="B18" s="26" t="str">
        <f>+'[1]CGN-2005-001'!B1736</f>
        <v>En administración</v>
      </c>
      <c r="C18" s="18">
        <v>222011001</v>
      </c>
      <c r="D18" s="19" t="s">
        <v>26</v>
      </c>
      <c r="E18" s="20">
        <f>133691127</f>
        <v>133691127</v>
      </c>
      <c r="F18" s="20">
        <v>0</v>
      </c>
      <c r="G18" s="24"/>
    </row>
    <row r="19" spans="1:7" s="21" customFormat="1" ht="20.100000000000001" customHeight="1" x14ac:dyDescent="0.25">
      <c r="A19" s="16">
        <v>290201</v>
      </c>
      <c r="B19" s="22" t="s">
        <v>22</v>
      </c>
      <c r="C19" s="18">
        <v>210111001</v>
      </c>
      <c r="D19" s="19" t="s">
        <v>23</v>
      </c>
      <c r="E19" s="20">
        <f>583838276876+128227194+687444936055+136397227210+68586473744+10680574654+1123195179</f>
        <v>1488198910912</v>
      </c>
      <c r="F19" s="20">
        <v>0</v>
      </c>
      <c r="G19" s="24"/>
    </row>
    <row r="20" spans="1:7" s="21" customFormat="1" ht="20.100000000000001" customHeight="1" x14ac:dyDescent="0.25">
      <c r="A20" s="16">
        <v>290201</v>
      </c>
      <c r="B20" s="22" t="s">
        <v>22</v>
      </c>
      <c r="C20" s="18">
        <v>215425754</v>
      </c>
      <c r="D20" s="19" t="s">
        <v>21</v>
      </c>
      <c r="E20" s="20">
        <v>5046292862</v>
      </c>
      <c r="F20" s="20">
        <v>0</v>
      </c>
    </row>
    <row r="21" spans="1:7" s="21" customFormat="1" ht="20.100000000000001" customHeight="1" x14ac:dyDescent="0.25">
      <c r="A21" s="16">
        <v>290201</v>
      </c>
      <c r="B21" s="22" t="s">
        <v>22</v>
      </c>
      <c r="C21" s="25" t="s">
        <v>29</v>
      </c>
      <c r="D21" s="19" t="s">
        <v>30</v>
      </c>
      <c r="E21" s="20">
        <v>4489679166</v>
      </c>
      <c r="F21" s="20">
        <v>0</v>
      </c>
    </row>
    <row r="22" spans="1:7" s="21" customFormat="1" ht="18.75" customHeight="1" x14ac:dyDescent="0.25">
      <c r="A22" s="16">
        <v>299003</v>
      </c>
      <c r="B22" s="22" t="s">
        <v>31</v>
      </c>
      <c r="C22" s="18">
        <v>210111001</v>
      </c>
      <c r="D22" s="19" t="s">
        <v>23</v>
      </c>
      <c r="E22" s="20">
        <v>25888241157</v>
      </c>
      <c r="F22" s="20">
        <v>0</v>
      </c>
    </row>
    <row r="23" spans="1:7" s="21" customFormat="1" ht="18.75" customHeight="1" x14ac:dyDescent="0.25">
      <c r="A23" s="16">
        <v>320401</v>
      </c>
      <c r="B23" s="22" t="s">
        <v>32</v>
      </c>
      <c r="C23" s="18">
        <v>923270342</v>
      </c>
      <c r="D23" s="19" t="s">
        <v>33</v>
      </c>
      <c r="E23" s="20">
        <v>0</v>
      </c>
      <c r="F23" s="20">
        <v>3325012481</v>
      </c>
    </row>
    <row r="24" spans="1:7" s="21" customFormat="1" ht="20.100000000000001" customHeight="1" x14ac:dyDescent="0.25">
      <c r="A24" s="16">
        <v>320401</v>
      </c>
      <c r="B24" s="22" t="s">
        <v>32</v>
      </c>
      <c r="C24" s="18">
        <v>240911001</v>
      </c>
      <c r="D24" s="19" t="s">
        <v>34</v>
      </c>
      <c r="E24" s="20">
        <v>0</v>
      </c>
      <c r="F24" s="20">
        <v>3334997504</v>
      </c>
    </row>
    <row r="25" spans="1:7" s="21" customFormat="1" ht="20.100000000000001" customHeight="1" x14ac:dyDescent="0.25">
      <c r="A25" s="16">
        <v>320401</v>
      </c>
      <c r="B25" s="22" t="s">
        <v>32</v>
      </c>
      <c r="C25" s="18">
        <v>923270844</v>
      </c>
      <c r="D25" s="19" t="s">
        <v>35</v>
      </c>
      <c r="E25" s="20">
        <v>0</v>
      </c>
      <c r="F25" s="20">
        <v>3344982526</v>
      </c>
    </row>
    <row r="26" spans="1:7" s="21" customFormat="1" ht="20.100000000000001" customHeight="1" x14ac:dyDescent="0.25">
      <c r="A26" s="16">
        <v>320401</v>
      </c>
      <c r="B26" s="22" t="s">
        <v>32</v>
      </c>
      <c r="C26" s="18">
        <v>224211001</v>
      </c>
      <c r="D26" s="19" t="s">
        <v>36</v>
      </c>
      <c r="E26" s="20">
        <v>0</v>
      </c>
      <c r="F26" s="20">
        <v>3325012481</v>
      </c>
    </row>
    <row r="27" spans="1:7" s="21" customFormat="1" ht="20.100000000000001" customHeight="1" x14ac:dyDescent="0.25">
      <c r="A27" s="16">
        <v>320401</v>
      </c>
      <c r="B27" s="22" t="s">
        <v>32</v>
      </c>
      <c r="C27" s="18">
        <v>225711001</v>
      </c>
      <c r="D27" s="19" t="s">
        <v>37</v>
      </c>
      <c r="E27" s="20">
        <v>0</v>
      </c>
      <c r="F27" s="20">
        <v>3325012481</v>
      </c>
    </row>
    <row r="28" spans="1:7" s="21" customFormat="1" ht="20.100000000000001" customHeight="1" x14ac:dyDescent="0.25">
      <c r="A28" s="16">
        <v>320401</v>
      </c>
      <c r="B28" s="22" t="s">
        <v>32</v>
      </c>
      <c r="C28" s="18">
        <v>222011001</v>
      </c>
      <c r="D28" s="19" t="s">
        <v>26</v>
      </c>
      <c r="E28" s="20">
        <v>0</v>
      </c>
      <c r="F28" s="20">
        <v>9955067399</v>
      </c>
    </row>
    <row r="29" spans="1:7" s="21" customFormat="1" ht="20.100000000000001" customHeight="1" x14ac:dyDescent="0.25">
      <c r="A29" s="16">
        <v>320401</v>
      </c>
      <c r="B29" s="22" t="s">
        <v>32</v>
      </c>
      <c r="C29" s="18">
        <v>210111001</v>
      </c>
      <c r="D29" s="19" t="s">
        <v>23</v>
      </c>
      <c r="E29" s="20">
        <v>0</v>
      </c>
      <c r="F29" s="20">
        <f>70054917624+3334997504</f>
        <v>73389915128</v>
      </c>
    </row>
    <row r="30" spans="1:7" s="21" customFormat="1" ht="20.100000000000001" customHeight="1" x14ac:dyDescent="0.25">
      <c r="A30" s="16">
        <v>320402</v>
      </c>
      <c r="B30" s="22" t="s">
        <v>38</v>
      </c>
      <c r="C30" s="18">
        <v>923270342</v>
      </c>
      <c r="D30" s="19" t="s">
        <v>33</v>
      </c>
      <c r="E30" s="20">
        <v>0</v>
      </c>
      <c r="F30" s="20">
        <v>-2839369964</v>
      </c>
    </row>
    <row r="31" spans="1:7" s="21" customFormat="1" ht="20.100000000000001" customHeight="1" x14ac:dyDescent="0.25">
      <c r="A31" s="16">
        <v>320402</v>
      </c>
      <c r="B31" s="22" t="s">
        <v>38</v>
      </c>
      <c r="C31" s="18">
        <v>240911001</v>
      </c>
      <c r="D31" s="19" t="s">
        <v>34</v>
      </c>
      <c r="E31" s="20">
        <v>0</v>
      </c>
      <c r="F31" s="20">
        <v>-2847896601</v>
      </c>
    </row>
    <row r="32" spans="1:7" s="21" customFormat="1" ht="20.100000000000001" customHeight="1" x14ac:dyDescent="0.25">
      <c r="A32" s="16">
        <v>320402</v>
      </c>
      <c r="B32" s="22" t="s">
        <v>38</v>
      </c>
      <c r="C32" s="18">
        <v>923270844</v>
      </c>
      <c r="D32" s="19" t="s">
        <v>35</v>
      </c>
      <c r="E32" s="20">
        <v>0</v>
      </c>
      <c r="F32" s="20">
        <v>-2856423237</v>
      </c>
    </row>
    <row r="33" spans="1:6" s="21" customFormat="1" ht="20.100000000000001" customHeight="1" x14ac:dyDescent="0.25">
      <c r="A33" s="16">
        <v>320402</v>
      </c>
      <c r="B33" s="22" t="s">
        <v>38</v>
      </c>
      <c r="C33" s="18">
        <v>224211001</v>
      </c>
      <c r="D33" s="19" t="s">
        <v>36</v>
      </c>
      <c r="E33" s="20">
        <v>0</v>
      </c>
      <c r="F33" s="20">
        <v>-2839369964</v>
      </c>
    </row>
    <row r="34" spans="1:6" s="21" customFormat="1" ht="20.100000000000001" customHeight="1" x14ac:dyDescent="0.25">
      <c r="A34" s="16">
        <v>320402</v>
      </c>
      <c r="B34" s="22" t="s">
        <v>38</v>
      </c>
      <c r="C34" s="18">
        <v>225711001</v>
      </c>
      <c r="D34" s="19" t="s">
        <v>37</v>
      </c>
      <c r="E34" s="20">
        <v>0</v>
      </c>
      <c r="F34" s="20">
        <v>-2839369964</v>
      </c>
    </row>
    <row r="35" spans="1:6" s="21" customFormat="1" ht="20.100000000000001" customHeight="1" x14ac:dyDescent="0.25">
      <c r="A35" s="16">
        <v>320402</v>
      </c>
      <c r="B35" s="22" t="s">
        <v>38</v>
      </c>
      <c r="C35" s="18">
        <v>222011001</v>
      </c>
      <c r="D35" s="19" t="s">
        <v>26</v>
      </c>
      <c r="E35" s="20">
        <v>0</v>
      </c>
      <c r="F35" s="20">
        <v>-8501056619</v>
      </c>
    </row>
    <row r="36" spans="1:6" s="21" customFormat="1" ht="20.100000000000001" customHeight="1" x14ac:dyDescent="0.25">
      <c r="A36" s="16">
        <v>320402</v>
      </c>
      <c r="B36" s="22" t="s">
        <v>39</v>
      </c>
      <c r="C36" s="18">
        <v>210111001</v>
      </c>
      <c r="D36" s="19" t="s">
        <v>23</v>
      </c>
      <c r="E36" s="20">
        <v>0</v>
      </c>
      <c r="F36" s="20">
        <f>-59822881886-2847896601</f>
        <v>-62670778487</v>
      </c>
    </row>
    <row r="37" spans="1:6" s="21" customFormat="1" ht="19.5" customHeight="1" x14ac:dyDescent="0.25">
      <c r="A37" s="16">
        <v>322501</v>
      </c>
      <c r="B37" s="17" t="s">
        <v>40</v>
      </c>
      <c r="C37" s="18">
        <v>923270342</v>
      </c>
      <c r="D37" s="19" t="s">
        <v>33</v>
      </c>
      <c r="E37" s="20">
        <v>0</v>
      </c>
      <c r="F37" s="20">
        <v>389439832</v>
      </c>
    </row>
    <row r="38" spans="1:6" s="21" customFormat="1" ht="19.5" customHeight="1" x14ac:dyDescent="0.25">
      <c r="A38" s="16">
        <v>322501</v>
      </c>
      <c r="B38" s="17" t="s">
        <v>40</v>
      </c>
      <c r="C38" s="18">
        <v>240911001</v>
      </c>
      <c r="D38" s="19" t="s">
        <v>34</v>
      </c>
      <c r="E38" s="20">
        <v>0</v>
      </c>
      <c r="F38" s="20">
        <v>390609320</v>
      </c>
    </row>
    <row r="39" spans="1:6" s="21" customFormat="1" ht="19.5" customHeight="1" x14ac:dyDescent="0.25">
      <c r="A39" s="16">
        <v>322501</v>
      </c>
      <c r="B39" s="17" t="s">
        <v>40</v>
      </c>
      <c r="C39" s="18">
        <v>923270844</v>
      </c>
      <c r="D39" s="19" t="s">
        <v>35</v>
      </c>
      <c r="E39" s="20">
        <v>0</v>
      </c>
      <c r="F39" s="20">
        <v>391778809</v>
      </c>
    </row>
    <row r="40" spans="1:6" s="21" customFormat="1" ht="19.5" customHeight="1" x14ac:dyDescent="0.25">
      <c r="A40" s="16">
        <v>322501</v>
      </c>
      <c r="B40" s="17" t="s">
        <v>40</v>
      </c>
      <c r="C40" s="18">
        <v>224211001</v>
      </c>
      <c r="D40" s="19" t="s">
        <v>36</v>
      </c>
      <c r="E40" s="20">
        <v>0</v>
      </c>
      <c r="F40" s="20">
        <v>389439832</v>
      </c>
    </row>
    <row r="41" spans="1:6" s="21" customFormat="1" ht="19.5" customHeight="1" x14ac:dyDescent="0.25">
      <c r="A41" s="16">
        <v>322501</v>
      </c>
      <c r="B41" s="17" t="s">
        <v>40</v>
      </c>
      <c r="C41" s="18">
        <v>225711001</v>
      </c>
      <c r="D41" s="19" t="s">
        <v>37</v>
      </c>
      <c r="E41" s="20">
        <v>0</v>
      </c>
      <c r="F41" s="20">
        <v>389439832</v>
      </c>
    </row>
    <row r="42" spans="1:6" s="21" customFormat="1" ht="19.5" customHeight="1" x14ac:dyDescent="0.25">
      <c r="A42" s="16">
        <v>322501</v>
      </c>
      <c r="B42" s="17" t="s">
        <v>40</v>
      </c>
      <c r="C42" s="18">
        <v>222011001</v>
      </c>
      <c r="D42" s="19" t="s">
        <v>26</v>
      </c>
      <c r="E42" s="20">
        <v>0</v>
      </c>
      <c r="F42" s="20">
        <v>1165980517</v>
      </c>
    </row>
    <row r="43" spans="1:6" s="21" customFormat="1" ht="19.5" customHeight="1" x14ac:dyDescent="0.25">
      <c r="A43" s="16">
        <v>322501</v>
      </c>
      <c r="B43" s="17" t="s">
        <v>40</v>
      </c>
      <c r="C43" s="18">
        <v>210111001</v>
      </c>
      <c r="D43" s="19" t="s">
        <v>23</v>
      </c>
      <c r="E43" s="20">
        <v>0</v>
      </c>
      <c r="F43" s="20">
        <v>8595744031</v>
      </c>
    </row>
    <row r="44" spans="1:6" s="21" customFormat="1" ht="19.5" customHeight="1" x14ac:dyDescent="0.25">
      <c r="A44" s="16">
        <v>322502</v>
      </c>
      <c r="B44" s="17" t="s">
        <v>41</v>
      </c>
      <c r="C44" s="18">
        <v>923270342</v>
      </c>
      <c r="D44" s="19" t="s">
        <v>33</v>
      </c>
      <c r="E44" s="20">
        <v>0</v>
      </c>
      <c r="F44" s="20">
        <v>-135025440</v>
      </c>
    </row>
    <row r="45" spans="1:6" s="21" customFormat="1" ht="19.5" customHeight="1" x14ac:dyDescent="0.25">
      <c r="A45" s="16">
        <v>322502</v>
      </c>
      <c r="B45" s="17" t="s">
        <v>41</v>
      </c>
      <c r="C45" s="18">
        <v>240911001</v>
      </c>
      <c r="D45" s="19" t="s">
        <v>34</v>
      </c>
      <c r="E45" s="20">
        <v>0</v>
      </c>
      <c r="F45" s="20">
        <v>-135430922</v>
      </c>
    </row>
    <row r="46" spans="1:6" s="21" customFormat="1" ht="19.5" customHeight="1" x14ac:dyDescent="0.25">
      <c r="A46" s="16">
        <v>322502</v>
      </c>
      <c r="B46" s="17" t="s">
        <v>41</v>
      </c>
      <c r="C46" s="18">
        <v>923270844</v>
      </c>
      <c r="D46" s="19" t="s">
        <v>35</v>
      </c>
      <c r="E46" s="20">
        <v>0</v>
      </c>
      <c r="F46" s="20">
        <v>-135836403</v>
      </c>
    </row>
    <row r="47" spans="1:6" s="21" customFormat="1" ht="19.5" customHeight="1" x14ac:dyDescent="0.25">
      <c r="A47" s="16">
        <v>322502</v>
      </c>
      <c r="B47" s="17" t="s">
        <v>41</v>
      </c>
      <c r="C47" s="18">
        <v>224211001</v>
      </c>
      <c r="D47" s="19" t="s">
        <v>36</v>
      </c>
      <c r="E47" s="20">
        <v>0</v>
      </c>
      <c r="F47" s="20">
        <v>-135025440</v>
      </c>
    </row>
    <row r="48" spans="1:6" s="21" customFormat="1" ht="19.5" customHeight="1" x14ac:dyDescent="0.25">
      <c r="A48" s="16">
        <v>322502</v>
      </c>
      <c r="B48" s="17" t="s">
        <v>41</v>
      </c>
      <c r="C48" s="18">
        <v>225711001</v>
      </c>
      <c r="D48" s="19" t="s">
        <v>37</v>
      </c>
      <c r="E48" s="20">
        <v>0</v>
      </c>
      <c r="F48" s="20">
        <v>-135025440</v>
      </c>
    </row>
    <row r="49" spans="1:6" s="21" customFormat="1" ht="19.5" customHeight="1" x14ac:dyDescent="0.25">
      <c r="A49" s="16">
        <v>322502</v>
      </c>
      <c r="B49" s="17" t="s">
        <v>41</v>
      </c>
      <c r="C49" s="18">
        <v>222011001</v>
      </c>
      <c r="D49" s="19" t="s">
        <v>26</v>
      </c>
      <c r="E49" s="20">
        <v>0</v>
      </c>
      <c r="F49" s="20">
        <v>-404265355</v>
      </c>
    </row>
    <row r="50" spans="1:6" s="21" customFormat="1" ht="19.5" customHeight="1" x14ac:dyDescent="0.25">
      <c r="A50" s="16">
        <v>322502</v>
      </c>
      <c r="B50" s="17" t="s">
        <v>41</v>
      </c>
      <c r="C50" s="18">
        <v>210111001</v>
      </c>
      <c r="D50" s="19" t="s">
        <v>23</v>
      </c>
      <c r="E50" s="20">
        <v>0</v>
      </c>
      <c r="F50" s="20">
        <v>-2980291238</v>
      </c>
    </row>
    <row r="51" spans="1:6" s="21" customFormat="1" ht="20.100000000000001" customHeight="1" x14ac:dyDescent="0.25">
      <c r="A51" s="16">
        <v>443005</v>
      </c>
      <c r="B51" s="22" t="s">
        <v>42</v>
      </c>
      <c r="C51" s="18">
        <v>210111001</v>
      </c>
      <c r="D51" s="19" t="s">
        <v>23</v>
      </c>
      <c r="E51" s="20">
        <v>0</v>
      </c>
      <c r="F51" s="20">
        <v>78941010271</v>
      </c>
    </row>
    <row r="52" spans="1:6" s="21" customFormat="1" ht="20.100000000000001" customHeight="1" x14ac:dyDescent="0.25">
      <c r="A52" s="16">
        <v>510401</v>
      </c>
      <c r="B52" s="22" t="s">
        <v>43</v>
      </c>
      <c r="C52" s="18" t="s">
        <v>44</v>
      </c>
      <c r="D52" s="19" t="s">
        <v>45</v>
      </c>
      <c r="E52" s="20">
        <v>0</v>
      </c>
      <c r="F52" s="20">
        <v>315872800</v>
      </c>
    </row>
    <row r="53" spans="1:6" s="21" customFormat="1" ht="20.100000000000001" customHeight="1" x14ac:dyDescent="0.25">
      <c r="A53" s="16">
        <v>510402</v>
      </c>
      <c r="B53" s="22" t="s">
        <v>46</v>
      </c>
      <c r="C53" s="18" t="s">
        <v>47</v>
      </c>
      <c r="D53" s="19" t="s">
        <v>48</v>
      </c>
      <c r="E53" s="20">
        <v>0</v>
      </c>
      <c r="F53" s="20">
        <v>210593100</v>
      </c>
    </row>
    <row r="54" spans="1:6" s="21" customFormat="1" ht="20.100000000000001" customHeight="1" x14ac:dyDescent="0.25">
      <c r="A54" s="16">
        <v>511113</v>
      </c>
      <c r="B54" s="22" t="s">
        <v>49</v>
      </c>
      <c r="C54" s="25" t="s">
        <v>50</v>
      </c>
      <c r="D54" s="19" t="s">
        <v>51</v>
      </c>
      <c r="E54" s="20">
        <v>0</v>
      </c>
      <c r="F54" s="20">
        <v>1750000000</v>
      </c>
    </row>
    <row r="55" spans="1:6" s="21" customFormat="1" ht="20.100000000000001" customHeight="1" x14ac:dyDescent="0.25">
      <c r="A55" s="16">
        <v>511117</v>
      </c>
      <c r="B55" s="22" t="s">
        <v>52</v>
      </c>
      <c r="C55" s="18">
        <v>234111001</v>
      </c>
      <c r="D55" s="19" t="s">
        <v>53</v>
      </c>
      <c r="E55" s="20">
        <v>0</v>
      </c>
      <c r="F55" s="20">
        <f>53764450+139831612</f>
        <v>193596062</v>
      </c>
    </row>
    <row r="56" spans="1:6" s="21" customFormat="1" ht="20.100000000000001" customHeight="1" x14ac:dyDescent="0.25">
      <c r="A56" s="16">
        <v>511117</v>
      </c>
      <c r="B56" s="22" t="s">
        <v>52</v>
      </c>
      <c r="C56" s="18">
        <v>234011001</v>
      </c>
      <c r="D56" s="19" t="s">
        <v>54</v>
      </c>
      <c r="E56" s="20">
        <v>0</v>
      </c>
      <c r="F56" s="20">
        <f>3922855+347648470</f>
        <v>351571325</v>
      </c>
    </row>
    <row r="57" spans="1:6" s="21" customFormat="1" ht="20.100000000000001" customHeight="1" x14ac:dyDescent="0.25">
      <c r="A57" s="16">
        <v>511123</v>
      </c>
      <c r="B57" s="22" t="s">
        <v>55</v>
      </c>
      <c r="C57" s="18">
        <v>234111001</v>
      </c>
      <c r="D57" s="19" t="s">
        <v>53</v>
      </c>
      <c r="E57" s="20">
        <v>0</v>
      </c>
      <c r="F57" s="20">
        <v>544461113</v>
      </c>
    </row>
    <row r="58" spans="1:6" s="21" customFormat="1" ht="20.100000000000001" customHeight="1" x14ac:dyDescent="0.25">
      <c r="A58" s="16">
        <v>511123</v>
      </c>
      <c r="B58" s="22" t="s">
        <v>55</v>
      </c>
      <c r="C58" s="18">
        <v>923269813</v>
      </c>
      <c r="D58" s="19" t="s">
        <v>56</v>
      </c>
      <c r="E58" s="20">
        <v>0</v>
      </c>
      <c r="F58" s="20">
        <v>3065469286</v>
      </c>
    </row>
    <row r="59" spans="1:6" s="21" customFormat="1" ht="20.100000000000001" customHeight="1" x14ac:dyDescent="0.25">
      <c r="A59" s="16">
        <v>511127</v>
      </c>
      <c r="B59" s="17" t="s">
        <v>57</v>
      </c>
      <c r="C59" s="25" t="s">
        <v>58</v>
      </c>
      <c r="D59" s="19" t="s">
        <v>59</v>
      </c>
      <c r="E59" s="20">
        <v>0</v>
      </c>
      <c r="F59" s="20">
        <v>662465959</v>
      </c>
    </row>
    <row r="60" spans="1:6" s="21" customFormat="1" ht="20.100000000000001" customHeight="1" x14ac:dyDescent="0.25">
      <c r="A60" s="16">
        <v>511127</v>
      </c>
      <c r="B60" s="17" t="s">
        <v>57</v>
      </c>
      <c r="C60" s="18">
        <v>267411001</v>
      </c>
      <c r="D60" s="19" t="s">
        <v>60</v>
      </c>
      <c r="E60" s="20">
        <v>0</v>
      </c>
      <c r="F60" s="20">
        <v>1403539567</v>
      </c>
    </row>
    <row r="61" spans="1:6" s="21" customFormat="1" ht="20.100000000000001" customHeight="1" x14ac:dyDescent="0.25">
      <c r="A61" s="16">
        <v>512001</v>
      </c>
      <c r="B61" s="17" t="s">
        <v>61</v>
      </c>
      <c r="C61" s="18">
        <v>210111001</v>
      </c>
      <c r="D61" s="19" t="s">
        <v>23</v>
      </c>
      <c r="E61" s="20">
        <v>0</v>
      </c>
      <c r="F61" s="20">
        <v>266914000</v>
      </c>
    </row>
    <row r="62" spans="1:6" s="21" customFormat="1" ht="20.100000000000001" customHeight="1" x14ac:dyDescent="0.25">
      <c r="A62" s="16">
        <v>512009</v>
      </c>
      <c r="B62" s="22" t="s">
        <v>62</v>
      </c>
      <c r="C62" s="18">
        <v>210111001</v>
      </c>
      <c r="D62" s="19" t="s">
        <v>23</v>
      </c>
      <c r="E62" s="20">
        <v>0</v>
      </c>
      <c r="F62" s="20">
        <v>546736000</v>
      </c>
    </row>
    <row r="63" spans="1:6" s="21" customFormat="1" ht="20.100000000000001" customHeight="1" x14ac:dyDescent="0.25">
      <c r="A63" s="16">
        <v>512009</v>
      </c>
      <c r="B63" s="22" t="s">
        <v>62</v>
      </c>
      <c r="C63" s="18">
        <v>215425754</v>
      </c>
      <c r="D63" s="19" t="s">
        <v>21</v>
      </c>
      <c r="E63" s="20">
        <v>0</v>
      </c>
      <c r="F63" s="20">
        <v>139000</v>
      </c>
    </row>
    <row r="64" spans="1:6" s="21" customFormat="1" ht="20.100000000000001" customHeight="1" x14ac:dyDescent="0.25">
      <c r="A64" s="16">
        <v>512010</v>
      </c>
      <c r="B64" s="22" t="s">
        <v>63</v>
      </c>
      <c r="C64" s="18">
        <v>210111001</v>
      </c>
      <c r="D64" s="19" t="s">
        <v>23</v>
      </c>
      <c r="E64" s="20">
        <v>0</v>
      </c>
      <c r="F64" s="20">
        <v>8965000</v>
      </c>
    </row>
    <row r="65" spans="1:6" s="21" customFormat="1" ht="20.100000000000001" customHeight="1" x14ac:dyDescent="0.25">
      <c r="A65" s="16">
        <v>512011</v>
      </c>
      <c r="B65" s="22" t="s">
        <v>64</v>
      </c>
      <c r="C65" s="18">
        <v>210111001</v>
      </c>
      <c r="D65" s="19" t="s">
        <v>23</v>
      </c>
      <c r="E65" s="20">
        <v>0</v>
      </c>
      <c r="F65" s="20">
        <v>41857000</v>
      </c>
    </row>
    <row r="66" spans="1:6" s="21" customFormat="1" ht="20.100000000000001" customHeight="1" x14ac:dyDescent="0.25">
      <c r="A66" s="16">
        <v>512026</v>
      </c>
      <c r="B66" s="22" t="s">
        <v>65</v>
      </c>
      <c r="C66" s="18">
        <v>828200000</v>
      </c>
      <c r="D66" s="19" t="s">
        <v>66</v>
      </c>
      <c r="E66" s="20">
        <v>0</v>
      </c>
      <c r="F66" s="20">
        <v>40252940</v>
      </c>
    </row>
    <row r="67" spans="1:6" s="21" customFormat="1" ht="43.5" customHeight="1" x14ac:dyDescent="0.25">
      <c r="A67" s="27"/>
      <c r="B67" s="28"/>
      <c r="C67" s="29"/>
      <c r="D67" s="30"/>
      <c r="E67" s="31"/>
      <c r="F67" s="32"/>
    </row>
    <row r="68" spans="1:6" s="21" customFormat="1" ht="43.5" customHeight="1" x14ac:dyDescent="0.25">
      <c r="A68" s="27"/>
      <c r="B68" s="28"/>
      <c r="C68" s="29"/>
      <c r="D68" s="30"/>
      <c r="E68" s="31"/>
      <c r="F68" s="32"/>
    </row>
    <row r="69" spans="1:6" s="21" customFormat="1" ht="43.5" customHeight="1" x14ac:dyDescent="0.25">
      <c r="A69" s="27"/>
      <c r="B69" s="28"/>
      <c r="C69" s="29"/>
      <c r="D69" s="30"/>
      <c r="E69" s="31"/>
      <c r="F69" s="32"/>
    </row>
    <row r="70" spans="1:6" s="21" customFormat="1" ht="43.5" customHeight="1" x14ac:dyDescent="0.25">
      <c r="A70" s="27"/>
      <c r="B70" s="28"/>
      <c r="C70" s="29"/>
      <c r="D70" s="30"/>
      <c r="E70" s="31"/>
      <c r="F70" s="32"/>
    </row>
    <row r="71" spans="1:6" ht="20.25" customHeight="1" x14ac:dyDescent="0.2">
      <c r="A71" s="33"/>
      <c r="B71" s="34"/>
      <c r="C71" s="35"/>
      <c r="D71" s="34"/>
      <c r="E71" s="36"/>
      <c r="F71" s="37"/>
    </row>
    <row r="72" spans="1:6" ht="20.25" customHeight="1" x14ac:dyDescent="0.2">
      <c r="A72" s="38"/>
      <c r="B72" s="34"/>
      <c r="C72" s="36"/>
      <c r="D72" s="36"/>
      <c r="E72" s="39"/>
      <c r="F72" s="40"/>
    </row>
    <row r="73" spans="1:6" s="41" customFormat="1" ht="33.75" x14ac:dyDescent="0.35">
      <c r="A73" s="93" t="s">
        <v>67</v>
      </c>
      <c r="B73" s="94"/>
      <c r="C73" s="94"/>
      <c r="D73" s="94" t="s">
        <v>68</v>
      </c>
      <c r="E73" s="94"/>
      <c r="F73" s="95"/>
    </row>
    <row r="74" spans="1:6" s="41" customFormat="1" ht="27" x14ac:dyDescent="0.35">
      <c r="A74" s="83" t="s">
        <v>69</v>
      </c>
      <c r="B74" s="84"/>
      <c r="C74" s="84"/>
      <c r="D74" s="84" t="s">
        <v>70</v>
      </c>
      <c r="E74" s="84"/>
      <c r="F74" s="85"/>
    </row>
    <row r="75" spans="1:6" s="41" customFormat="1" ht="27.75" x14ac:dyDescent="0.4">
      <c r="A75" s="83" t="s">
        <v>71</v>
      </c>
      <c r="B75" s="84"/>
      <c r="C75" s="84"/>
      <c r="D75" s="42"/>
      <c r="E75" s="43"/>
      <c r="F75" s="44"/>
    </row>
    <row r="76" spans="1:6" s="41" customFormat="1" ht="27" x14ac:dyDescent="0.35">
      <c r="A76" s="45"/>
      <c r="B76" s="46"/>
      <c r="C76" s="46"/>
      <c r="D76" s="43"/>
      <c r="E76" s="43"/>
      <c r="F76" s="44"/>
    </row>
    <row r="77" spans="1:6" s="41" customFormat="1" ht="27" x14ac:dyDescent="0.35">
      <c r="A77" s="47"/>
      <c r="B77" s="43"/>
      <c r="C77" s="43"/>
      <c r="D77" s="43"/>
      <c r="E77" s="43"/>
      <c r="F77" s="44"/>
    </row>
    <row r="78" spans="1:6" s="41" customFormat="1" ht="27" x14ac:dyDescent="0.35">
      <c r="A78" s="47"/>
      <c r="B78" s="43"/>
      <c r="C78" s="43"/>
      <c r="D78" s="43"/>
      <c r="E78" s="43"/>
      <c r="F78" s="44"/>
    </row>
    <row r="79" spans="1:6" s="41" customFormat="1" ht="27" x14ac:dyDescent="0.35">
      <c r="A79" s="47"/>
      <c r="B79" s="43"/>
      <c r="C79" s="43"/>
      <c r="D79" s="43"/>
      <c r="E79" s="43"/>
      <c r="F79" s="44"/>
    </row>
    <row r="80" spans="1:6" s="41" customFormat="1" ht="27" x14ac:dyDescent="0.35">
      <c r="A80" s="47"/>
      <c r="B80" s="43"/>
      <c r="C80" s="43"/>
      <c r="D80" s="43"/>
      <c r="E80" s="43"/>
      <c r="F80" s="44"/>
    </row>
    <row r="81" spans="1:6" s="41" customFormat="1" ht="33.75" x14ac:dyDescent="0.35">
      <c r="A81" s="47"/>
      <c r="B81" s="43"/>
      <c r="C81" s="43"/>
      <c r="D81" s="43"/>
      <c r="E81" s="48"/>
      <c r="F81" s="49"/>
    </row>
    <row r="82" spans="1:6" s="41" customFormat="1" ht="33.75" x14ac:dyDescent="0.35">
      <c r="A82" s="93" t="s">
        <v>72</v>
      </c>
      <c r="B82" s="94"/>
      <c r="C82" s="94"/>
      <c r="D82" s="94" t="s">
        <v>73</v>
      </c>
      <c r="E82" s="94"/>
      <c r="F82" s="95"/>
    </row>
    <row r="83" spans="1:6" s="41" customFormat="1" ht="27" x14ac:dyDescent="0.35">
      <c r="A83" s="83" t="s">
        <v>74</v>
      </c>
      <c r="B83" s="84"/>
      <c r="C83" s="84"/>
      <c r="D83" s="84" t="s">
        <v>75</v>
      </c>
      <c r="E83" s="84"/>
      <c r="F83" s="85"/>
    </row>
    <row r="84" spans="1:6" s="41" customFormat="1" ht="27.75" x14ac:dyDescent="0.35">
      <c r="A84" s="86" t="s">
        <v>76</v>
      </c>
      <c r="B84" s="87"/>
      <c r="C84" s="87"/>
      <c r="D84" s="87" t="s">
        <v>77</v>
      </c>
      <c r="E84" s="87"/>
      <c r="F84" s="88"/>
    </row>
    <row r="85" spans="1:6" s="41" customFormat="1" ht="27.75" x14ac:dyDescent="0.4">
      <c r="A85" s="47"/>
      <c r="B85" s="43"/>
      <c r="C85" s="43"/>
      <c r="D85" s="89" t="s">
        <v>78</v>
      </c>
      <c r="E85" s="89"/>
      <c r="F85" s="90"/>
    </row>
    <row r="86" spans="1:6" s="41" customFormat="1" ht="27" x14ac:dyDescent="0.35">
      <c r="A86" s="50"/>
      <c r="B86" s="51"/>
      <c r="C86" s="51"/>
      <c r="D86" s="91" t="s">
        <v>79</v>
      </c>
      <c r="E86" s="91"/>
      <c r="F86" s="92"/>
    </row>
    <row r="4555" spans="4:5" x14ac:dyDescent="0.2">
      <c r="D4555" s="5">
        <v>0</v>
      </c>
      <c r="E4555" s="21">
        <v>0</v>
      </c>
    </row>
  </sheetData>
  <sheetProtection algorithmName="SHA-512" hashValue="Z9GDgvuYn0M9/HdO4tejTAdLy8YZNWtLeC1HlviQA0uufGw2UKobTCZ6PCOV+7d61AQfXKkRfPYTpjbMQB/9Zg==" saltValue="VWBdb8TXQoyOXFRLGnAYHg==" spinCount="100000" sheet="1" objects="1" scenarios="1" selectLockedCells="1" autoFilter="0" selectUnlockedCells="1"/>
  <autoFilter ref="A7:F66" xr:uid="{3B0C4636-C086-499C-A11F-948CCC381F42}"/>
  <mergeCells count="13">
    <mergeCell ref="D86:F86"/>
    <mergeCell ref="A73:C73"/>
    <mergeCell ref="D73:F73"/>
    <mergeCell ref="A74:C74"/>
    <mergeCell ref="D74:F74"/>
    <mergeCell ref="A75:C75"/>
    <mergeCell ref="A82:C82"/>
    <mergeCell ref="D82:F82"/>
    <mergeCell ref="A83:C83"/>
    <mergeCell ref="D83:F83"/>
    <mergeCell ref="A84:C84"/>
    <mergeCell ref="D84:F84"/>
    <mergeCell ref="D85:F85"/>
  </mergeCells>
  <printOptions horizontalCentered="1"/>
  <pageMargins left="0.31496062992125984" right="0.31496062992125984" top="1.3385826771653544" bottom="0.74803149606299213" header="0.31496062992125984" footer="0.31496062992125984"/>
  <pageSetup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4601"/>
  <sheetViews>
    <sheetView topLeftCell="A6" zoomScale="73" zoomScaleNormal="73" workbookViewId="0">
      <selection activeCell="A10" sqref="A10:F28"/>
    </sheetView>
  </sheetViews>
  <sheetFormatPr baseColWidth="10" defaultRowHeight="12.75" x14ac:dyDescent="0.2"/>
  <cols>
    <col min="1" max="1" width="23" bestFit="1" customWidth="1"/>
    <col min="2" max="2" width="83.5703125" bestFit="1" customWidth="1"/>
    <col min="3" max="3" width="28.28515625" customWidth="1"/>
    <col min="4" max="4" width="20.140625" bestFit="1" customWidth="1"/>
    <col min="5" max="5" width="24.85546875" customWidth="1"/>
    <col min="6" max="6" width="21.85546875" bestFit="1" customWidth="1"/>
  </cols>
  <sheetData>
    <row r="1" spans="1:37" ht="15.75" x14ac:dyDescent="0.25">
      <c r="A1" s="52" t="s">
        <v>0</v>
      </c>
      <c r="B1" s="53" t="s">
        <v>1</v>
      </c>
      <c r="C1" s="54"/>
      <c r="D1" s="55" t="s">
        <v>80</v>
      </c>
      <c r="E1" s="54"/>
      <c r="F1" s="56"/>
    </row>
    <row r="2" spans="1:37" ht="15.75" x14ac:dyDescent="0.25">
      <c r="A2" s="57" t="s">
        <v>3</v>
      </c>
      <c r="B2" s="58" t="s">
        <v>4</v>
      </c>
      <c r="C2" s="59"/>
      <c r="D2" s="59"/>
      <c r="E2" s="59"/>
      <c r="F2" s="60"/>
    </row>
    <row r="3" spans="1:37" ht="15.75" x14ac:dyDescent="0.25">
      <c r="A3" s="57" t="s">
        <v>5</v>
      </c>
      <c r="B3" s="58" t="str">
        <f>+'[2]CGN-2005-001'!B3</f>
        <v>EMPRESA DE TRANSPORTE DEL TERCER MILENIO TRANSMILENIO S.A.</v>
      </c>
      <c r="C3" s="59"/>
      <c r="D3" s="59"/>
      <c r="E3" s="59"/>
      <c r="F3" s="60"/>
    </row>
    <row r="4" spans="1:37" ht="15.75" x14ac:dyDescent="0.25">
      <c r="A4" s="57" t="s">
        <v>7</v>
      </c>
      <c r="B4" s="58">
        <f>+'[2]CGN-2005-001'!B4</f>
        <v>235111001</v>
      </c>
      <c r="C4" s="59"/>
      <c r="D4" s="59"/>
      <c r="E4" s="59"/>
      <c r="F4" s="60"/>
    </row>
    <row r="5" spans="1:37" ht="15.75" x14ac:dyDescent="0.25">
      <c r="A5" s="57" t="s">
        <v>8</v>
      </c>
      <c r="B5" s="61">
        <f>+'CGN2015-002'!B5</f>
        <v>43738</v>
      </c>
      <c r="C5" s="59"/>
      <c r="D5" s="59"/>
      <c r="E5" s="59"/>
      <c r="F5" s="60"/>
    </row>
    <row r="6" spans="1:37" ht="15" x14ac:dyDescent="0.2">
      <c r="A6" s="62"/>
      <c r="B6" s="59"/>
      <c r="C6" s="59"/>
      <c r="D6" s="59"/>
      <c r="E6" s="59"/>
      <c r="F6" s="60"/>
    </row>
    <row r="7" spans="1:37" ht="15" x14ac:dyDescent="0.2">
      <c r="A7" s="62"/>
      <c r="B7" s="59"/>
      <c r="C7" s="59"/>
      <c r="D7" s="59"/>
      <c r="E7" s="59"/>
      <c r="F7" s="60"/>
    </row>
    <row r="8" spans="1:37" ht="15.75" thickBot="1" x14ac:dyDescent="0.25">
      <c r="A8" s="63"/>
      <c r="B8" s="64"/>
      <c r="C8" s="64"/>
      <c r="D8" s="64"/>
      <c r="E8" s="65" t="s">
        <v>9</v>
      </c>
      <c r="F8" s="66"/>
    </row>
    <row r="9" spans="1:37" ht="30" x14ac:dyDescent="0.2">
      <c r="A9" s="67" t="s">
        <v>10</v>
      </c>
      <c r="B9" s="68" t="s">
        <v>81</v>
      </c>
      <c r="C9" s="68" t="s">
        <v>12</v>
      </c>
      <c r="D9" s="68" t="s">
        <v>13</v>
      </c>
      <c r="E9" s="68" t="s">
        <v>14</v>
      </c>
      <c r="F9" s="68" t="s">
        <v>15</v>
      </c>
    </row>
    <row r="10" spans="1:37" ht="18" x14ac:dyDescent="0.25">
      <c r="A10" s="16">
        <v>190801</v>
      </c>
      <c r="B10" s="22" t="s">
        <v>22</v>
      </c>
      <c r="C10" s="69">
        <v>210111001111</v>
      </c>
      <c r="D10" s="19" t="s">
        <v>23</v>
      </c>
      <c r="E10" s="23">
        <v>903254671896</v>
      </c>
      <c r="F10" s="20">
        <v>0</v>
      </c>
    </row>
    <row r="11" spans="1:37" ht="18" x14ac:dyDescent="0.25">
      <c r="A11" s="16">
        <v>240726</v>
      </c>
      <c r="B11" s="17" t="s">
        <v>28</v>
      </c>
      <c r="C11" s="69">
        <v>210111001111</v>
      </c>
      <c r="D11" s="19" t="s">
        <v>23</v>
      </c>
      <c r="E11" s="20">
        <v>16376867341</v>
      </c>
      <c r="F11" s="20">
        <v>0</v>
      </c>
    </row>
    <row r="12" spans="1:37" ht="18" x14ac:dyDescent="0.25">
      <c r="A12" s="16">
        <v>290201</v>
      </c>
      <c r="B12" s="22" t="s">
        <v>22</v>
      </c>
      <c r="C12" s="69">
        <v>210111001111</v>
      </c>
      <c r="D12" s="19" t="s">
        <v>23</v>
      </c>
      <c r="E12" s="20">
        <f>583838276876+687444936055+136397227210+10680574654</f>
        <v>1418361014795</v>
      </c>
      <c r="F12" s="20">
        <v>0</v>
      </c>
    </row>
    <row r="13" spans="1:37" ht="18" x14ac:dyDescent="0.25">
      <c r="A13" s="16">
        <v>290201</v>
      </c>
      <c r="B13" s="22" t="s">
        <v>22</v>
      </c>
      <c r="C13" s="69">
        <v>210111001113</v>
      </c>
      <c r="D13" s="19" t="s">
        <v>23</v>
      </c>
      <c r="E13" s="20">
        <f>128227194+68586473744</f>
        <v>68714700938</v>
      </c>
      <c r="F13" s="20">
        <v>0</v>
      </c>
    </row>
    <row r="14" spans="1:37" ht="18" x14ac:dyDescent="0.25">
      <c r="A14" s="16">
        <v>290201</v>
      </c>
      <c r="B14" s="22" t="s">
        <v>22</v>
      </c>
      <c r="C14" s="69">
        <v>210111001104</v>
      </c>
      <c r="D14" s="19" t="s">
        <v>23</v>
      </c>
      <c r="E14" s="20">
        <v>1123195179</v>
      </c>
      <c r="F14" s="20">
        <v>0</v>
      </c>
    </row>
    <row r="15" spans="1:37" s="70" customFormat="1" ht="18.75" customHeight="1" x14ac:dyDescent="0.25">
      <c r="A15" s="16">
        <v>299003</v>
      </c>
      <c r="B15" s="22" t="s">
        <v>31</v>
      </c>
      <c r="C15" s="69">
        <v>210111001111</v>
      </c>
      <c r="D15" s="19" t="s">
        <v>23</v>
      </c>
      <c r="E15" s="20">
        <v>25888241157</v>
      </c>
      <c r="F15" s="20">
        <v>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8" x14ac:dyDescent="0.25">
      <c r="A16" s="16">
        <v>320401</v>
      </c>
      <c r="B16" s="22" t="s">
        <v>32</v>
      </c>
      <c r="C16" s="69">
        <v>210111001111</v>
      </c>
      <c r="D16" s="19" t="s">
        <v>23</v>
      </c>
      <c r="E16" s="20">
        <v>0</v>
      </c>
      <c r="F16" s="71">
        <v>70054917624</v>
      </c>
    </row>
    <row r="17" spans="1:6" ht="18" x14ac:dyDescent="0.25">
      <c r="A17" s="16">
        <v>320402</v>
      </c>
      <c r="B17" s="22" t="s">
        <v>39</v>
      </c>
      <c r="C17" s="69">
        <v>210111001111</v>
      </c>
      <c r="D17" s="19" t="s">
        <v>23</v>
      </c>
      <c r="E17" s="20">
        <v>0</v>
      </c>
      <c r="F17" s="71">
        <v>-59822881886</v>
      </c>
    </row>
    <row r="18" spans="1:6" ht="18" x14ac:dyDescent="0.25">
      <c r="A18" s="16">
        <v>322501</v>
      </c>
      <c r="B18" s="17" t="s">
        <v>40</v>
      </c>
      <c r="C18" s="69">
        <v>210111001111</v>
      </c>
      <c r="D18" s="19" t="s">
        <v>23</v>
      </c>
      <c r="E18" s="20">
        <v>0</v>
      </c>
      <c r="F18" s="71">
        <v>8205134711</v>
      </c>
    </row>
    <row r="19" spans="1:6" ht="18" x14ac:dyDescent="0.25">
      <c r="A19" s="16">
        <v>322502</v>
      </c>
      <c r="B19" s="17" t="s">
        <v>41</v>
      </c>
      <c r="C19" s="69">
        <v>210111001111</v>
      </c>
      <c r="D19" s="19" t="s">
        <v>23</v>
      </c>
      <c r="E19" s="20">
        <v>0</v>
      </c>
      <c r="F19" s="71">
        <v>-2844860316</v>
      </c>
    </row>
    <row r="20" spans="1:6" ht="18" x14ac:dyDescent="0.25">
      <c r="A20" s="16">
        <v>320401</v>
      </c>
      <c r="B20" s="22" t="s">
        <v>32</v>
      </c>
      <c r="C20" s="69">
        <v>210111001137</v>
      </c>
      <c r="D20" s="19" t="s">
        <v>23</v>
      </c>
      <c r="E20" s="20">
        <v>0</v>
      </c>
      <c r="F20" s="71">
        <v>3334997504</v>
      </c>
    </row>
    <row r="21" spans="1:6" ht="18" x14ac:dyDescent="0.25">
      <c r="A21" s="16">
        <v>320402</v>
      </c>
      <c r="B21" s="22" t="s">
        <v>39</v>
      </c>
      <c r="C21" s="69">
        <v>210111001137</v>
      </c>
      <c r="D21" s="19" t="s">
        <v>23</v>
      </c>
      <c r="E21" s="20">
        <v>0</v>
      </c>
      <c r="F21" s="71">
        <v>-2847896601</v>
      </c>
    </row>
    <row r="22" spans="1:6" ht="18" x14ac:dyDescent="0.25">
      <c r="A22" s="16">
        <v>322501</v>
      </c>
      <c r="B22" s="17" t="s">
        <v>40</v>
      </c>
      <c r="C22" s="69">
        <v>210111001137</v>
      </c>
      <c r="D22" s="19" t="s">
        <v>23</v>
      </c>
      <c r="E22" s="20">
        <v>0</v>
      </c>
      <c r="F22" s="71">
        <v>390609320</v>
      </c>
    </row>
    <row r="23" spans="1:6" ht="18" x14ac:dyDescent="0.25">
      <c r="A23" s="16">
        <v>322502</v>
      </c>
      <c r="B23" s="17" t="s">
        <v>41</v>
      </c>
      <c r="C23" s="69">
        <v>210111001137</v>
      </c>
      <c r="D23" s="19" t="s">
        <v>23</v>
      </c>
      <c r="E23" s="20">
        <v>0</v>
      </c>
      <c r="F23" s="71">
        <v>-135430922</v>
      </c>
    </row>
    <row r="24" spans="1:6" ht="18" x14ac:dyDescent="0.25">
      <c r="A24" s="16">
        <v>443005</v>
      </c>
      <c r="B24" s="22" t="s">
        <v>42</v>
      </c>
      <c r="C24" s="69">
        <v>210111001111</v>
      </c>
      <c r="D24" s="19" t="s">
        <v>23</v>
      </c>
      <c r="E24" s="20">
        <v>0</v>
      </c>
      <c r="F24" s="20">
        <v>78941010271</v>
      </c>
    </row>
    <row r="25" spans="1:6" ht="18" x14ac:dyDescent="0.25">
      <c r="A25" s="16">
        <v>512001</v>
      </c>
      <c r="B25" s="17" t="s">
        <v>61</v>
      </c>
      <c r="C25" s="69">
        <v>210111001111</v>
      </c>
      <c r="D25" s="19" t="s">
        <v>23</v>
      </c>
      <c r="E25" s="20">
        <v>0</v>
      </c>
      <c r="F25" s="20">
        <v>266914000</v>
      </c>
    </row>
    <row r="26" spans="1:6" ht="18" x14ac:dyDescent="0.25">
      <c r="A26" s="16">
        <v>512009</v>
      </c>
      <c r="B26" s="22" t="s">
        <v>62</v>
      </c>
      <c r="C26" s="69">
        <v>210111001111</v>
      </c>
      <c r="D26" s="19" t="s">
        <v>23</v>
      </c>
      <c r="E26" s="20">
        <v>0</v>
      </c>
      <c r="F26" s="20">
        <v>546736000</v>
      </c>
    </row>
    <row r="27" spans="1:6" ht="18" x14ac:dyDescent="0.25">
      <c r="A27" s="16">
        <v>512010</v>
      </c>
      <c r="B27" s="22" t="s">
        <v>63</v>
      </c>
      <c r="C27" s="69">
        <v>210111001113</v>
      </c>
      <c r="D27" s="19" t="s">
        <v>23</v>
      </c>
      <c r="E27" s="20">
        <v>0</v>
      </c>
      <c r="F27" s="20">
        <v>8965000</v>
      </c>
    </row>
    <row r="28" spans="1:6" ht="18" x14ac:dyDescent="0.25">
      <c r="A28" s="16">
        <v>512011</v>
      </c>
      <c r="B28" s="22" t="s">
        <v>64</v>
      </c>
      <c r="C28" s="69">
        <v>210111001111</v>
      </c>
      <c r="D28" s="19" t="s">
        <v>23</v>
      </c>
      <c r="E28" s="20">
        <v>0</v>
      </c>
      <c r="F28" s="20">
        <v>41857000</v>
      </c>
    </row>
    <row r="29" spans="1:6" ht="18" x14ac:dyDescent="0.25">
      <c r="A29" s="72"/>
      <c r="B29" s="73"/>
      <c r="C29" s="73"/>
      <c r="D29" s="73"/>
      <c r="E29" s="74"/>
      <c r="F29" s="75"/>
    </row>
    <row r="30" spans="1:6" ht="18" x14ac:dyDescent="0.25">
      <c r="A30" s="72"/>
      <c r="B30" s="73"/>
      <c r="C30" s="73"/>
      <c r="D30" s="73"/>
      <c r="E30" s="74"/>
      <c r="F30" s="75"/>
    </row>
    <row r="31" spans="1:6" ht="18" x14ac:dyDescent="0.25">
      <c r="A31" s="72"/>
      <c r="B31" s="73"/>
      <c r="C31" s="73"/>
      <c r="D31" s="73"/>
      <c r="E31" s="74"/>
      <c r="F31" s="75"/>
    </row>
    <row r="32" spans="1:6" ht="18" x14ac:dyDescent="0.25">
      <c r="A32" s="72"/>
      <c r="B32" s="73"/>
      <c r="C32" s="73"/>
      <c r="D32" s="73"/>
      <c r="E32" s="74"/>
      <c r="F32" s="75"/>
    </row>
    <row r="33" spans="1:6" ht="18" x14ac:dyDescent="0.25">
      <c r="A33" s="72"/>
      <c r="B33" s="73"/>
      <c r="C33" s="73"/>
      <c r="D33" s="73"/>
      <c r="E33" s="74"/>
      <c r="F33" s="75"/>
    </row>
    <row r="34" spans="1:6" ht="23.25" x14ac:dyDescent="0.2">
      <c r="A34" s="76"/>
      <c r="B34" s="77"/>
      <c r="C34" s="78"/>
      <c r="D34" s="78"/>
      <c r="E34" s="78"/>
      <c r="F34" s="79"/>
    </row>
    <row r="35" spans="1:6" ht="20.25" customHeight="1" x14ac:dyDescent="0.2">
      <c r="A35" s="96" t="s">
        <v>72</v>
      </c>
      <c r="B35" s="97"/>
      <c r="C35" s="97"/>
      <c r="D35" s="97"/>
      <c r="E35" s="97"/>
      <c r="F35" s="98"/>
    </row>
    <row r="36" spans="1:6" ht="18" customHeight="1" x14ac:dyDescent="0.2">
      <c r="A36" s="99" t="s">
        <v>74</v>
      </c>
      <c r="B36" s="100"/>
      <c r="C36" s="100"/>
      <c r="D36" s="100"/>
      <c r="E36" s="100"/>
      <c r="F36" s="101"/>
    </row>
    <row r="37" spans="1:6" ht="15" x14ac:dyDescent="0.2">
      <c r="A37" s="102" t="s">
        <v>76</v>
      </c>
      <c r="B37" s="103"/>
      <c r="C37" s="103"/>
      <c r="D37" s="103"/>
      <c r="E37" s="103"/>
      <c r="F37" s="104"/>
    </row>
    <row r="38" spans="1:6" x14ac:dyDescent="0.2">
      <c r="A38" s="80"/>
      <c r="B38" s="81"/>
      <c r="C38" s="81"/>
      <c r="D38" s="81"/>
      <c r="E38" s="81"/>
      <c r="F38" s="82"/>
    </row>
    <row r="4601" spans="4:5" x14ac:dyDescent="0.2">
      <c r="D4601">
        <v>0</v>
      </c>
      <c r="E4601">
        <v>0</v>
      </c>
    </row>
  </sheetData>
  <sheetProtection algorithmName="SHA-512" hashValue="24E6qdtV1Xn4lgJgQvyL9pj3fNiD5WE28t9SJArWBfQceHYddvA0UPVcm/ArIhi2sYabdZJGMofbLhYEBVKEhQ==" saltValue="8yfLkkxpcIYckzKOM2pd3A==" spinCount="100000" sheet="1" objects="1" scenarios="1" selectLockedCells="1" autoFilter="0" selectUnlockedCells="1"/>
  <autoFilter ref="A9:F28" xr:uid="{83672D74-8591-4A09-A80F-35854E7FF257}"/>
  <mergeCells count="3">
    <mergeCell ref="A35:F35"/>
    <mergeCell ref="A36:F36"/>
    <mergeCell ref="A37:F37"/>
  </mergeCell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CGN2015-002</vt:lpstr>
      <vt:lpstr>DDC-2015-100</vt:lpstr>
      <vt:lpstr>'CGN2015-002'!Títulos_a_imprimir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Rodolfo Ayala Padilla</cp:lastModifiedBy>
  <dcterms:created xsi:type="dcterms:W3CDTF">2019-11-01T16:53:07Z</dcterms:created>
  <dcterms:modified xsi:type="dcterms:W3CDTF">2019-11-01T23:29:54Z</dcterms:modified>
</cp:coreProperties>
</file>