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28800" windowHeight="11130"/>
  </bookViews>
  <sheets>
    <sheet name="CGN2015-02" sheetId="1" r:id="rId1"/>
    <sheet name="CGN2015-100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'CGN2015-02'!$A$7:$F$7</definedName>
    <definedName name="_xlnm._FilterDatabase" localSheetId="1" hidden="1">'CGN2015-100'!$A$9:$F$9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B5" i="2"/>
  <c r="B4" i="2"/>
  <c r="B3" i="2"/>
  <c r="A42" i="1"/>
  <c r="B26" i="1"/>
  <c r="E21" i="1"/>
  <c r="E20" i="1"/>
  <c r="B20" i="1"/>
  <c r="E14" i="1"/>
  <c r="B5" i="1"/>
</calcChain>
</file>

<file path=xl/sharedStrings.xml><?xml version="1.0" encoding="utf-8"?>
<sst xmlns="http://schemas.openxmlformats.org/spreadsheetml/2006/main" count="129" uniqueCount="65">
  <si>
    <t xml:space="preserve"> 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</si>
  <si>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</si>
  <si>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</si>
  <si>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</si>
  <si>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</si>
  <si>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</si>
  <si>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</si>
  <si>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</si>
  <si>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</si>
  <si>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</si>
  <si>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</si>
  <si>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</si>
  <si>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</si>
  <si>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</si>
  <si>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</si>
  <si>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</si>
  <si>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Acciones Ordinarias</t>
  </si>
  <si>
    <t>METRO DE BOGOTA S.A.</t>
  </si>
  <si>
    <t>Derechos de Reembolsos relacionados con sentencias</t>
  </si>
  <si>
    <t xml:space="preserve">BOGOTA D.C. </t>
  </si>
  <si>
    <t>Retencion en la fuente</t>
  </si>
  <si>
    <t>DIAN - RECAUDADOR</t>
  </si>
  <si>
    <t>Saldos a favor en liquidaciones privadas</t>
  </si>
  <si>
    <t xml:space="preserve">Anticipo de impuesto de industria y comercio </t>
  </si>
  <si>
    <t>ALCALDIA MUNICIPAL DE SOACHA</t>
  </si>
  <si>
    <t>En administración</t>
  </si>
  <si>
    <t>INSTITUTO DE DESARROLLO URBANO -IDU-</t>
  </si>
  <si>
    <t>Estampillas</t>
  </si>
  <si>
    <t>Rendimientos financieros</t>
  </si>
  <si>
    <t>Impuesto de industria y comercio</t>
  </si>
  <si>
    <t>Servicios Públicos</t>
  </si>
  <si>
    <t>EMPRESA DE ACUEDUCTO Y ALCANTARILLADO DE BOGOTA</t>
  </si>
  <si>
    <t>Servicios</t>
  </si>
  <si>
    <t>INSTITUTO DISTRITAL PARA LA PROTECCION DE LA NIÑEZ Y DE LA JUVENTUD - IDIPRON</t>
  </si>
  <si>
    <t xml:space="preserve">Ingreso Diferido por Subvenciones </t>
  </si>
  <si>
    <t>Subvención por recursos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</si>
  <si>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</si>
  <si>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</si>
  <si>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</si>
  <si>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</si>
  <si>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</si>
  <si>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</si>
  <si>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023100000</t>
  </si>
  <si>
    <t>FONDO ROTATORIO DE LA POLICIA NACIONAL</t>
  </si>
  <si>
    <t>E.S.P. EMPRESA DE TELECOMUNICACIONES DE SANTA FE DE BOGOTA S.A.</t>
  </si>
  <si>
    <t>Comunicaciones y Transporte</t>
  </si>
  <si>
    <t>UNE EPM TELECOMUNICACIONES S.A.  E.S.P.</t>
  </si>
  <si>
    <t>Impuesto predial unificado</t>
  </si>
  <si>
    <t>Industria y comercio</t>
  </si>
  <si>
    <t>Tasas</t>
  </si>
  <si>
    <t>Impuesto Sobre Vehiculos Automotores</t>
  </si>
  <si>
    <t>JOSE GUILLERMO DEL RIO BAENA</t>
  </si>
  <si>
    <t xml:space="preserve">Representante Legal </t>
  </si>
  <si>
    <t xml:space="preserve">Director Corporativo </t>
  </si>
  <si>
    <t>(Adjunto certificación)</t>
  </si>
  <si>
    <t>ALEXANDRA ÁLVAREZ ESTEVEZ</t>
  </si>
  <si>
    <t>NELLY AYALA GUERRERO</t>
  </si>
  <si>
    <t>Contadora</t>
  </si>
  <si>
    <t>Revisor Fiscal</t>
  </si>
  <si>
    <t>T.P. No. 115054 - T</t>
  </si>
  <si>
    <t>T.P. 144343-T</t>
  </si>
  <si>
    <t xml:space="preserve">    Designada por  KPMG S.A.S</t>
  </si>
  <si>
    <t>(Véase certificación adjunta)</t>
  </si>
  <si>
    <t>DEPARTAMENTO</t>
  </si>
  <si>
    <t>DDC-2007-100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</si>
</sst>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0"/>
      <name val="Arial Black"/>
      <family val="2"/>
    </font>
    <font>
      <b/>
      <sz val="22"/>
      <name val="Arial Black"/>
      <family val="2"/>
    </font>
    <font>
      <sz val="22"/>
      <name val="Arial"/>
      <family val="2"/>
    </font>
    <font>
      <i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2" fillId="2" borderId="1" xfId="1" applyFont="1" applyFill="1" applyBorder="1" applyAlignment="1" applyProtection="1">
      <alignment horizontal="left"/>
    </xf>
    <xf numFmtId="0" fontId="2" fillId="2" borderId="2" xfId="1" applyFont="1" applyFill="1" applyBorder="1" applyAlignment="1" applyProtection="1">
      <alignment horizontal="left"/>
    </xf>
    <xf numFmtId="0" fontId="3" fillId="2" borderId="2" xfId="1" applyFont="1" applyFill="1" applyBorder="1"/>
    <xf numFmtId="0" fontId="2" fillId="2" borderId="3" xfId="1" applyFont="1" applyFill="1" applyBorder="1" applyAlignment="1">
      <alignment horizontal="right"/>
    </xf>
    <xf numFmtId="0" fontId="1" fillId="0" borderId="0" xfId="1"/>
    <xf numFmtId="0" fontId="2" fillId="2" borderId="4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/>
    <xf numFmtId="0" fontId="3" fillId="2" borderId="5" xfId="1" applyFont="1" applyFill="1" applyBorder="1"/>
    <xf numFmtId="1" fontId="2" fillId="2" borderId="0" xfId="1" applyNumberFormat="1" applyFont="1" applyFill="1" applyBorder="1" applyAlignment="1" applyProtection="1">
      <alignment horizontal="left"/>
      <protection locked="0"/>
    </xf>
    <xf numFmtId="14" fontId="2" fillId="2" borderId="0" xfId="1" applyNumberFormat="1" applyFont="1" applyFill="1" applyBorder="1" applyAlignment="1" applyProtection="1">
      <alignment horizontal="left"/>
      <protection locked="0"/>
    </xf>
    <xf numFmtId="0" fontId="3" fillId="2" borderId="4" xfId="1" applyFont="1" applyFill="1" applyBorder="1"/>
    <xf numFmtId="0" fontId="2" fillId="2" borderId="0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center" vertical="center" wrapText="1"/>
    </xf>
    <xf numFmtId="0" fontId="3" fillId="2" borderId="0" xfId="1" applyFont="1" applyFill="1"/>
    <xf numFmtId="1" fontId="4" fillId="2" borderId="6" xfId="1" applyNumberFormat="1" applyFont="1" applyFill="1" applyBorder="1" applyAlignment="1" applyProtection="1">
      <protection locked="0"/>
    </xf>
    <xf numFmtId="0" fontId="4" fillId="2" borderId="6" xfId="1" applyNumberFormat="1" applyFont="1" applyFill="1" applyBorder="1" applyAlignment="1" applyProtection="1">
      <alignment horizontal="left"/>
      <protection locked="0"/>
    </xf>
    <xf numFmtId="0" fontId="4" fillId="2" borderId="6" xfId="1" applyNumberFormat="1" applyFont="1" applyFill="1" applyBorder="1" applyAlignment="1" applyProtection="1">
      <alignment horizontal="center"/>
      <protection locked="0"/>
    </xf>
    <xf numFmtId="1" fontId="4" fillId="0" borderId="6" xfId="1" applyNumberFormat="1" applyFont="1" applyFill="1" applyBorder="1" applyAlignment="1" applyProtection="1">
      <protection locked="0"/>
    </xf>
    <xf numFmtId="3" fontId="4" fillId="2" borderId="6" xfId="1" applyNumberFormat="1" applyFont="1" applyFill="1" applyBorder="1" applyAlignment="1" applyProtection="1">
      <protection locked="0"/>
    </xf>
    <xf numFmtId="0" fontId="5" fillId="2" borderId="0" xfId="1" applyFont="1" applyFill="1"/>
    <xf numFmtId="3" fontId="4" fillId="2" borderId="6" xfId="1" applyNumberFormat="1" applyFont="1" applyFill="1" applyBorder="1" applyAlignment="1" applyProtection="1">
      <alignment horizontal="left"/>
      <protection locked="0"/>
    </xf>
    <xf numFmtId="3" fontId="4" fillId="2" borderId="6" xfId="1" applyNumberFormat="1" applyFont="1" applyFill="1" applyBorder="1" applyAlignment="1" applyProtection="1">
      <alignment horizontal="right"/>
      <protection locked="0"/>
    </xf>
    <xf numFmtId="3" fontId="4" fillId="2" borderId="6" xfId="1" applyNumberFormat="1" applyFont="1" applyFill="1" applyBorder="1" applyAlignment="1" applyProtection="1">
      <alignment horizontal="left"/>
    </xf>
    <xf numFmtId="49" fontId="4" fillId="2" borderId="6" xfId="1" applyNumberFormat="1" applyFont="1" applyFill="1" applyBorder="1" applyAlignment="1" applyProtection="1">
      <alignment horizontal="center"/>
      <protection locked="0"/>
    </xf>
    <xf numFmtId="1" fontId="6" fillId="2" borderId="4" xfId="1" applyNumberFormat="1" applyFont="1" applyFill="1" applyBorder="1" applyAlignment="1" applyProtection="1"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0" fontId="7" fillId="2" borderId="0" xfId="1" applyNumberFormat="1" applyFont="1" applyFill="1" applyBorder="1" applyAlignment="1" applyProtection="1">
      <alignment horizontal="center"/>
      <protection locked="0"/>
    </xf>
    <xf numFmtId="1" fontId="7" fillId="2" borderId="0" xfId="1" applyNumberFormat="1" applyFont="1" applyFill="1" applyBorder="1" applyAlignment="1" applyProtection="1">
      <protection locked="0"/>
    </xf>
    <xf numFmtId="3" fontId="7" fillId="2" borderId="0" xfId="1" applyNumberFormat="1" applyFont="1" applyFill="1" applyBorder="1" applyAlignment="1" applyProtection="1">
      <protection locked="0"/>
    </xf>
    <xf numFmtId="3" fontId="7" fillId="2" borderId="5" xfId="1" applyNumberFormat="1" applyFont="1" applyFill="1" applyBorder="1" applyAlignment="1" applyProtection="1">
      <protection locked="0"/>
    </xf>
    <xf numFmtId="0" fontId="1" fillId="2" borderId="0" xfId="1" applyFill="1"/>
    <xf numFmtId="1" fontId="8" fillId="2" borderId="4" xfId="1" applyNumberFormat="1" applyFont="1" applyFill="1" applyBorder="1" applyAlignment="1" applyProtection="1">
      <alignment horizontal="right"/>
      <protection locked="0"/>
    </xf>
    <xf numFmtId="1" fontId="8" fillId="2" borderId="0" xfId="1" applyNumberFormat="1" applyFont="1" applyFill="1" applyBorder="1" applyAlignment="1" applyProtection="1">
      <protection locked="0"/>
    </xf>
    <xf numFmtId="1" fontId="8" fillId="2" borderId="0" xfId="1" applyNumberFormat="1" applyFont="1" applyFill="1" applyBorder="1" applyAlignment="1" applyProtection="1">
      <alignment horizontal="right"/>
      <protection locked="0"/>
    </xf>
    <xf numFmtId="0" fontId="9" fillId="2" borderId="0" xfId="1" applyFont="1" applyFill="1" applyBorder="1"/>
    <xf numFmtId="0" fontId="9" fillId="2" borderId="5" xfId="1" applyFont="1" applyFill="1" applyBorder="1"/>
    <xf numFmtId="0" fontId="9" fillId="2" borderId="4" xfId="1" applyFont="1" applyFill="1" applyBorder="1"/>
    <xf numFmtId="0" fontId="10" fillId="2" borderId="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2" fillId="0" borderId="0" xfId="1" applyFont="1"/>
    <xf numFmtId="0" fontId="13" fillId="2" borderId="0" xfId="1" applyFont="1" applyFill="1" applyBorder="1" applyAlignment="1" applyProtection="1">
      <protection locked="0"/>
    </xf>
    <xf numFmtId="0" fontId="12" fillId="2" borderId="0" xfId="1" applyFont="1" applyFill="1" applyBorder="1"/>
    <xf numFmtId="0" fontId="12" fillId="2" borderId="5" xfId="1" applyFont="1" applyFill="1" applyBorder="1"/>
    <xf numFmtId="0" fontId="12" fillId="2" borderId="4" xfId="1" applyFont="1" applyFill="1" applyBorder="1" applyAlignment="1">
      <alignment horizontal="centerContinuous" vertical="center"/>
    </xf>
    <xf numFmtId="0" fontId="12" fillId="2" borderId="0" xfId="1" applyFont="1" applyFill="1" applyBorder="1" applyAlignment="1">
      <alignment horizontal="centerContinuous" vertical="center"/>
    </xf>
    <xf numFmtId="0" fontId="12" fillId="2" borderId="4" xfId="1" applyFont="1" applyFill="1" applyBorder="1"/>
    <xf numFmtId="0" fontId="11" fillId="2" borderId="0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2" fillId="2" borderId="7" xfId="1" applyFont="1" applyFill="1" applyBorder="1"/>
    <xf numFmtId="0" fontId="12" fillId="2" borderId="8" xfId="1" applyFont="1" applyFill="1" applyBorder="1"/>
    <xf numFmtId="49" fontId="14" fillId="3" borderId="1" xfId="1" applyNumberFormat="1" applyFont="1" applyFill="1" applyBorder="1" applyAlignment="1" applyProtection="1">
      <alignment horizontal="left"/>
    </xf>
    <xf numFmtId="0" fontId="14" fillId="3" borderId="2" xfId="1" applyFont="1" applyFill="1" applyBorder="1" applyAlignment="1" applyProtection="1">
      <alignment horizontal="left"/>
    </xf>
    <xf numFmtId="3" fontId="8" fillId="3" borderId="2" xfId="1" applyNumberFormat="1" applyFont="1" applyFill="1" applyBorder="1"/>
    <xf numFmtId="3" fontId="14" fillId="3" borderId="2" xfId="1" applyNumberFormat="1" applyFont="1" applyFill="1" applyBorder="1" applyAlignment="1">
      <alignment horizontal="left"/>
    </xf>
    <xf numFmtId="3" fontId="8" fillId="3" borderId="3" xfId="1" applyNumberFormat="1" applyFont="1" applyFill="1" applyBorder="1"/>
    <xf numFmtId="0" fontId="14" fillId="3" borderId="4" xfId="1" applyFont="1" applyFill="1" applyBorder="1" applyAlignment="1" applyProtection="1">
      <alignment horizontal="left"/>
    </xf>
    <xf numFmtId="0" fontId="14" fillId="3" borderId="0" xfId="1" applyFont="1" applyFill="1" applyBorder="1" applyAlignment="1" applyProtection="1">
      <alignment horizontal="left"/>
    </xf>
    <xf numFmtId="0" fontId="8" fillId="3" borderId="0" xfId="1" applyFont="1" applyFill="1" applyBorder="1"/>
    <xf numFmtId="0" fontId="8" fillId="3" borderId="5" xfId="1" applyFont="1" applyFill="1" applyBorder="1"/>
    <xf numFmtId="14" fontId="14" fillId="3" borderId="0" xfId="1" applyNumberFormat="1" applyFont="1" applyFill="1" applyBorder="1" applyAlignment="1" applyProtection="1">
      <alignment horizontal="left"/>
      <protection locked="0"/>
    </xf>
    <xf numFmtId="0" fontId="8" fillId="3" borderId="4" xfId="1" applyFont="1" applyFill="1" applyBorder="1"/>
    <xf numFmtId="0" fontId="8" fillId="3" borderId="10" xfId="1" applyFont="1" applyFill="1" applyBorder="1"/>
    <xf numFmtId="0" fontId="8" fillId="3" borderId="11" xfId="1" applyFont="1" applyFill="1" applyBorder="1"/>
    <xf numFmtId="0" fontId="15" fillId="3" borderId="11" xfId="1" applyFont="1" applyFill="1" applyBorder="1" applyAlignment="1">
      <alignment horizontal="left"/>
    </xf>
    <xf numFmtId="0" fontId="8" fillId="3" borderId="12" xfId="1" applyFont="1" applyFill="1" applyBorder="1"/>
    <xf numFmtId="0" fontId="16" fillId="4" borderId="13" xfId="1" applyFont="1" applyFill="1" applyBorder="1" applyAlignment="1">
      <alignment horizontal="center" vertical="center" wrapText="1"/>
    </xf>
    <xf numFmtId="0" fontId="16" fillId="4" borderId="14" xfId="1" applyFont="1" applyFill="1" applyBorder="1" applyAlignment="1">
      <alignment horizontal="center" vertical="center" wrapText="1"/>
    </xf>
    <xf numFmtId="1" fontId="6" fillId="2" borderId="6" xfId="1" applyNumberFormat="1" applyFont="1" applyFill="1" applyBorder="1" applyAlignment="1" applyProtection="1">
      <protection locked="0"/>
    </xf>
    <xf numFmtId="0" fontId="7" fillId="2" borderId="6" xfId="1" applyNumberFormat="1" applyFont="1" applyFill="1" applyBorder="1" applyAlignment="1" applyProtection="1">
      <alignment horizontal="left"/>
      <protection locked="0"/>
    </xf>
    <xf numFmtId="1" fontId="8" fillId="0" borderId="6" xfId="1" applyNumberFormat="1" applyFont="1" applyFill="1" applyBorder="1" applyAlignment="1" applyProtection="1">
      <alignment horizontal="center"/>
      <protection locked="0"/>
    </xf>
    <xf numFmtId="1" fontId="7" fillId="0" borderId="6" xfId="1" applyNumberFormat="1" applyFont="1" applyFill="1" applyBorder="1" applyAlignment="1" applyProtection="1">
      <protection locked="0"/>
    </xf>
    <xf numFmtId="3" fontId="7" fillId="2" borderId="6" xfId="1" applyNumberFormat="1" applyFont="1" applyFill="1" applyBorder="1" applyAlignment="1" applyProtection="1">
      <protection locked="0"/>
    </xf>
    <xf numFmtId="1" fontId="7" fillId="2" borderId="6" xfId="1" applyNumberFormat="1" applyFont="1" applyFill="1" applyBorder="1" applyAlignment="1" applyProtection="1">
      <protection locked="0"/>
    </xf>
    <xf numFmtId="3" fontId="7" fillId="2" borderId="6" xfId="1" applyNumberFormat="1" applyFont="1" applyFill="1" applyBorder="1" applyAlignment="1" applyProtection="1">
      <alignment horizontal="right"/>
      <protection locked="0"/>
    </xf>
    <xf numFmtId="3" fontId="7" fillId="2" borderId="6" xfId="1" applyNumberFormat="1" applyFont="1" applyFill="1" applyBorder="1" applyAlignment="1" applyProtection="1">
      <alignment horizontal="left"/>
      <protection locked="0"/>
    </xf>
    <xf numFmtId="3" fontId="3" fillId="2" borderId="6" xfId="1" applyNumberFormat="1" applyFont="1" applyFill="1" applyBorder="1" applyAlignment="1" applyProtection="1">
      <protection locked="0"/>
    </xf>
    <xf numFmtId="1" fontId="8" fillId="2" borderId="4" xfId="1" applyNumberFormat="1" applyFont="1" applyFill="1" applyBorder="1" applyAlignment="1" applyProtection="1">
      <protection locked="0"/>
    </xf>
    <xf numFmtId="0" fontId="3" fillId="2" borderId="0" xfId="1" applyNumberFormat="1" applyFont="1" applyFill="1" applyBorder="1" applyAlignment="1" applyProtection="1">
      <alignment horizontal="left"/>
      <protection locked="0"/>
    </xf>
    <xf numFmtId="3" fontId="3" fillId="2" borderId="0" xfId="1" applyNumberFormat="1" applyFont="1" applyFill="1" applyBorder="1" applyAlignment="1" applyProtection="1">
      <protection locked="0"/>
    </xf>
    <xf numFmtId="3" fontId="3" fillId="2" borderId="5" xfId="1" applyNumberFormat="1" applyFont="1" applyFill="1" applyBorder="1" applyAlignment="1" applyProtection="1">
      <protection locked="0"/>
    </xf>
    <xf numFmtId="0" fontId="1" fillId="2" borderId="4" xfId="1" applyFont="1" applyFill="1" applyBorder="1"/>
    <xf numFmtId="0" fontId="1" fillId="2" borderId="0" xfId="1" applyFont="1" applyFill="1" applyBorder="1"/>
    <xf numFmtId="0" fontId="17" fillId="3" borderId="0" xfId="1" applyFont="1" applyFill="1" applyBorder="1" applyAlignment="1">
      <alignment horizontal="center" vertical="center"/>
    </xf>
    <xf numFmtId="0" fontId="1" fillId="2" borderId="5" xfId="1" applyFont="1" applyFill="1" applyBorder="1"/>
    <xf numFmtId="0" fontId="1" fillId="2" borderId="7" xfId="1" applyFont="1" applyFill="1" applyBorder="1"/>
    <xf numFmtId="0" fontId="1" fillId="2" borderId="8" xfId="1" applyFont="1" applyFill="1" applyBorder="1"/>
    <xf numFmtId="0" fontId="1" fillId="2" borderId="9" xfId="1" applyFont="1" applyFill="1" applyBorder="1"/>
    <xf numFmtId="0" fontId="12" fillId="2" borderId="4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0" fontId="12" fillId="2" borderId="9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OneDrive%20-%20Admincloud%20TRANSMILENIO/SERVER-FILE/ARCHIVOSTSM/ESTADOS%20FINANCIEROS/MATRIZ/MATRIZ%20CPG%202021/SEPTIEMBRE/MATRIZ-S%20PUBLICO-%20SEP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moreno/OneDrive%20-%20Admincloud%20TRANSMILENIO/SERVER-FILE/ARCHIVOSTSM/ESTADOS%20FINANCIEROS/MATRIZ/MATRIZ%20CPG%202020/MATRIZ-S%20PUBLICO-SEPTIEMB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T 2021"/>
      <sheetName val="CGN2015-001"/>
      <sheetName val="CGN2015-02"/>
      <sheetName val="CGN2015-100"/>
      <sheetName val="BAL SEP 2020"/>
      <sheetName val="SITUACION FINANCIERA MILES 2021"/>
      <sheetName val="RESULTADO MILES 2021"/>
      <sheetName val="CAMBIOS MILES 2021"/>
      <sheetName val="FLUJO EFECTIVO NIIF"/>
      <sheetName val="DIRECTORIO AC"/>
      <sheetName val="RECIPROCAS A SEPT"/>
      <sheetName val="100%"/>
    </sheetNames>
    <sheetDataSet>
      <sheetData sheetId="0" refreshError="1"/>
      <sheetData sheetId="1">
        <row r="5">
          <cell r="B5">
            <v>44469</v>
          </cell>
        </row>
        <row r="2635">
          <cell r="B2635" t="str">
            <v>Vigilancia y seguridad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T 2020"/>
      <sheetName val="CGN-2005-001"/>
      <sheetName val="CGN2015-002"/>
      <sheetName val="DDC-2015-100"/>
      <sheetName val="BAL SEPT 2019"/>
      <sheetName val="SITUACION FINANCIERA MILES 2020"/>
      <sheetName val="RESULTADO MILES 2020"/>
      <sheetName val="CAMBIOS MILES 2020"/>
      <sheetName val="FLUJO EFECTIVO NIIF"/>
      <sheetName val="DIRECTORIO AC"/>
      <sheetName val="RECIPROCAS A SEPT"/>
      <sheetName val="100%"/>
    </sheetNames>
    <sheetDataSet>
      <sheetData sheetId="0"/>
      <sheetData sheetId="1">
        <row r="1737">
          <cell r="B1737" t="str">
            <v>En administración</v>
          </cell>
        </row>
        <row r="9708">
          <cell r="A9708" t="str">
            <v>FELIPE A. RAMIREZ BUITRAGO</v>
          </cell>
          <cell r="B9708">
            <v>0</v>
          </cell>
          <cell r="C970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24"/>
  <sheetViews>
    <sheetView tabSelected="1" zoomScale="52" zoomScaleNormal="52" workbookViewId="0">
      <selection activeCell="A8" sqref="A8:F55"/>
    </sheetView>
  </sheetViews>
  <sheetFormatPr baseColWidth="10" defaultColWidth="11.42578125" defaultRowHeight="12.75" x14ac:dyDescent="0.2"/>
  <cols>
    <col min="1" max="1" width="29.42578125" style="5" customWidth="1"/>
    <col min="2" max="2" width="114.42578125" style="5" bestFit="1" customWidth="1"/>
    <col min="3" max="3" width="43.28515625" style="5" bestFit="1" customWidth="1"/>
    <col min="4" max="4" width="123.28515625" style="5" bestFit="1" customWidth="1"/>
    <col min="5" max="5" width="35" style="32" customWidth="1"/>
    <col min="6" max="6" width="34.28515625" style="32" customWidth="1"/>
    <col min="7" max="16384" width="11.42578125" style="5"/>
  </cols>
  <sheetData>
    <row r="1" spans="1:6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6" ht="18" x14ac:dyDescent="0.25">
      <c r="A2" s="6" t="s">
        <v>3</v>
      </c>
      <c r="B2" s="7" t="s">
        <v>4</v>
      </c>
      <c r="C2" s="8"/>
      <c r="D2" s="8"/>
      <c r="E2" s="8"/>
      <c r="F2" s="9"/>
    </row>
    <row r="3" spans="1:6" ht="18" x14ac:dyDescent="0.25">
      <c r="A3" s="6" t="s">
        <v>5</v>
      </c>
      <c r="B3" s="7" t="s">
        <v>6</v>
      </c>
      <c r="C3" s="8"/>
      <c r="D3" s="8"/>
      <c r="E3" s="8"/>
      <c r="F3" s="9"/>
    </row>
    <row r="4" spans="1:6" ht="18" x14ac:dyDescent="0.25">
      <c r="A4" s="6" t="s">
        <v>7</v>
      </c>
      <c r="B4" s="10">
        <v>235111001</v>
      </c>
      <c r="C4" s="8"/>
      <c r="D4" s="8"/>
      <c r="E4" s="8"/>
      <c r="F4" s="9"/>
    </row>
    <row r="5" spans="1:6" ht="18" x14ac:dyDescent="0.25">
      <c r="A5" s="6" t="s">
        <v>8</v>
      </c>
      <c r="B5" s="11">
        <f>+'[1]CGN2015-001'!B5</f>
        <v>44469</v>
      </c>
      <c r="C5" s="8"/>
      <c r="D5" s="8"/>
      <c r="E5" s="8"/>
      <c r="F5" s="9"/>
    </row>
    <row r="6" spans="1:6" ht="18" x14ac:dyDescent="0.25">
      <c r="A6" s="12"/>
      <c r="B6" s="8"/>
      <c r="C6" s="8"/>
      <c r="D6" s="8"/>
      <c r="E6" s="13" t="s">
        <v>9</v>
      </c>
      <c r="F6" s="9"/>
    </row>
    <row r="7" spans="1:6" s="15" customFormat="1" ht="63.75" customHeight="1" x14ac:dyDescent="0.25">
      <c r="A7" s="14" t="s">
        <v>10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</row>
    <row r="8" spans="1:6" s="21" customFormat="1" ht="23.25" x14ac:dyDescent="0.35">
      <c r="A8" s="16">
        <v>122413</v>
      </c>
      <c r="B8" s="17" t="s">
        <v>16</v>
      </c>
      <c r="C8" s="18">
        <v>923272759</v>
      </c>
      <c r="D8" s="19" t="s">
        <v>17</v>
      </c>
      <c r="E8" s="20">
        <v>0</v>
      </c>
      <c r="F8" s="20">
        <v>80000000</v>
      </c>
    </row>
    <row r="9" spans="1:6" s="21" customFormat="1" ht="23.25" x14ac:dyDescent="0.35">
      <c r="A9" s="16">
        <v>138454</v>
      </c>
      <c r="B9" s="17" t="s">
        <v>18</v>
      </c>
      <c r="C9" s="18">
        <v>210111001</v>
      </c>
      <c r="D9" s="19" t="s">
        <v>19</v>
      </c>
      <c r="E9" s="20">
        <v>17213678390</v>
      </c>
      <c r="F9" s="20">
        <v>0</v>
      </c>
    </row>
    <row r="10" spans="1:6" s="21" customFormat="1" ht="23.25" x14ac:dyDescent="0.35">
      <c r="A10" s="16">
        <v>190702</v>
      </c>
      <c r="B10" s="17" t="s">
        <v>20</v>
      </c>
      <c r="C10" s="18">
        <v>910300000</v>
      </c>
      <c r="D10" s="19" t="s">
        <v>21</v>
      </c>
      <c r="E10" s="20">
        <v>4107506305</v>
      </c>
      <c r="F10" s="20">
        <v>0</v>
      </c>
    </row>
    <row r="11" spans="1:6" s="21" customFormat="1" ht="23.25" x14ac:dyDescent="0.35">
      <c r="A11" s="16">
        <v>190703</v>
      </c>
      <c r="B11" s="22" t="s">
        <v>22</v>
      </c>
      <c r="C11" s="18">
        <v>910300000</v>
      </c>
      <c r="D11" s="19" t="s">
        <v>21</v>
      </c>
      <c r="E11" s="20">
        <v>5698261000</v>
      </c>
      <c r="F11" s="20">
        <v>0</v>
      </c>
    </row>
    <row r="12" spans="1:6" s="21" customFormat="1" ht="23.25" x14ac:dyDescent="0.35">
      <c r="A12" s="16">
        <v>190706</v>
      </c>
      <c r="B12" s="22" t="s">
        <v>23</v>
      </c>
      <c r="C12" s="18">
        <v>215425754</v>
      </c>
      <c r="D12" s="19" t="s">
        <v>24</v>
      </c>
      <c r="E12" s="20">
        <v>510000</v>
      </c>
      <c r="F12" s="20">
        <v>0</v>
      </c>
    </row>
    <row r="13" spans="1:6" s="21" customFormat="1" ht="23.25" x14ac:dyDescent="0.35">
      <c r="A13" s="16">
        <v>190801</v>
      </c>
      <c r="B13" s="17" t="s">
        <v>25</v>
      </c>
      <c r="C13" s="18">
        <v>210111001</v>
      </c>
      <c r="D13" s="19" t="s">
        <v>19</v>
      </c>
      <c r="E13" s="23">
        <v>24001040199</v>
      </c>
      <c r="F13" s="20">
        <v>0</v>
      </c>
    </row>
    <row r="14" spans="1:6" s="21" customFormat="1" ht="23.25" x14ac:dyDescent="0.35">
      <c r="A14" s="16">
        <v>190801</v>
      </c>
      <c r="B14" s="17" t="s">
        <v>25</v>
      </c>
      <c r="C14" s="18">
        <v>222011001</v>
      </c>
      <c r="D14" s="19" t="s">
        <v>26</v>
      </c>
      <c r="E14" s="20">
        <f>10553240594+295079323</f>
        <v>10848319917</v>
      </c>
      <c r="F14" s="20">
        <v>0</v>
      </c>
    </row>
    <row r="15" spans="1:6" s="21" customFormat="1" ht="23.25" x14ac:dyDescent="0.35">
      <c r="A15" s="16">
        <v>240722</v>
      </c>
      <c r="B15" s="17" t="s">
        <v>27</v>
      </c>
      <c r="C15" s="18">
        <v>210111001</v>
      </c>
      <c r="D15" s="19" t="s">
        <v>19</v>
      </c>
      <c r="E15" s="20">
        <v>13193002</v>
      </c>
      <c r="F15" s="20">
        <v>0</v>
      </c>
    </row>
    <row r="16" spans="1:6" s="21" customFormat="1" ht="23.25" x14ac:dyDescent="0.35">
      <c r="A16" s="16">
        <v>240726</v>
      </c>
      <c r="B16" s="22" t="s">
        <v>28</v>
      </c>
      <c r="C16" s="18">
        <v>210111001</v>
      </c>
      <c r="D16" s="19" t="s">
        <v>19</v>
      </c>
      <c r="E16" s="20">
        <v>23312416796</v>
      </c>
      <c r="F16" s="20">
        <v>0</v>
      </c>
    </row>
    <row r="17" spans="1:6" s="21" customFormat="1" ht="23.25" x14ac:dyDescent="0.35">
      <c r="A17" s="16">
        <v>244004</v>
      </c>
      <c r="B17" s="22" t="s">
        <v>29</v>
      </c>
      <c r="C17" s="18">
        <v>210111001</v>
      </c>
      <c r="D17" s="19" t="s">
        <v>19</v>
      </c>
      <c r="E17" s="20">
        <v>159350000</v>
      </c>
      <c r="F17" s="20">
        <v>0</v>
      </c>
    </row>
    <row r="18" spans="1:6" s="21" customFormat="1" ht="23.25" x14ac:dyDescent="0.35">
      <c r="A18" s="16">
        <v>249051</v>
      </c>
      <c r="B18" s="22" t="s">
        <v>30</v>
      </c>
      <c r="C18" s="18">
        <v>234011001</v>
      </c>
      <c r="D18" s="19" t="s">
        <v>31</v>
      </c>
      <c r="E18" s="20">
        <v>74528763</v>
      </c>
      <c r="F18" s="20">
        <v>0</v>
      </c>
    </row>
    <row r="19" spans="1:6" s="21" customFormat="1" ht="23.25" x14ac:dyDescent="0.35">
      <c r="A19" s="16">
        <v>249055</v>
      </c>
      <c r="B19" s="22" t="s">
        <v>32</v>
      </c>
      <c r="C19" s="18">
        <v>223011001</v>
      </c>
      <c r="D19" s="19" t="s">
        <v>33</v>
      </c>
      <c r="E19" s="20">
        <v>124930611</v>
      </c>
      <c r="F19" s="20">
        <v>0</v>
      </c>
    </row>
    <row r="20" spans="1:6" s="21" customFormat="1" ht="23.25" x14ac:dyDescent="0.35">
      <c r="A20" s="16">
        <v>290201</v>
      </c>
      <c r="B20" s="24" t="str">
        <f>+'[2]CGN-2005-001'!B1737</f>
        <v>En administración</v>
      </c>
      <c r="C20" s="18">
        <v>222011001</v>
      </c>
      <c r="D20" s="19" t="s">
        <v>26</v>
      </c>
      <c r="E20" s="20">
        <f>133691127</f>
        <v>133691127</v>
      </c>
      <c r="F20" s="20">
        <v>0</v>
      </c>
    </row>
    <row r="21" spans="1:6" s="21" customFormat="1" ht="23.25" x14ac:dyDescent="0.35">
      <c r="A21" s="16">
        <v>290201</v>
      </c>
      <c r="B21" s="17" t="s">
        <v>25</v>
      </c>
      <c r="C21" s="18">
        <v>210111001</v>
      </c>
      <c r="D21" s="19" t="s">
        <v>19</v>
      </c>
      <c r="E21" s="20">
        <f>508646357037+13824419978+3622536789</f>
        <v>526093313804</v>
      </c>
      <c r="F21" s="20">
        <v>0</v>
      </c>
    </row>
    <row r="22" spans="1:6" s="21" customFormat="1" ht="23.25" x14ac:dyDescent="0.35">
      <c r="A22" s="16">
        <v>299003</v>
      </c>
      <c r="B22" s="17" t="s">
        <v>34</v>
      </c>
      <c r="C22" s="18">
        <v>210111001</v>
      </c>
      <c r="D22" s="19" t="s">
        <v>19</v>
      </c>
      <c r="E22" s="20">
        <v>99717975134</v>
      </c>
      <c r="F22" s="20">
        <v>0</v>
      </c>
    </row>
    <row r="23" spans="1:6" s="21" customFormat="1" ht="23.25" x14ac:dyDescent="0.35">
      <c r="A23" s="16">
        <v>443005</v>
      </c>
      <c r="B23" s="17" t="s">
        <v>35</v>
      </c>
      <c r="C23" s="18">
        <v>210111001</v>
      </c>
      <c r="D23" s="19" t="s">
        <v>19</v>
      </c>
      <c r="E23" s="20">
        <v>0</v>
      </c>
      <c r="F23" s="20">
        <v>72456655957</v>
      </c>
    </row>
    <row r="24" spans="1:6" s="21" customFormat="1" ht="23.25" x14ac:dyDescent="0.35">
      <c r="A24" s="16">
        <v>510401</v>
      </c>
      <c r="B24" s="17" t="s">
        <v>36</v>
      </c>
      <c r="C24" s="18" t="s">
        <v>37</v>
      </c>
      <c r="D24" s="19" t="s">
        <v>38</v>
      </c>
      <c r="E24" s="20">
        <v>0</v>
      </c>
      <c r="F24" s="20">
        <v>403182900</v>
      </c>
    </row>
    <row r="25" spans="1:6" s="21" customFormat="1" ht="23.25" x14ac:dyDescent="0.35">
      <c r="A25" s="16">
        <v>510402</v>
      </c>
      <c r="B25" s="17" t="s">
        <v>39</v>
      </c>
      <c r="C25" s="18" t="s">
        <v>40</v>
      </c>
      <c r="D25" s="19" t="s">
        <v>41</v>
      </c>
      <c r="E25" s="20">
        <v>0</v>
      </c>
      <c r="F25" s="20">
        <v>268789500</v>
      </c>
    </row>
    <row r="26" spans="1:6" s="21" customFormat="1" ht="23.25" x14ac:dyDescent="0.35">
      <c r="A26" s="16">
        <v>511113</v>
      </c>
      <c r="B26" s="22" t="str">
        <f>+'[1]CGN2015-001'!B2635</f>
        <v>Vigilancia y seguridad</v>
      </c>
      <c r="C26" s="25" t="s">
        <v>42</v>
      </c>
      <c r="D26" s="19" t="s">
        <v>43</v>
      </c>
      <c r="E26" s="20">
        <v>0</v>
      </c>
      <c r="F26" s="20">
        <v>3000000000</v>
      </c>
    </row>
    <row r="27" spans="1:6" s="21" customFormat="1" ht="23.25" x14ac:dyDescent="0.35">
      <c r="A27" s="16">
        <v>511117</v>
      </c>
      <c r="B27" s="17" t="s">
        <v>30</v>
      </c>
      <c r="C27" s="18">
        <v>234111001</v>
      </c>
      <c r="D27" s="19" t="s">
        <v>44</v>
      </c>
      <c r="E27" s="20">
        <v>0</v>
      </c>
      <c r="F27" s="20">
        <v>45470101</v>
      </c>
    </row>
    <row r="28" spans="1:6" s="21" customFormat="1" ht="23.25" x14ac:dyDescent="0.35">
      <c r="A28" s="16">
        <v>511117</v>
      </c>
      <c r="B28" s="17" t="s">
        <v>30</v>
      </c>
      <c r="C28" s="18">
        <v>234011001</v>
      </c>
      <c r="D28" s="19" t="s">
        <v>31</v>
      </c>
      <c r="E28" s="20">
        <v>0</v>
      </c>
      <c r="F28" s="20">
        <v>395686456</v>
      </c>
    </row>
    <row r="29" spans="1:6" s="21" customFormat="1" ht="23.25" x14ac:dyDescent="0.35">
      <c r="A29" s="16">
        <v>511123</v>
      </c>
      <c r="B29" s="17" t="s">
        <v>45</v>
      </c>
      <c r="C29" s="18">
        <v>234111001</v>
      </c>
      <c r="D29" s="19" t="s">
        <v>44</v>
      </c>
      <c r="E29" s="20">
        <v>0</v>
      </c>
      <c r="F29" s="20">
        <v>1336483893</v>
      </c>
    </row>
    <row r="30" spans="1:6" s="21" customFormat="1" ht="23.25" x14ac:dyDescent="0.35">
      <c r="A30" s="16">
        <v>511123</v>
      </c>
      <c r="B30" s="17" t="s">
        <v>45</v>
      </c>
      <c r="C30" s="18">
        <v>923269813</v>
      </c>
      <c r="D30" s="19" t="s">
        <v>46</v>
      </c>
      <c r="E30" s="20">
        <v>0</v>
      </c>
      <c r="F30" s="20">
        <v>766983</v>
      </c>
    </row>
    <row r="31" spans="1:6" s="21" customFormat="1" ht="23.25" x14ac:dyDescent="0.35">
      <c r="A31" s="16">
        <v>512001</v>
      </c>
      <c r="B31" s="17" t="s">
        <v>47</v>
      </c>
      <c r="C31" s="18">
        <v>210111001</v>
      </c>
      <c r="D31" s="19" t="s">
        <v>19</v>
      </c>
      <c r="E31" s="20">
        <v>0</v>
      </c>
      <c r="F31" s="20">
        <v>258939000</v>
      </c>
    </row>
    <row r="32" spans="1:6" s="21" customFormat="1" ht="23.25" x14ac:dyDescent="0.35">
      <c r="A32" s="16">
        <v>512009</v>
      </c>
      <c r="B32" s="17" t="s">
        <v>48</v>
      </c>
      <c r="C32" s="18">
        <v>210111001</v>
      </c>
      <c r="D32" s="19" t="s">
        <v>19</v>
      </c>
      <c r="E32" s="20">
        <v>0</v>
      </c>
      <c r="F32" s="20">
        <v>583370000</v>
      </c>
    </row>
    <row r="33" spans="1:6" s="21" customFormat="1" ht="23.25" x14ac:dyDescent="0.35">
      <c r="A33" s="16">
        <v>512009</v>
      </c>
      <c r="B33" s="17" t="s">
        <v>48</v>
      </c>
      <c r="C33" s="18">
        <v>215425754</v>
      </c>
      <c r="D33" s="19" t="s">
        <v>24</v>
      </c>
      <c r="E33" s="20">
        <v>0</v>
      </c>
      <c r="F33" s="20">
        <v>5000</v>
      </c>
    </row>
    <row r="34" spans="1:6" s="21" customFormat="1" ht="23.25" x14ac:dyDescent="0.35">
      <c r="A34" s="16">
        <v>512010</v>
      </c>
      <c r="B34" s="17" t="s">
        <v>49</v>
      </c>
      <c r="C34" s="18">
        <v>210111001</v>
      </c>
      <c r="D34" s="19" t="s">
        <v>19</v>
      </c>
      <c r="E34" s="20">
        <v>0</v>
      </c>
      <c r="F34" s="20">
        <v>1037000</v>
      </c>
    </row>
    <row r="35" spans="1:6" s="21" customFormat="1" ht="23.25" x14ac:dyDescent="0.35">
      <c r="A35" s="16">
        <v>512011</v>
      </c>
      <c r="B35" s="17" t="s">
        <v>50</v>
      </c>
      <c r="C35" s="18">
        <v>210111001</v>
      </c>
      <c r="D35" s="19" t="s">
        <v>19</v>
      </c>
      <c r="E35" s="20">
        <v>0</v>
      </c>
      <c r="F35" s="20">
        <v>2554000</v>
      </c>
    </row>
    <row r="36" spans="1:6" s="32" customFormat="1" ht="43.5" customHeight="1" x14ac:dyDescent="0.25">
      <c r="A36" s="26"/>
      <c r="B36" s="27"/>
      <c r="C36" s="28"/>
      <c r="D36" s="29"/>
      <c r="E36" s="30"/>
      <c r="F36" s="31"/>
    </row>
    <row r="37" spans="1:6" s="32" customFormat="1" ht="43.5" customHeight="1" x14ac:dyDescent="0.25">
      <c r="A37" s="26"/>
      <c r="B37" s="27"/>
      <c r="C37" s="28"/>
      <c r="D37" s="29"/>
      <c r="E37" s="30"/>
      <c r="F37" s="31"/>
    </row>
    <row r="38" spans="1:6" s="32" customFormat="1" ht="43.5" customHeight="1" x14ac:dyDescent="0.25">
      <c r="A38" s="26"/>
      <c r="B38" s="27"/>
      <c r="C38" s="28"/>
      <c r="D38" s="29"/>
      <c r="E38" s="30"/>
      <c r="F38" s="31"/>
    </row>
    <row r="39" spans="1:6" s="32" customFormat="1" ht="43.5" customHeight="1" x14ac:dyDescent="0.25">
      <c r="A39" s="26"/>
      <c r="B39" s="27"/>
      <c r="C39" s="28"/>
      <c r="D39" s="29"/>
      <c r="E39" s="30"/>
      <c r="F39" s="31"/>
    </row>
    <row r="40" spans="1:6" ht="20.25" customHeight="1" x14ac:dyDescent="0.2">
      <c r="A40" s="33"/>
      <c r="B40" s="34"/>
      <c r="C40" s="35"/>
      <c r="D40" s="34"/>
      <c r="E40" s="36"/>
      <c r="F40" s="37"/>
    </row>
    <row r="41" spans="1:6" ht="20.25" customHeight="1" x14ac:dyDescent="0.2">
      <c r="A41" s="38"/>
      <c r="B41" s="34"/>
      <c r="C41" s="36"/>
      <c r="D41" s="36"/>
      <c r="E41" s="39"/>
      <c r="F41" s="40"/>
    </row>
    <row r="42" spans="1:6" s="41" customFormat="1" ht="33.75" x14ac:dyDescent="0.35">
      <c r="A42" s="99" t="str">
        <f>+'[2]CGN-2005-001'!A9708:C9708</f>
        <v>FELIPE A. RAMIREZ BUITRAGO</v>
      </c>
      <c r="B42" s="100"/>
      <c r="C42" s="100"/>
      <c r="D42" s="101" t="s">
        <v>51</v>
      </c>
      <c r="E42" s="100"/>
      <c r="F42" s="102"/>
    </row>
    <row r="43" spans="1:6" s="41" customFormat="1" ht="27" x14ac:dyDescent="0.35">
      <c r="A43" s="89" t="s">
        <v>52</v>
      </c>
      <c r="B43" s="90"/>
      <c r="C43" s="90"/>
      <c r="D43" s="90" t="s">
        <v>53</v>
      </c>
      <c r="E43" s="90"/>
      <c r="F43" s="91"/>
    </row>
    <row r="44" spans="1:6" s="41" customFormat="1" ht="27.75" x14ac:dyDescent="0.4">
      <c r="A44" s="89" t="s">
        <v>54</v>
      </c>
      <c r="B44" s="90"/>
      <c r="C44" s="90"/>
      <c r="D44" s="42"/>
      <c r="E44" s="43"/>
      <c r="F44" s="44"/>
    </row>
    <row r="45" spans="1:6" s="41" customFormat="1" ht="27" x14ac:dyDescent="0.35">
      <c r="A45" s="45"/>
      <c r="B45" s="46"/>
      <c r="C45" s="46"/>
      <c r="D45" s="43"/>
      <c r="E45" s="43"/>
      <c r="F45" s="44"/>
    </row>
    <row r="46" spans="1:6" s="41" customFormat="1" ht="27" x14ac:dyDescent="0.35">
      <c r="A46" s="47"/>
      <c r="B46" s="43"/>
      <c r="C46" s="43"/>
      <c r="D46" s="43"/>
      <c r="E46" s="43"/>
      <c r="F46" s="44"/>
    </row>
    <row r="47" spans="1:6" s="41" customFormat="1" ht="27" x14ac:dyDescent="0.35">
      <c r="A47" s="47"/>
      <c r="B47" s="43"/>
      <c r="C47" s="43"/>
      <c r="D47" s="43"/>
      <c r="E47" s="43"/>
      <c r="F47" s="44"/>
    </row>
    <row r="48" spans="1:6" s="41" customFormat="1" ht="27" x14ac:dyDescent="0.35">
      <c r="A48" s="47"/>
      <c r="B48" s="43"/>
      <c r="C48" s="43"/>
      <c r="D48" s="43"/>
      <c r="E48" s="43"/>
      <c r="F48" s="44"/>
    </row>
    <row r="49" spans="1:6" s="41" customFormat="1" ht="27" x14ac:dyDescent="0.35">
      <c r="A49" s="47"/>
      <c r="B49" s="43"/>
      <c r="C49" s="43"/>
      <c r="D49" s="43"/>
      <c r="E49" s="43"/>
      <c r="F49" s="44"/>
    </row>
    <row r="50" spans="1:6" s="41" customFormat="1" ht="33.75" x14ac:dyDescent="0.35">
      <c r="A50" s="47"/>
      <c r="B50" s="43"/>
      <c r="C50" s="43"/>
      <c r="D50" s="43"/>
      <c r="E50" s="48"/>
      <c r="F50" s="49"/>
    </row>
    <row r="51" spans="1:6" s="41" customFormat="1" ht="33.75" x14ac:dyDescent="0.35">
      <c r="A51" s="99" t="s">
        <v>55</v>
      </c>
      <c r="B51" s="100"/>
      <c r="C51" s="100"/>
      <c r="D51" s="100" t="s">
        <v>56</v>
      </c>
      <c r="E51" s="100"/>
      <c r="F51" s="102"/>
    </row>
    <row r="52" spans="1:6" s="41" customFormat="1" ht="27" x14ac:dyDescent="0.35">
      <c r="A52" s="89" t="s">
        <v>57</v>
      </c>
      <c r="B52" s="90"/>
      <c r="C52" s="90"/>
      <c r="D52" s="90" t="s">
        <v>58</v>
      </c>
      <c r="E52" s="90"/>
      <c r="F52" s="91"/>
    </row>
    <row r="53" spans="1:6" s="41" customFormat="1" ht="27.75" x14ac:dyDescent="0.35">
      <c r="A53" s="92" t="s">
        <v>59</v>
      </c>
      <c r="B53" s="93"/>
      <c r="C53" s="93"/>
      <c r="D53" s="93" t="s">
        <v>60</v>
      </c>
      <c r="E53" s="93"/>
      <c r="F53" s="94"/>
    </row>
    <row r="54" spans="1:6" s="41" customFormat="1" ht="27.75" x14ac:dyDescent="0.4">
      <c r="A54" s="47"/>
      <c r="B54" s="43"/>
      <c r="C54" s="43"/>
      <c r="D54" s="95" t="s">
        <v>61</v>
      </c>
      <c r="E54" s="95"/>
      <c r="F54" s="96"/>
    </row>
    <row r="55" spans="1:6" s="41" customFormat="1" ht="27" x14ac:dyDescent="0.35">
      <c r="A55" s="50"/>
      <c r="B55" s="51"/>
      <c r="C55" s="51"/>
      <c r="D55" s="97" t="s">
        <v>62</v>
      </c>
      <c r="E55" s="97"/>
      <c r="F55" s="98"/>
    </row>
    <row r="4524" spans="4:6" x14ac:dyDescent="0.2">
      <c r="D4524" s="5">
        <v>0</v>
      </c>
      <c r="E4524" s="32">
        <v>0</v>
      </c>
      <c r="F4524" s="5"/>
    </row>
  </sheetData>
  <sheetProtection password="8D3E" sheet="1" objects="1" scenarios="1" selectLockedCells="1" autoFilter="0" selectUnlockedCells="1"/>
  <autoFilter ref="A7:F7"/>
  <mergeCells count="13">
    <mergeCell ref="D55:F55"/>
    <mergeCell ref="A42:C42"/>
    <mergeCell ref="D42:F42"/>
    <mergeCell ref="A43:C43"/>
    <mergeCell ref="D43:F43"/>
    <mergeCell ref="A44:C44"/>
    <mergeCell ref="A51:C51"/>
    <mergeCell ref="D51:F51"/>
    <mergeCell ref="A52:C52"/>
    <mergeCell ref="D52:F52"/>
    <mergeCell ref="A53:C53"/>
    <mergeCell ref="D53:F53"/>
    <mergeCell ref="D54:F54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594"/>
  <sheetViews>
    <sheetView zoomScale="71" zoomScaleNormal="71" workbookViewId="0">
      <selection activeCell="D41" sqref="D41"/>
    </sheetView>
  </sheetViews>
  <sheetFormatPr baseColWidth="10" defaultColWidth="9.140625" defaultRowHeight="12.75" x14ac:dyDescent="0.2"/>
  <cols>
    <col min="1" max="1" width="23" style="5" bestFit="1" customWidth="1"/>
    <col min="2" max="2" width="63.85546875" style="5" customWidth="1"/>
    <col min="3" max="3" width="29.140625" style="5" bestFit="1" customWidth="1"/>
    <col min="4" max="4" width="30.140625" style="5" bestFit="1" customWidth="1"/>
    <col min="5" max="6" width="25.140625" style="5" bestFit="1" customWidth="1"/>
    <col min="7" max="7" width="15.5703125" style="5" bestFit="1" customWidth="1"/>
    <col min="8" max="255" width="11.42578125" style="5" customWidth="1"/>
    <col min="256" max="16384" width="9.140625" style="5"/>
  </cols>
  <sheetData>
    <row r="1" spans="1:6" ht="15.75" x14ac:dyDescent="0.25">
      <c r="A1" s="52" t="s">
        <v>63</v>
      </c>
      <c r="B1" s="53" t="s">
        <v>1</v>
      </c>
      <c r="C1" s="54"/>
      <c r="D1" s="55" t="s">
        <v>64</v>
      </c>
      <c r="E1" s="54"/>
      <c r="F1" s="56"/>
    </row>
    <row r="2" spans="1:6" ht="15.75" x14ac:dyDescent="0.25">
      <c r="A2" s="57" t="s">
        <v>3</v>
      </c>
      <c r="B2" s="58" t="s">
        <v>4</v>
      </c>
      <c r="C2" s="59"/>
      <c r="D2" s="59"/>
      <c r="E2" s="59"/>
      <c r="F2" s="60"/>
    </row>
    <row r="3" spans="1:6" ht="15.75" x14ac:dyDescent="0.25">
      <c r="A3" s="57" t="s">
        <v>5</v>
      </c>
      <c r="B3" s="58" t="str">
        <f>+'[3]CGN-2005-001'!B3</f>
        <v>EMPRESA DE TRANSPORTE DEL TERCER MILENIO TRANSMILENIO S.A.</v>
      </c>
      <c r="C3" s="59"/>
      <c r="D3" s="59"/>
      <c r="E3" s="59"/>
      <c r="F3" s="60"/>
    </row>
    <row r="4" spans="1:6" ht="15.75" x14ac:dyDescent="0.25">
      <c r="A4" s="57" t="s">
        <v>7</v>
      </c>
      <c r="B4" s="58">
        <f>+'[3]CGN-2005-001'!B4</f>
        <v>235111001</v>
      </c>
      <c r="C4" s="59"/>
      <c r="D4" s="59"/>
      <c r="E4" s="59"/>
      <c r="F4" s="60"/>
    </row>
    <row r="5" spans="1:6" ht="15.75" x14ac:dyDescent="0.25">
      <c r="A5" s="57" t="s">
        <v>8</v>
      </c>
      <c r="B5" s="61">
        <f>+'[1]CGN2015-001'!B5</f>
        <v>44469</v>
      </c>
      <c r="C5" s="59"/>
      <c r="D5" s="59"/>
      <c r="E5" s="59"/>
      <c r="F5" s="60"/>
    </row>
    <row r="6" spans="1:6" ht="15" x14ac:dyDescent="0.2">
      <c r="A6" s="62"/>
      <c r="B6" s="59"/>
      <c r="C6" s="59"/>
      <c r="D6" s="59"/>
      <c r="E6" s="59"/>
      <c r="F6" s="60"/>
    </row>
    <row r="7" spans="1:6" ht="15" x14ac:dyDescent="0.2">
      <c r="A7" s="62"/>
      <c r="B7" s="59"/>
      <c r="C7" s="59"/>
      <c r="D7" s="59"/>
      <c r="E7" s="59"/>
      <c r="F7" s="60"/>
    </row>
    <row r="8" spans="1:6" ht="15.75" thickBot="1" x14ac:dyDescent="0.25">
      <c r="A8" s="63"/>
      <c r="B8" s="64"/>
      <c r="C8" s="64"/>
      <c r="D8" s="64"/>
      <c r="E8" s="65" t="s">
        <v>9</v>
      </c>
      <c r="F8" s="66"/>
    </row>
    <row r="9" spans="1:6" ht="30" x14ac:dyDescent="0.2">
      <c r="A9" s="67" t="s">
        <v>10</v>
      </c>
      <c r="B9" s="68" t="s">
        <v>11</v>
      </c>
      <c r="C9" s="68" t="s">
        <v>12</v>
      </c>
      <c r="D9" s="68" t="s">
        <v>13</v>
      </c>
      <c r="E9" s="68" t="s">
        <v>14</v>
      </c>
      <c r="F9" s="68" t="s">
        <v>15</v>
      </c>
    </row>
    <row r="10" spans="1:6" s="32" customFormat="1" ht="20.100000000000001" customHeight="1" x14ac:dyDescent="0.25">
      <c r="A10" s="69">
        <v>138454</v>
      </c>
      <c r="B10" s="70" t="s">
        <v>18</v>
      </c>
      <c r="C10" s="71">
        <v>210111001900</v>
      </c>
      <c r="D10" s="72" t="s">
        <v>19</v>
      </c>
      <c r="E10" s="73">
        <v>17213678390</v>
      </c>
      <c r="F10" s="73">
        <v>0</v>
      </c>
    </row>
    <row r="11" spans="1:6" ht="18" x14ac:dyDescent="0.25">
      <c r="A11" s="69">
        <v>190801</v>
      </c>
      <c r="B11" s="70" t="s">
        <v>25</v>
      </c>
      <c r="C11" s="71">
        <v>210111001111</v>
      </c>
      <c r="D11" s="74" t="s">
        <v>19</v>
      </c>
      <c r="E11" s="75">
        <v>24001040199</v>
      </c>
      <c r="F11" s="73">
        <v>0</v>
      </c>
    </row>
    <row r="12" spans="1:6" ht="18" x14ac:dyDescent="0.25">
      <c r="A12" s="69">
        <v>240722</v>
      </c>
      <c r="B12" s="70" t="s">
        <v>27</v>
      </c>
      <c r="C12" s="71">
        <v>210111001111</v>
      </c>
      <c r="D12" s="74" t="s">
        <v>19</v>
      </c>
      <c r="E12" s="75">
        <v>13193002</v>
      </c>
      <c r="F12" s="73">
        <v>0</v>
      </c>
    </row>
    <row r="13" spans="1:6" ht="18" x14ac:dyDescent="0.25">
      <c r="A13" s="69">
        <v>240726</v>
      </c>
      <c r="B13" s="76" t="s">
        <v>28</v>
      </c>
      <c r="C13" s="71">
        <v>210111001111</v>
      </c>
      <c r="D13" s="74" t="s">
        <v>19</v>
      </c>
      <c r="E13" s="73">
        <v>23312416796</v>
      </c>
      <c r="F13" s="73">
        <v>0</v>
      </c>
    </row>
    <row r="14" spans="1:6" ht="18" x14ac:dyDescent="0.25">
      <c r="A14" s="69">
        <v>244004</v>
      </c>
      <c r="B14" s="76" t="s">
        <v>29</v>
      </c>
      <c r="C14" s="71">
        <v>210111001111</v>
      </c>
      <c r="D14" s="74" t="s">
        <v>19</v>
      </c>
      <c r="E14" s="73">
        <v>159350000</v>
      </c>
      <c r="F14" s="73">
        <v>0</v>
      </c>
    </row>
    <row r="15" spans="1:6" ht="18" x14ac:dyDescent="0.25">
      <c r="A15" s="69">
        <v>290201</v>
      </c>
      <c r="B15" s="70" t="s">
        <v>25</v>
      </c>
      <c r="C15" s="71">
        <v>210111001900</v>
      </c>
      <c r="D15" s="74" t="s">
        <v>19</v>
      </c>
      <c r="E15" s="73">
        <f>506150443128+2495913909+3622536789</f>
        <v>512268893826</v>
      </c>
      <c r="F15" s="73">
        <v>0</v>
      </c>
    </row>
    <row r="16" spans="1:6" ht="18" x14ac:dyDescent="0.25">
      <c r="A16" s="69">
        <v>290201</v>
      </c>
      <c r="B16" s="70" t="s">
        <v>25</v>
      </c>
      <c r="C16" s="71">
        <v>210111001113</v>
      </c>
      <c r="D16" s="74" t="s">
        <v>19</v>
      </c>
      <c r="E16" s="73">
        <v>13824419978</v>
      </c>
      <c r="F16" s="73">
        <v>0</v>
      </c>
    </row>
    <row r="17" spans="1:36" s="32" customFormat="1" ht="18.75" customHeight="1" x14ac:dyDescent="0.25">
      <c r="A17" s="69">
        <v>299003</v>
      </c>
      <c r="B17" s="70" t="s">
        <v>34</v>
      </c>
      <c r="C17" s="71">
        <v>210111001111</v>
      </c>
      <c r="D17" s="74" t="s">
        <v>19</v>
      </c>
      <c r="E17" s="73">
        <v>99717975134</v>
      </c>
      <c r="F17" s="77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ht="18" x14ac:dyDescent="0.25">
      <c r="A18" s="69">
        <v>443005</v>
      </c>
      <c r="B18" s="70" t="s">
        <v>35</v>
      </c>
      <c r="C18" s="71">
        <v>210111001111</v>
      </c>
      <c r="D18" s="74" t="s">
        <v>19</v>
      </c>
      <c r="E18" s="73">
        <v>0</v>
      </c>
      <c r="F18" s="73">
        <v>72456655957</v>
      </c>
    </row>
    <row r="19" spans="1:36" ht="18" x14ac:dyDescent="0.25">
      <c r="A19" s="69">
        <v>512001</v>
      </c>
      <c r="B19" s="70" t="s">
        <v>47</v>
      </c>
      <c r="C19" s="71">
        <v>210111001111</v>
      </c>
      <c r="D19" s="74" t="s">
        <v>19</v>
      </c>
      <c r="E19" s="73">
        <v>0</v>
      </c>
      <c r="F19" s="73">
        <v>258939000</v>
      </c>
    </row>
    <row r="20" spans="1:36" ht="18" x14ac:dyDescent="0.25">
      <c r="A20" s="69">
        <v>512009</v>
      </c>
      <c r="B20" s="70" t="s">
        <v>48</v>
      </c>
      <c r="C20" s="71">
        <v>210111001111</v>
      </c>
      <c r="D20" s="74" t="s">
        <v>19</v>
      </c>
      <c r="E20" s="73">
        <v>0</v>
      </c>
      <c r="F20" s="73">
        <v>583370000</v>
      </c>
    </row>
    <row r="21" spans="1:36" ht="18" x14ac:dyDescent="0.25">
      <c r="A21" s="69">
        <v>512010</v>
      </c>
      <c r="B21" s="70" t="s">
        <v>49</v>
      </c>
      <c r="C21" s="71">
        <v>210111001113</v>
      </c>
      <c r="D21" s="74" t="s">
        <v>19</v>
      </c>
      <c r="E21" s="73">
        <v>0</v>
      </c>
      <c r="F21" s="73">
        <v>1037000</v>
      </c>
    </row>
    <row r="22" spans="1:36" ht="18" x14ac:dyDescent="0.25">
      <c r="A22" s="69">
        <v>512011</v>
      </c>
      <c r="B22" s="70" t="s">
        <v>50</v>
      </c>
      <c r="C22" s="71">
        <v>210111001111</v>
      </c>
      <c r="D22" s="74" t="s">
        <v>19</v>
      </c>
      <c r="E22" s="73">
        <v>0</v>
      </c>
      <c r="F22" s="73">
        <v>2554000</v>
      </c>
    </row>
    <row r="23" spans="1:36" ht="18" x14ac:dyDescent="0.25">
      <c r="A23" s="78"/>
      <c r="B23" s="79"/>
      <c r="C23" s="79"/>
      <c r="D23" s="79"/>
      <c r="E23" s="80"/>
      <c r="F23" s="81"/>
    </row>
    <row r="24" spans="1:36" ht="18" x14ac:dyDescent="0.25">
      <c r="A24" s="78"/>
      <c r="B24" s="79"/>
      <c r="C24" s="79"/>
      <c r="D24" s="79"/>
      <c r="E24" s="80"/>
      <c r="F24" s="81"/>
    </row>
    <row r="25" spans="1:36" ht="18" x14ac:dyDescent="0.25">
      <c r="A25" s="78"/>
      <c r="B25" s="79"/>
      <c r="C25" s="79"/>
      <c r="D25" s="79"/>
      <c r="E25" s="80"/>
      <c r="F25" s="81"/>
    </row>
    <row r="26" spans="1:36" ht="18" x14ac:dyDescent="0.25">
      <c r="A26" s="78"/>
      <c r="B26" s="79"/>
      <c r="C26" s="79"/>
      <c r="D26" s="79"/>
      <c r="E26" s="80"/>
      <c r="F26" s="81"/>
    </row>
    <row r="27" spans="1:36" ht="23.25" x14ac:dyDescent="0.2">
      <c r="A27" s="82"/>
      <c r="B27" s="83"/>
      <c r="C27" s="84"/>
      <c r="D27" s="84"/>
      <c r="E27" s="84"/>
      <c r="F27" s="85"/>
    </row>
    <row r="28" spans="1:36" ht="20.25" customHeight="1" x14ac:dyDescent="0.2">
      <c r="A28" s="103" t="s">
        <v>55</v>
      </c>
      <c r="B28" s="104"/>
      <c r="C28" s="104"/>
      <c r="D28" s="104"/>
      <c r="E28" s="104"/>
      <c r="F28" s="105"/>
    </row>
    <row r="29" spans="1:36" ht="18" customHeight="1" x14ac:dyDescent="0.2">
      <c r="A29" s="106" t="s">
        <v>57</v>
      </c>
      <c r="B29" s="107"/>
      <c r="C29" s="107"/>
      <c r="D29" s="107"/>
      <c r="E29" s="107"/>
      <c r="F29" s="108"/>
    </row>
    <row r="30" spans="1:36" ht="15" x14ac:dyDescent="0.2">
      <c r="A30" s="109" t="s">
        <v>59</v>
      </c>
      <c r="B30" s="110"/>
      <c r="C30" s="110"/>
      <c r="D30" s="110"/>
      <c r="E30" s="110"/>
      <c r="F30" s="111"/>
    </row>
    <row r="31" spans="1:36" x14ac:dyDescent="0.2">
      <c r="A31" s="86"/>
      <c r="B31" s="87"/>
      <c r="C31" s="87"/>
      <c r="D31" s="87"/>
      <c r="E31" s="87"/>
      <c r="F31" s="88"/>
    </row>
    <row r="4594" spans="4:5" x14ac:dyDescent="0.2">
      <c r="D4594" s="5">
        <v>0</v>
      </c>
      <c r="E4594" s="5">
        <v>0</v>
      </c>
    </row>
  </sheetData>
  <sheetProtection password="8D3E" sheet="1" objects="1" scenarios="1" autoFilter="0"/>
  <autoFilter ref="A9:F9"/>
  <mergeCells count="3">
    <mergeCell ref="A28:F28"/>
    <mergeCell ref="A29:F29"/>
    <mergeCell ref="A30:F30"/>
  </mergeCell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CGN2015-02</vt:lpstr>
      <vt:lpstr>CGN2015-100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Martina Moreno Zarta</dc:creator>
  <cp:lastModifiedBy>Administrador</cp:lastModifiedBy>
  <dcterms:created xsi:type="dcterms:W3CDTF">2021-10-29T21:56:03Z</dcterms:created>
  <dcterms:modified xsi:type="dcterms:W3CDTF">2021-11-02T21:04:56Z</dcterms:modified>
</cp:coreProperties>
</file>