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Reciprocas-actu\"/>
    </mc:Choice>
  </mc:AlternateContent>
  <bookViews>
    <workbookView xWindow="-120" yWindow="-120" windowWidth="29040" windowHeight="15840"/>
  </bookViews>
  <sheets>
    <sheet name="CGN2015-02" sheetId="1" r:id="rId1"/>
    <sheet name="CGN2015-100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'CGN2015-02'!$A$7:$BP$33</definedName>
    <definedName name="_xlnm._FilterDatabase" localSheetId="1" hidden="1">'CGN2015-100'!$A$9:$F$9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'CGN2015-02'!$A$1:$F$53</definedName>
    <definedName name="_xlnm.Print_Area" localSheetId="1">'CGN2015-100'!$A$1:$F$21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5" i="1"/>
  <c r="E14" i="1"/>
  <c r="B17" i="1"/>
  <c r="E17" i="1"/>
  <c r="E18" i="1"/>
  <c r="B23" i="1"/>
  <c r="H25" i="1"/>
  <c r="H28" i="1" s="1"/>
</calcChain>
</file>

<file path=xl/sharedStrings.xml><?xml version="1.0" encoding="utf-8"?>
<sst xmlns="http://schemas.openxmlformats.org/spreadsheetml/2006/main" count="107" uniqueCount="58">
  <si>
    <t xml:space="preserve">BOGOTA D.C. </t>
  </si>
  <si>
    <t>Impuesto sobre vehiculos</t>
  </si>
  <si>
    <t>Tasas</t>
  </si>
  <si>
    <t>Industria y comercio</t>
  </si>
  <si>
    <t>Impuesto predial unificado</t>
  </si>
  <si>
    <t>TELECAFE LTDA.</t>
  </si>
  <si>
    <t xml:space="preserve">Servicios </t>
  </si>
  <si>
    <t>IDIPRON</t>
  </si>
  <si>
    <t>UNE EPM TELECOMUNICACIONES S.A.  E.S.P.</t>
  </si>
  <si>
    <t>Comunicaciones y Transporte</t>
  </si>
  <si>
    <t>E.S.P. EMPRESA DE TELECOMUNICACIONES DE SANTA FE DE BOGOTA S.A.</t>
  </si>
  <si>
    <t>EMPRESA DE ACUEDUCTO Y ALCANTARILLADO DE BOGOTA</t>
  </si>
  <si>
    <t>Servicios Públicos</t>
  </si>
  <si>
    <t>chatarrizacion</t>
  </si>
  <si>
    <t>POLICIA NACIONAL</t>
  </si>
  <si>
    <t>123000000</t>
  </si>
  <si>
    <t>SERVICIO NACIONAL DE APRENDIZAJE -SENA-</t>
  </si>
  <si>
    <t>026800000</t>
  </si>
  <si>
    <t>Aportes al SENA</t>
  </si>
  <si>
    <t>INSTITUTO COLOMBIANO DE BIENESTAR -ICBF-</t>
  </si>
  <si>
    <t>023900000</t>
  </si>
  <si>
    <t>Aportes al ICBF</t>
  </si>
  <si>
    <t>Subvención por recursos</t>
  </si>
  <si>
    <t xml:space="preserve">Ingreso Diferido por Subvenciones </t>
  </si>
  <si>
    <t>2902010201-02-29020110-12-16</t>
  </si>
  <si>
    <t>En administración</t>
  </si>
  <si>
    <t>INSTITUTO DE DESARROLLO URBANO -IDU-</t>
  </si>
  <si>
    <t>ALCALDIA MUNICIPAL DE SOACHA</t>
  </si>
  <si>
    <t>Impuesto de industria y comercio</t>
  </si>
  <si>
    <t>balance 19080105-19080114</t>
  </si>
  <si>
    <t xml:space="preserve">Anticipo de impuesto de industria y comercio </t>
  </si>
  <si>
    <t>DIAN - RECAUDADOR</t>
  </si>
  <si>
    <t>Saldos a favor en liquidaciones privadas</t>
  </si>
  <si>
    <t xml:space="preserve">tal cual aparace en el balance </t>
  </si>
  <si>
    <t>Retencion en la fuente</t>
  </si>
  <si>
    <t>Anticipos para adquisición de bienes y servicios</t>
  </si>
  <si>
    <t>OPERADORA DISTRITAL DE TRANSPORTE</t>
  </si>
  <si>
    <t>Empresas Públicas Societarias</t>
  </si>
  <si>
    <t>METRO DE BOGOTA S.A.</t>
  </si>
  <si>
    <t>Acciones Ordinarias</t>
  </si>
  <si>
    <t>Valor No Corriente</t>
  </si>
  <si>
    <t>Valor Corriente</t>
  </si>
  <si>
    <t>Nombre entidad Reciproca</t>
  </si>
  <si>
    <t>Codigo entidad Reciproca</t>
  </si>
  <si>
    <t>Nombre de la Subcuenta</t>
  </si>
  <si>
    <t>Codigo Contable Subcuenta</t>
  </si>
  <si>
    <t>Cifras en Pesos</t>
  </si>
  <si>
    <t>FECHA DE CORTE:</t>
  </si>
  <si>
    <t>CODIGO:</t>
  </si>
  <si>
    <t>EMPRESA DE TRANSPORTE DEL TERCER MILENIO TRANSMILENIO S.A.</t>
  </si>
  <si>
    <t>ENTIDAD:</t>
  </si>
  <si>
    <t xml:space="preserve">BOGOTA DISTRITO CAPITAL </t>
  </si>
  <si>
    <t>MUNICIPIO:</t>
  </si>
  <si>
    <t>CGN2015_002_SALDO_DE_OPERACIONES RECIPROCAS_CONVERGENCIA</t>
  </si>
  <si>
    <t>CUNDINAMARCA</t>
  </si>
  <si>
    <t>DEPARTAMENTO:</t>
  </si>
  <si>
    <t>DDC-2007-100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</si>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</sst>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i/>
      <sz val="20"/>
      <name val="Arial"/>
      <family val="2"/>
    </font>
    <font>
      <i/>
      <sz val="22"/>
      <name val="Arial"/>
      <family val="2"/>
    </font>
    <font>
      <b/>
      <sz val="22"/>
      <name val="Arial Black"/>
      <family val="2"/>
    </font>
    <font>
      <b/>
      <sz val="20"/>
      <name val="Arial Black"/>
      <family val="2"/>
    </font>
    <font>
      <sz val="1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0">
    <xf numFmtId="0" fontId="0" fillId="0" borderId="0" xfId="0"/>
    <xf numFmtId="0" fontId="1" fillId="0" borderId="0" xfId="2"/>
    <xf numFmtId="0" fontId="1" fillId="2" borderId="0" xfId="2" applyFill="1"/>
    <xf numFmtId="0" fontId="2" fillId="2" borderId="2" xfId="2" applyFont="1" applyFill="1" applyBorder="1"/>
    <xf numFmtId="0" fontId="2" fillId="2" borderId="3" xfId="2" applyFont="1" applyFill="1" applyBorder="1"/>
    <xf numFmtId="0" fontId="2" fillId="0" borderId="0" xfId="2" applyFont="1"/>
    <xf numFmtId="0" fontId="2" fillId="2" borderId="0" xfId="2" applyFont="1" applyFill="1"/>
    <xf numFmtId="0" fontId="2" fillId="2" borderId="5" xfId="2" applyFont="1" applyFill="1" applyBorder="1"/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2" fillId="2" borderId="4" xfId="2" applyFont="1" applyFill="1" applyBorder="1"/>
    <xf numFmtId="0" fontId="2" fillId="2" borderId="0" xfId="2" applyFont="1" applyFill="1" applyAlignment="1">
      <alignment horizontal="centerContinuous" vertical="center"/>
    </xf>
    <xf numFmtId="0" fontId="2" fillId="2" borderId="5" xfId="2" applyFont="1" applyFill="1" applyBorder="1" applyAlignment="1">
      <alignment horizontal="centerContinuous" vertical="center"/>
    </xf>
    <xf numFmtId="0" fontId="2" fillId="2" borderId="4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5" xfId="2" applyBorder="1"/>
    <xf numFmtId="0" fontId="2" fillId="0" borderId="5" xfId="2" applyFont="1" applyBorder="1"/>
    <xf numFmtId="0" fontId="6" fillId="2" borderId="4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/>
    <xf numFmtId="1" fontId="8" fillId="2" borderId="0" xfId="2" applyNumberFormat="1" applyFont="1" applyFill="1" applyProtection="1">
      <protection locked="0"/>
    </xf>
    <xf numFmtId="0" fontId="7" fillId="2" borderId="5" xfId="2" applyFont="1" applyFill="1" applyBorder="1"/>
    <xf numFmtId="0" fontId="7" fillId="2" borderId="4" xfId="2" applyFont="1" applyFill="1" applyBorder="1"/>
    <xf numFmtId="1" fontId="8" fillId="2" borderId="0" xfId="2" applyNumberFormat="1" applyFont="1" applyFill="1" applyAlignment="1" applyProtection="1">
      <alignment horizontal="right"/>
      <protection locked="0"/>
    </xf>
    <xf numFmtId="1" fontId="8" fillId="2" borderId="5" xfId="2" applyNumberFormat="1" applyFont="1" applyFill="1" applyBorder="1" applyAlignment="1" applyProtection="1">
      <alignment horizontal="right"/>
      <protection locked="0"/>
    </xf>
    <xf numFmtId="3" fontId="9" fillId="2" borderId="4" xfId="2" applyNumberFormat="1" applyFont="1" applyFill="1" applyBorder="1" applyProtection="1">
      <protection locked="0"/>
    </xf>
    <xf numFmtId="3" fontId="9" fillId="2" borderId="0" xfId="2" applyNumberFormat="1" applyFont="1" applyFill="1" applyProtection="1">
      <protection locked="0"/>
    </xf>
    <xf numFmtId="1" fontId="9" fillId="2" borderId="0" xfId="2" applyNumberFormat="1" applyFont="1" applyFill="1" applyProtection="1">
      <protection locked="0"/>
    </xf>
    <xf numFmtId="0" fontId="9" fillId="2" borderId="0" xfId="2" applyFont="1" applyFill="1" applyAlignment="1" applyProtection="1">
      <alignment horizontal="center"/>
      <protection locked="0"/>
    </xf>
    <xf numFmtId="3" fontId="9" fillId="2" borderId="0" xfId="2" applyNumberFormat="1" applyFont="1" applyFill="1" applyAlignment="1" applyProtection="1">
      <alignment horizontal="left"/>
      <protection locked="0"/>
    </xf>
    <xf numFmtId="1" fontId="10" fillId="2" borderId="5" xfId="2" applyNumberFormat="1" applyFont="1" applyFill="1" applyBorder="1" applyProtection="1">
      <protection locked="0"/>
    </xf>
    <xf numFmtId="3" fontId="11" fillId="2" borderId="0" xfId="2" applyNumberFormat="1" applyFont="1" applyFill="1"/>
    <xf numFmtId="0" fontId="11" fillId="0" borderId="0" xfId="2" applyFont="1"/>
    <xf numFmtId="164" fontId="11" fillId="0" borderId="0" xfId="1" applyNumberFormat="1" applyFont="1" applyFill="1"/>
    <xf numFmtId="3" fontId="11" fillId="0" borderId="0" xfId="2" applyNumberFormat="1" applyFont="1"/>
    <xf numFmtId="3" fontId="12" fillId="0" borderId="6" xfId="2" applyNumberFormat="1" applyFont="1" applyBorder="1" applyProtection="1">
      <protection locked="0"/>
    </xf>
    <xf numFmtId="1" fontId="12" fillId="0" borderId="6" xfId="2" applyNumberFormat="1" applyFont="1" applyBorder="1" applyProtection="1">
      <protection locked="0"/>
    </xf>
    <xf numFmtId="0" fontId="12" fillId="0" borderId="6" xfId="2" applyFont="1" applyBorder="1" applyAlignment="1" applyProtection="1">
      <alignment horizontal="center"/>
      <protection locked="0"/>
    </xf>
    <xf numFmtId="0" fontId="12" fillId="0" borderId="6" xfId="2" applyFont="1" applyBorder="1" applyAlignment="1" applyProtection="1">
      <alignment horizontal="left"/>
      <protection locked="0"/>
    </xf>
    <xf numFmtId="49" fontId="12" fillId="0" borderId="6" xfId="2" applyNumberFormat="1" applyFont="1" applyBorder="1" applyAlignment="1" applyProtection="1">
      <alignment horizontal="center"/>
      <protection locked="0"/>
    </xf>
    <xf numFmtId="3" fontId="12" fillId="0" borderId="6" xfId="2" applyNumberFormat="1" applyFont="1" applyBorder="1" applyAlignment="1" applyProtection="1">
      <alignment horizontal="left"/>
      <protection locked="0"/>
    </xf>
    <xf numFmtId="0" fontId="12" fillId="0" borderId="6" xfId="3" applyFont="1" applyBorder="1" applyAlignment="1" applyProtection="1">
      <alignment horizontal="center"/>
      <protection locked="0"/>
    </xf>
    <xf numFmtId="3" fontId="12" fillId="0" borderId="6" xfId="2" applyNumberFormat="1" applyFont="1" applyBorder="1" applyAlignment="1" applyProtection="1">
      <alignment horizontal="right"/>
      <protection locked="0"/>
    </xf>
    <xf numFmtId="0" fontId="13" fillId="0" borderId="0" xfId="0" applyFont="1" applyAlignment="1">
      <alignment horizontal="left"/>
    </xf>
    <xf numFmtId="1" fontId="11" fillId="0" borderId="0" xfId="2" applyNumberFormat="1" applyFont="1"/>
    <xf numFmtId="3" fontId="12" fillId="0" borderId="6" xfId="2" applyNumberFormat="1" applyFont="1" applyBorder="1" applyAlignment="1">
      <alignment horizontal="left"/>
    </xf>
    <xf numFmtId="0" fontId="11" fillId="0" borderId="0" xfId="3" applyFont="1"/>
    <xf numFmtId="0" fontId="13" fillId="2" borderId="0" xfId="2" applyFont="1" applyFill="1"/>
    <xf numFmtId="0" fontId="14" fillId="0" borderId="6" xfId="2" applyFont="1" applyBorder="1" applyAlignment="1">
      <alignment horizontal="center" vertical="center" wrapText="1"/>
    </xf>
    <xf numFmtId="0" fontId="13" fillId="2" borderId="4" xfId="2" applyFont="1" applyFill="1" applyBorder="1"/>
    <xf numFmtId="0" fontId="14" fillId="2" borderId="0" xfId="2" applyFont="1" applyFill="1" applyAlignment="1">
      <alignment horizontal="left"/>
    </xf>
    <xf numFmtId="0" fontId="13" fillId="2" borderId="5" xfId="2" applyFont="1" applyFill="1" applyBorder="1"/>
    <xf numFmtId="14" fontId="14" fillId="2" borderId="0" xfId="2" applyNumberFormat="1" applyFont="1" applyFill="1" applyAlignment="1" applyProtection="1">
      <alignment horizontal="left"/>
      <protection locked="0"/>
    </xf>
    <xf numFmtId="0" fontId="14" fillId="2" borderId="5" xfId="2" applyFont="1" applyFill="1" applyBorder="1" applyAlignment="1">
      <alignment horizontal="left"/>
    </xf>
    <xf numFmtId="1" fontId="14" fillId="2" borderId="0" xfId="2" applyNumberFormat="1" applyFont="1" applyFill="1" applyAlignment="1" applyProtection="1">
      <alignment horizontal="left"/>
      <protection locked="0"/>
    </xf>
    <xf numFmtId="0" fontId="14" fillId="2" borderId="7" xfId="2" applyFont="1" applyFill="1" applyBorder="1" applyAlignment="1">
      <alignment horizontal="right"/>
    </xf>
    <xf numFmtId="0" fontId="13" fillId="2" borderId="8" xfId="2" applyFont="1" applyFill="1" applyBorder="1"/>
    <xf numFmtId="0" fontId="14" fillId="2" borderId="8" xfId="2" applyFont="1" applyFill="1" applyBorder="1" applyAlignment="1">
      <alignment horizontal="left"/>
    </xf>
    <xf numFmtId="0" fontId="14" fillId="2" borderId="9" xfId="2" applyFont="1" applyFill="1" applyBorder="1" applyAlignment="1">
      <alignment horizontal="left"/>
    </xf>
    <xf numFmtId="3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5" fillId="3" borderId="0" xfId="0" applyFont="1" applyFill="1" applyAlignment="1">
      <alignment horizontal="center" vertical="center"/>
    </xf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3" fontId="13" fillId="2" borderId="4" xfId="2" applyNumberFormat="1" applyFont="1" applyFill="1" applyBorder="1" applyProtection="1">
      <protection locked="0"/>
    </xf>
    <xf numFmtId="3" fontId="13" fillId="2" borderId="0" xfId="2" applyNumberFormat="1" applyFont="1" applyFill="1" applyProtection="1">
      <protection locked="0"/>
    </xf>
    <xf numFmtId="0" fontId="13" fillId="2" borderId="0" xfId="2" applyFont="1" applyFill="1" applyAlignment="1" applyProtection="1">
      <alignment horizontal="left"/>
      <protection locked="0"/>
    </xf>
    <xf numFmtId="1" fontId="8" fillId="2" borderId="5" xfId="2" applyNumberFormat="1" applyFont="1" applyFill="1" applyBorder="1" applyProtection="1">
      <protection locked="0"/>
    </xf>
    <xf numFmtId="3" fontId="9" fillId="2" borderId="6" xfId="2" applyNumberFormat="1" applyFont="1" applyFill="1" applyBorder="1" applyProtection="1">
      <protection locked="0"/>
    </xf>
    <xf numFmtId="1" fontId="9" fillId="2" borderId="6" xfId="2" applyNumberFormat="1" applyFont="1" applyFill="1" applyBorder="1" applyProtection="1">
      <protection locked="0"/>
    </xf>
    <xf numFmtId="1" fontId="8" fillId="0" borderId="6" xfId="2" applyNumberFormat="1" applyFont="1" applyBorder="1" applyAlignment="1" applyProtection="1">
      <alignment horizontal="center"/>
      <protection locked="0"/>
    </xf>
    <xf numFmtId="0" fontId="9" fillId="2" borderId="6" xfId="2" applyFont="1" applyFill="1" applyBorder="1" applyAlignment="1" applyProtection="1">
      <alignment horizontal="left"/>
      <protection locked="0"/>
    </xf>
    <xf numFmtId="1" fontId="10" fillId="2" borderId="6" xfId="2" applyNumberFormat="1" applyFont="1" applyFill="1" applyBorder="1" applyProtection="1">
      <protection locked="0"/>
    </xf>
    <xf numFmtId="0" fontId="0" fillId="2" borderId="0" xfId="0" applyFill="1"/>
    <xf numFmtId="3" fontId="13" fillId="2" borderId="6" xfId="2" applyNumberFormat="1" applyFont="1" applyFill="1" applyBorder="1" applyProtection="1">
      <protection locked="0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8" fillId="3" borderId="12" xfId="0" applyFont="1" applyFill="1" applyBorder="1"/>
    <xf numFmtId="0" fontId="17" fillId="3" borderId="13" xfId="0" applyFont="1" applyFill="1" applyBorder="1" applyAlignment="1">
      <alignment horizontal="left"/>
    </xf>
    <xf numFmtId="0" fontId="8" fillId="3" borderId="13" xfId="0" applyFont="1" applyFill="1" applyBorder="1"/>
    <xf numFmtId="0" fontId="8" fillId="3" borderId="14" xfId="0" applyFont="1" applyFill="1" applyBorder="1"/>
    <xf numFmtId="0" fontId="8" fillId="3" borderId="4" xfId="0" applyFont="1" applyFill="1" applyBorder="1"/>
    <xf numFmtId="0" fontId="8" fillId="3" borderId="0" xfId="0" applyFont="1" applyFill="1"/>
    <xf numFmtId="0" fontId="8" fillId="3" borderId="5" xfId="0" applyFont="1" applyFill="1" applyBorder="1"/>
    <xf numFmtId="14" fontId="18" fillId="3" borderId="0" xfId="0" applyNumberFormat="1" applyFont="1" applyFill="1" applyAlignment="1" applyProtection="1">
      <alignment horizontal="left"/>
      <protection locked="0"/>
    </xf>
    <xf numFmtId="0" fontId="18" fillId="3" borderId="5" xfId="0" applyFont="1" applyFill="1" applyBorder="1" applyAlignment="1">
      <alignment horizontal="left"/>
    </xf>
    <xf numFmtId="0" fontId="18" fillId="3" borderId="0" xfId="0" applyFont="1" applyFill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/>
    <xf numFmtId="3" fontId="18" fillId="3" borderId="8" xfId="0" applyNumberFormat="1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49" fontId="18" fillId="3" borderId="9" xfId="0" applyNumberFormat="1" applyFont="1" applyFill="1" applyBorder="1" applyAlignment="1">
      <alignment horizontal="left"/>
    </xf>
    <xf numFmtId="0" fontId="2" fillId="2" borderId="2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3" fillId="2" borderId="4" xfId="2" applyFont="1" applyFill="1" applyBorder="1" applyAlignment="1">
      <alignment horizontal="center"/>
    </xf>
    <xf numFmtId="3" fontId="5" fillId="2" borderId="5" xfId="2" applyNumberFormat="1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milenio-my.sharepoint.com/personal/viviana_duran_transmilenio_gov_co/Documents/ARCHIVOSTSM/ARCHIVOSTSM/ESTADOS%20FINANCIEROS/MATRIZ/MATRIZ%20CPG%202022/TERCER%20TRIMESTRE/MATRIZ-S%20PUBLICO-%20SEPTIEMBRE%202022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 2022"/>
      <sheetName val="CGN2015-001"/>
      <sheetName val="CGN2015-02"/>
      <sheetName val="CGN2015-100"/>
      <sheetName val="BAL SEP 2021"/>
      <sheetName val="SITUACION FINANCIERA MILES 2022"/>
      <sheetName val="RESULTADO MILES 2022"/>
      <sheetName val="CAMBIOS MILES 2021"/>
      <sheetName val="CAMBIOS MILES 2022"/>
      <sheetName val="FLUJO EFECTIVO NIIF"/>
      <sheetName val="DIRECTORIO AC"/>
      <sheetName val="RECIPROCAS A SEP"/>
      <sheetName val="100%"/>
    </sheetNames>
    <sheetDataSet>
      <sheetData sheetId="0"/>
      <sheetData sheetId="1">
        <row r="5">
          <cell r="B5">
            <v>44834</v>
          </cell>
        </row>
        <row r="2638">
          <cell r="B2638" t="str">
            <v>Vigilancia y seguridad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1737">
          <cell r="B1737" t="str">
            <v>En administración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22"/>
  <sheetViews>
    <sheetView showGridLines="0" tabSelected="1" zoomScale="70" zoomScaleNormal="70" workbookViewId="0">
      <selection activeCell="A8" sqref="A8:F33"/>
    </sheetView>
  </sheetViews>
  <sheetFormatPr baseColWidth="10" defaultColWidth="11.42578125" defaultRowHeight="12.75" x14ac:dyDescent="0.2"/>
  <cols>
    <col min="1" max="1" width="29.42578125" style="1" customWidth="1"/>
    <col min="2" max="2" width="75.85546875" style="1" customWidth="1"/>
    <col min="3" max="3" width="24.5703125" style="1" bestFit="1" customWidth="1"/>
    <col min="4" max="4" width="92.42578125" style="1" customWidth="1"/>
    <col min="5" max="5" width="35" style="2" customWidth="1"/>
    <col min="6" max="6" width="38.5703125" style="2" customWidth="1"/>
    <col min="7" max="7" width="51.42578125" style="1" hidden="1" customWidth="1"/>
    <col min="8" max="8" width="31.5703125" style="1" hidden="1" customWidth="1"/>
    <col min="9" max="9" width="42.7109375" style="1" hidden="1" customWidth="1"/>
    <col min="10" max="10" width="68.5703125" style="1" customWidth="1"/>
    <col min="11" max="16384" width="11.42578125" style="1"/>
  </cols>
  <sheetData>
    <row r="1" spans="1:7" ht="18" x14ac:dyDescent="0.25">
      <c r="A1" s="58" t="s">
        <v>55</v>
      </c>
      <c r="B1" s="57" t="s">
        <v>54</v>
      </c>
      <c r="C1" s="56"/>
      <c r="D1" s="56"/>
      <c r="E1" s="56"/>
      <c r="F1" s="55" t="s">
        <v>53</v>
      </c>
    </row>
    <row r="2" spans="1:7" ht="18" x14ac:dyDescent="0.25">
      <c r="A2" s="53" t="s">
        <v>52</v>
      </c>
      <c r="B2" s="50" t="s">
        <v>51</v>
      </c>
      <c r="C2" s="47"/>
      <c r="D2" s="47"/>
      <c r="E2" s="47"/>
      <c r="F2" s="49"/>
    </row>
    <row r="3" spans="1:7" ht="18" x14ac:dyDescent="0.25">
      <c r="A3" s="53" t="s">
        <v>50</v>
      </c>
      <c r="B3" s="50" t="s">
        <v>49</v>
      </c>
      <c r="C3" s="47"/>
      <c r="D3" s="47"/>
      <c r="E3" s="47"/>
      <c r="F3" s="49"/>
    </row>
    <row r="4" spans="1:7" ht="18" x14ac:dyDescent="0.25">
      <c r="A4" s="53" t="s">
        <v>48</v>
      </c>
      <c r="B4" s="54">
        <v>235111001</v>
      </c>
      <c r="C4" s="47"/>
      <c r="D4" s="47"/>
      <c r="E4" s="47"/>
      <c r="F4" s="49"/>
    </row>
    <row r="5" spans="1:7" ht="18" x14ac:dyDescent="0.25">
      <c r="A5" s="53" t="s">
        <v>47</v>
      </c>
      <c r="B5" s="52">
        <f>+'[1]CGN2015-001'!B5</f>
        <v>44834</v>
      </c>
      <c r="C5" s="47"/>
      <c r="D5" s="47"/>
      <c r="E5" s="47"/>
      <c r="F5" s="49"/>
    </row>
    <row r="6" spans="1:7" ht="18" x14ac:dyDescent="0.25">
      <c r="A6" s="51"/>
      <c r="B6" s="47"/>
      <c r="C6" s="47"/>
      <c r="D6" s="47"/>
      <c r="E6" s="50" t="s">
        <v>46</v>
      </c>
      <c r="F6" s="49"/>
    </row>
    <row r="7" spans="1:7" s="47" customFormat="1" ht="63.75" customHeight="1" x14ac:dyDescent="0.25">
      <c r="A7" s="48" t="s">
        <v>45</v>
      </c>
      <c r="B7" s="48" t="s">
        <v>44</v>
      </c>
      <c r="C7" s="48" t="s">
        <v>43</v>
      </c>
      <c r="D7" s="48" t="s">
        <v>42</v>
      </c>
      <c r="E7" s="48" t="s">
        <v>41</v>
      </c>
      <c r="F7" s="48" t="s">
        <v>40</v>
      </c>
    </row>
    <row r="8" spans="1:7" s="32" customFormat="1" ht="23.25" x14ac:dyDescent="0.35">
      <c r="A8" s="36">
        <v>122413</v>
      </c>
      <c r="B8" s="38" t="s">
        <v>39</v>
      </c>
      <c r="C8" s="37">
        <v>923272759</v>
      </c>
      <c r="D8" s="36" t="s">
        <v>38</v>
      </c>
      <c r="E8" s="35">
        <v>0</v>
      </c>
      <c r="F8" s="35">
        <v>80000000</v>
      </c>
    </row>
    <row r="9" spans="1:7" s="32" customFormat="1" ht="23.25" x14ac:dyDescent="0.35">
      <c r="A9" s="36">
        <v>122705</v>
      </c>
      <c r="B9" s="38" t="s">
        <v>37</v>
      </c>
      <c r="C9" s="37">
        <v>923273381</v>
      </c>
      <c r="D9" s="36" t="s">
        <v>36</v>
      </c>
      <c r="E9" s="35">
        <v>0</v>
      </c>
      <c r="F9" s="35">
        <v>10014157299</v>
      </c>
    </row>
    <row r="10" spans="1:7" s="32" customFormat="1" ht="23.25" x14ac:dyDescent="0.35">
      <c r="A10" s="36">
        <v>190604</v>
      </c>
      <c r="B10" s="38" t="s">
        <v>35</v>
      </c>
      <c r="C10" s="39" t="s">
        <v>15</v>
      </c>
      <c r="D10" s="36" t="s">
        <v>14</v>
      </c>
      <c r="E10" s="35">
        <v>575000000</v>
      </c>
      <c r="F10" s="35">
        <v>0</v>
      </c>
    </row>
    <row r="11" spans="1:7" s="32" customFormat="1" ht="23.25" x14ac:dyDescent="0.35">
      <c r="A11" s="36">
        <v>190702</v>
      </c>
      <c r="B11" s="38" t="s">
        <v>34</v>
      </c>
      <c r="C11" s="37">
        <v>910300000</v>
      </c>
      <c r="D11" s="36" t="s">
        <v>31</v>
      </c>
      <c r="E11" s="35">
        <v>5428896881</v>
      </c>
      <c r="F11" s="35">
        <v>0</v>
      </c>
      <c r="G11" s="32" t="s">
        <v>33</v>
      </c>
    </row>
    <row r="12" spans="1:7" s="32" customFormat="1" ht="23.25" x14ac:dyDescent="0.35">
      <c r="A12" s="36">
        <v>190703</v>
      </c>
      <c r="B12" s="40" t="s">
        <v>32</v>
      </c>
      <c r="C12" s="37">
        <v>910300000</v>
      </c>
      <c r="D12" s="36" t="s">
        <v>31</v>
      </c>
      <c r="E12" s="35">
        <v>8258509000</v>
      </c>
      <c r="F12" s="35">
        <v>0</v>
      </c>
      <c r="G12" s="46"/>
    </row>
    <row r="13" spans="1:7" s="32" customFormat="1" ht="23.25" x14ac:dyDescent="0.35">
      <c r="A13" s="36">
        <v>190706</v>
      </c>
      <c r="B13" s="40" t="s">
        <v>30</v>
      </c>
      <c r="C13" s="37">
        <v>215425754</v>
      </c>
      <c r="D13" s="36" t="s">
        <v>27</v>
      </c>
      <c r="E13" s="35">
        <v>1227460</v>
      </c>
      <c r="F13" s="35">
        <v>0</v>
      </c>
      <c r="G13" s="46"/>
    </row>
    <row r="14" spans="1:7" s="32" customFormat="1" ht="23.25" x14ac:dyDescent="0.35">
      <c r="A14" s="36">
        <v>190801</v>
      </c>
      <c r="B14" s="38" t="s">
        <v>25</v>
      </c>
      <c r="C14" s="37">
        <v>222011001</v>
      </c>
      <c r="D14" s="36" t="s">
        <v>26</v>
      </c>
      <c r="E14" s="35">
        <f>5752911180+295079323</f>
        <v>6047990503</v>
      </c>
      <c r="F14" s="35">
        <v>0</v>
      </c>
      <c r="G14" s="46" t="s">
        <v>29</v>
      </c>
    </row>
    <row r="15" spans="1:7" s="32" customFormat="1" ht="23.25" x14ac:dyDescent="0.35">
      <c r="A15" s="36">
        <v>190801</v>
      </c>
      <c r="B15" s="38" t="s">
        <v>25</v>
      </c>
      <c r="C15" s="37">
        <v>210111001</v>
      </c>
      <c r="D15" s="36" t="s">
        <v>0</v>
      </c>
      <c r="E15" s="35">
        <v>2181035000</v>
      </c>
      <c r="F15" s="35"/>
      <c r="G15" s="46"/>
    </row>
    <row r="16" spans="1:7" s="32" customFormat="1" ht="23.25" x14ac:dyDescent="0.35">
      <c r="A16" s="36">
        <v>244004</v>
      </c>
      <c r="B16" s="40" t="s">
        <v>28</v>
      </c>
      <c r="C16" s="37">
        <v>215425754</v>
      </c>
      <c r="D16" s="36" t="s">
        <v>27</v>
      </c>
      <c r="E16" s="35">
        <v>271000</v>
      </c>
      <c r="F16" s="35">
        <v>0</v>
      </c>
    </row>
    <row r="17" spans="1:9" s="32" customFormat="1" ht="23.25" x14ac:dyDescent="0.35">
      <c r="A17" s="36">
        <v>290201</v>
      </c>
      <c r="B17" s="45" t="str">
        <f>+'[2]CGN-2005-001'!B1737</f>
        <v>En administración</v>
      </c>
      <c r="C17" s="37">
        <v>222011001</v>
      </c>
      <c r="D17" s="36" t="s">
        <v>26</v>
      </c>
      <c r="E17" s="35">
        <f>133691127</f>
        <v>133691127</v>
      </c>
      <c r="F17" s="35">
        <v>0</v>
      </c>
      <c r="G17" s="43">
        <v>29020101</v>
      </c>
    </row>
    <row r="18" spans="1:9" s="32" customFormat="1" ht="23.25" x14ac:dyDescent="0.35">
      <c r="A18" s="36">
        <v>290201</v>
      </c>
      <c r="B18" s="38" t="s">
        <v>25</v>
      </c>
      <c r="C18" s="37">
        <v>210111001</v>
      </c>
      <c r="D18" s="36" t="s">
        <v>0</v>
      </c>
      <c r="E18" s="35">
        <f>360197973744+27858708368+2571422041+2495913909</f>
        <v>393124018062</v>
      </c>
      <c r="F18" s="35">
        <v>0</v>
      </c>
      <c r="G18" s="43" t="s">
        <v>24</v>
      </c>
      <c r="H18" s="44"/>
    </row>
    <row r="19" spans="1:9" s="32" customFormat="1" ht="23.25" x14ac:dyDescent="0.35">
      <c r="A19" s="36">
        <v>299003</v>
      </c>
      <c r="B19" s="38" t="s">
        <v>23</v>
      </c>
      <c r="C19" s="37">
        <v>210111001</v>
      </c>
      <c r="D19" s="36" t="s">
        <v>0</v>
      </c>
      <c r="E19" s="35">
        <v>176637640729</v>
      </c>
      <c r="F19" s="35">
        <v>0</v>
      </c>
      <c r="G19" s="43">
        <v>29900301</v>
      </c>
      <c r="H19" s="34"/>
    </row>
    <row r="20" spans="1:9" s="32" customFormat="1" ht="23.25" x14ac:dyDescent="0.35">
      <c r="A20" s="36">
        <v>443005</v>
      </c>
      <c r="B20" s="38" t="s">
        <v>22</v>
      </c>
      <c r="C20" s="37">
        <v>210111001</v>
      </c>
      <c r="D20" s="36" t="s">
        <v>0</v>
      </c>
      <c r="E20" s="35">
        <v>0</v>
      </c>
      <c r="F20" s="42">
        <v>79455952350</v>
      </c>
      <c r="H20" s="34"/>
    </row>
    <row r="21" spans="1:9" s="32" customFormat="1" ht="23.25" x14ac:dyDescent="0.35">
      <c r="A21" s="36">
        <v>510401</v>
      </c>
      <c r="B21" s="38" t="s">
        <v>21</v>
      </c>
      <c r="C21" s="41" t="s">
        <v>20</v>
      </c>
      <c r="D21" s="36" t="s">
        <v>19</v>
      </c>
      <c r="E21" s="35">
        <v>0</v>
      </c>
      <c r="F21" s="35">
        <v>449928300</v>
      </c>
      <c r="H21" s="34">
        <v>360197973744</v>
      </c>
    </row>
    <row r="22" spans="1:9" s="32" customFormat="1" ht="23.25" x14ac:dyDescent="0.35">
      <c r="A22" s="36">
        <v>510402</v>
      </c>
      <c r="B22" s="38" t="s">
        <v>18</v>
      </c>
      <c r="C22" s="37" t="s">
        <v>17</v>
      </c>
      <c r="D22" s="36" t="s">
        <v>16</v>
      </c>
      <c r="E22" s="35">
        <v>0</v>
      </c>
      <c r="F22" s="35">
        <v>299976200</v>
      </c>
      <c r="H22" s="34">
        <v>2495913909</v>
      </c>
    </row>
    <row r="23" spans="1:9" s="32" customFormat="1" ht="23.25" x14ac:dyDescent="0.35">
      <c r="A23" s="36">
        <v>511113</v>
      </c>
      <c r="B23" s="40" t="str">
        <f>+'[1]CGN2015-001'!B2638</f>
        <v>Vigilancia y seguridad</v>
      </c>
      <c r="C23" s="39" t="s">
        <v>15</v>
      </c>
      <c r="D23" s="36" t="s">
        <v>14</v>
      </c>
      <c r="E23" s="35">
        <v>0</v>
      </c>
      <c r="F23" s="35">
        <v>5175000000</v>
      </c>
      <c r="H23" s="34">
        <v>27858708368</v>
      </c>
      <c r="I23" s="32" t="s">
        <v>13</v>
      </c>
    </row>
    <row r="24" spans="1:9" s="32" customFormat="1" ht="23.25" x14ac:dyDescent="0.35">
      <c r="A24" s="36">
        <v>511117</v>
      </c>
      <c r="B24" s="38" t="s">
        <v>12</v>
      </c>
      <c r="C24" s="37">
        <v>234111001</v>
      </c>
      <c r="D24" s="36" t="s">
        <v>10</v>
      </c>
      <c r="E24" s="35">
        <v>0</v>
      </c>
      <c r="F24" s="35">
        <v>179425046</v>
      </c>
      <c r="H24" s="34">
        <v>2571422040.8200002</v>
      </c>
      <c r="I24" s="33"/>
    </row>
    <row r="25" spans="1:9" s="32" customFormat="1" ht="23.25" x14ac:dyDescent="0.35">
      <c r="A25" s="36">
        <v>511117</v>
      </c>
      <c r="B25" s="38" t="s">
        <v>12</v>
      </c>
      <c r="C25" s="37">
        <v>234011001</v>
      </c>
      <c r="D25" s="36" t="s">
        <v>11</v>
      </c>
      <c r="E25" s="35">
        <v>0</v>
      </c>
      <c r="F25" s="35">
        <v>427848108</v>
      </c>
      <c r="H25" s="34">
        <f>SUM(H21:H24)</f>
        <v>393124018061.82001</v>
      </c>
      <c r="I25" s="33"/>
    </row>
    <row r="26" spans="1:9" s="32" customFormat="1" ht="23.25" x14ac:dyDescent="0.35">
      <c r="A26" s="36">
        <v>511123</v>
      </c>
      <c r="B26" s="38" t="s">
        <v>9</v>
      </c>
      <c r="C26" s="37">
        <v>234111001</v>
      </c>
      <c r="D26" s="36" t="s">
        <v>10</v>
      </c>
      <c r="E26" s="35">
        <v>0</v>
      </c>
      <c r="F26" s="35">
        <v>705932002</v>
      </c>
      <c r="H26" s="34"/>
      <c r="I26" s="33"/>
    </row>
    <row r="27" spans="1:9" s="32" customFormat="1" ht="23.25" x14ac:dyDescent="0.35">
      <c r="A27" s="36">
        <v>511123</v>
      </c>
      <c r="B27" s="38" t="s">
        <v>9</v>
      </c>
      <c r="C27" s="37">
        <v>923269813</v>
      </c>
      <c r="D27" s="36" t="s">
        <v>8</v>
      </c>
      <c r="E27" s="35">
        <v>0</v>
      </c>
      <c r="F27" s="35">
        <v>139850</v>
      </c>
      <c r="G27" s="34"/>
      <c r="H27" s="34"/>
      <c r="I27" s="33"/>
    </row>
    <row r="28" spans="1:9" s="32" customFormat="1" ht="23.25" x14ac:dyDescent="0.35">
      <c r="A28" s="36">
        <v>511180</v>
      </c>
      <c r="B28" s="38" t="s">
        <v>6</v>
      </c>
      <c r="C28" s="37">
        <v>223011001</v>
      </c>
      <c r="D28" s="36" t="s">
        <v>7</v>
      </c>
      <c r="E28" s="35">
        <v>0</v>
      </c>
      <c r="F28" s="35">
        <v>5345417491</v>
      </c>
      <c r="H28" s="34">
        <f>+H25-H23</f>
        <v>365265309693.82001</v>
      </c>
      <c r="I28" s="33"/>
    </row>
    <row r="29" spans="1:9" s="32" customFormat="1" ht="23.25" x14ac:dyDescent="0.35">
      <c r="A29" s="36">
        <v>511180</v>
      </c>
      <c r="B29" s="38" t="s">
        <v>6</v>
      </c>
      <c r="C29" s="37">
        <v>131110000</v>
      </c>
      <c r="D29" s="36" t="s">
        <v>5</v>
      </c>
      <c r="E29" s="35">
        <v>0</v>
      </c>
      <c r="F29" s="35">
        <v>535114223</v>
      </c>
      <c r="H29" s="34"/>
      <c r="I29" s="33"/>
    </row>
    <row r="30" spans="1:9" s="32" customFormat="1" ht="23.25" x14ac:dyDescent="0.35">
      <c r="A30" s="36">
        <v>512001</v>
      </c>
      <c r="B30" s="38" t="s">
        <v>4</v>
      </c>
      <c r="C30" s="37">
        <v>210111001</v>
      </c>
      <c r="D30" s="36" t="s">
        <v>0</v>
      </c>
      <c r="E30" s="35">
        <v>0</v>
      </c>
      <c r="F30" s="35">
        <v>277007000</v>
      </c>
      <c r="H30" s="34"/>
      <c r="I30" s="33"/>
    </row>
    <row r="31" spans="1:9" s="32" customFormat="1" ht="23.25" x14ac:dyDescent="0.35">
      <c r="A31" s="36">
        <v>512009</v>
      </c>
      <c r="B31" s="38" t="s">
        <v>3</v>
      </c>
      <c r="C31" s="37">
        <v>210111001</v>
      </c>
      <c r="D31" s="36" t="s">
        <v>0</v>
      </c>
      <c r="E31" s="35">
        <v>0</v>
      </c>
      <c r="F31" s="35">
        <v>770579000</v>
      </c>
      <c r="H31" s="34"/>
      <c r="I31" s="33"/>
    </row>
    <row r="32" spans="1:9" s="32" customFormat="1" ht="23.25" x14ac:dyDescent="0.35">
      <c r="A32" s="36">
        <v>512010</v>
      </c>
      <c r="B32" s="38" t="s">
        <v>2</v>
      </c>
      <c r="C32" s="37">
        <v>210111001</v>
      </c>
      <c r="D32" s="36" t="s">
        <v>0</v>
      </c>
      <c r="E32" s="35">
        <v>0</v>
      </c>
      <c r="F32" s="35">
        <v>1139000</v>
      </c>
      <c r="H32" s="34"/>
      <c r="I32" s="33"/>
    </row>
    <row r="33" spans="1:68" s="32" customFormat="1" ht="23.25" x14ac:dyDescent="0.35">
      <c r="A33" s="36">
        <v>512011</v>
      </c>
      <c r="B33" s="38" t="s">
        <v>1</v>
      </c>
      <c r="C33" s="37">
        <v>210111001</v>
      </c>
      <c r="D33" s="36" t="s">
        <v>0</v>
      </c>
      <c r="E33" s="35">
        <v>0</v>
      </c>
      <c r="F33" s="35">
        <v>2747000</v>
      </c>
      <c r="H33" s="34"/>
      <c r="I33" s="33"/>
    </row>
    <row r="34" spans="1:68" s="2" customFormat="1" ht="43.5" customHeight="1" x14ac:dyDescent="0.35">
      <c r="A34" s="30"/>
      <c r="B34" s="29"/>
      <c r="C34" s="28"/>
      <c r="D34" s="27"/>
      <c r="E34" s="26"/>
      <c r="F34" s="25"/>
      <c r="H34" s="3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s="2" customFormat="1" ht="43.5" customHeight="1" x14ac:dyDescent="0.35">
      <c r="A35" s="30"/>
      <c r="B35" s="29"/>
      <c r="C35" s="28"/>
      <c r="D35" s="27"/>
      <c r="E35" s="26"/>
      <c r="F35" s="25"/>
      <c r="H35" s="3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s="2" customFormat="1" ht="43.5" customHeight="1" x14ac:dyDescent="0.25">
      <c r="A36" s="30"/>
      <c r="B36" s="29"/>
      <c r="C36" s="28"/>
      <c r="D36" s="27"/>
      <c r="E36" s="26"/>
      <c r="F36" s="2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ht="20.25" customHeight="1" x14ac:dyDescent="0.25">
      <c r="A37" s="30"/>
      <c r="B37" s="29"/>
      <c r="C37" s="28"/>
      <c r="D37" s="27"/>
      <c r="E37" s="26"/>
      <c r="F37" s="25"/>
    </row>
    <row r="38" spans="1:68" ht="20.25" customHeight="1" x14ac:dyDescent="0.2">
      <c r="A38" s="24"/>
      <c r="B38" s="20"/>
      <c r="C38" s="23"/>
      <c r="D38" s="20"/>
      <c r="E38" s="19"/>
      <c r="F38" s="22"/>
    </row>
    <row r="39" spans="1:68" s="5" customFormat="1" ht="31.5" x14ac:dyDescent="0.35">
      <c r="A39" s="21"/>
      <c r="B39" s="20"/>
      <c r="C39" s="19"/>
      <c r="D39" s="19"/>
      <c r="E39" s="18"/>
      <c r="F39" s="17"/>
      <c r="I39" s="1"/>
      <c r="J39" s="1"/>
    </row>
    <row r="40" spans="1:68" s="5" customFormat="1" ht="33.75" x14ac:dyDescent="0.35">
      <c r="A40" s="108"/>
      <c r="B40" s="109"/>
      <c r="C40" s="109"/>
      <c r="D40" s="109"/>
      <c r="E40" s="109"/>
      <c r="F40" s="110"/>
      <c r="H40" s="16"/>
      <c r="I40" s="1"/>
      <c r="J40" s="15"/>
    </row>
    <row r="41" spans="1:68" s="5" customFormat="1" ht="27" x14ac:dyDescent="0.35">
      <c r="A41" s="100"/>
      <c r="B41" s="101"/>
      <c r="C41" s="101"/>
      <c r="D41" s="101"/>
      <c r="E41" s="101"/>
      <c r="F41" s="102"/>
      <c r="I41" s="1"/>
      <c r="J41" s="1"/>
    </row>
    <row r="42" spans="1:68" s="5" customFormat="1" ht="27.75" customHeight="1" x14ac:dyDescent="0.35">
      <c r="A42" s="100"/>
      <c r="B42" s="101"/>
      <c r="C42" s="101"/>
      <c r="D42" s="14"/>
      <c r="E42" s="14"/>
      <c r="F42" s="13"/>
      <c r="I42" s="1"/>
      <c r="J42" s="1"/>
    </row>
    <row r="43" spans="1:68" s="5" customFormat="1" ht="27" x14ac:dyDescent="0.35">
      <c r="A43" s="12"/>
      <c r="B43" s="11"/>
      <c r="C43" s="11"/>
      <c r="D43" s="6"/>
      <c r="E43" s="6"/>
      <c r="F43" s="10"/>
    </row>
    <row r="44" spans="1:68" s="5" customFormat="1" ht="27" x14ac:dyDescent="0.35">
      <c r="A44" s="7"/>
      <c r="B44" s="6"/>
      <c r="C44" s="6"/>
      <c r="D44" s="6"/>
      <c r="E44" s="6"/>
      <c r="F44" s="10"/>
    </row>
    <row r="45" spans="1:68" s="5" customFormat="1" ht="27" x14ac:dyDescent="0.35">
      <c r="A45" s="7"/>
      <c r="B45" s="6"/>
      <c r="C45" s="6"/>
      <c r="D45" s="6"/>
      <c r="E45" s="6"/>
      <c r="F45" s="10"/>
    </row>
    <row r="46" spans="1:68" s="5" customFormat="1" ht="27" x14ac:dyDescent="0.35">
      <c r="A46" s="7"/>
      <c r="B46" s="6"/>
      <c r="C46" s="6"/>
      <c r="D46" s="6"/>
      <c r="E46" s="6"/>
      <c r="F46" s="10"/>
    </row>
    <row r="47" spans="1:68" s="5" customFormat="1" ht="27" x14ac:dyDescent="0.35">
      <c r="A47" s="7"/>
      <c r="B47" s="6"/>
      <c r="C47" s="6"/>
      <c r="D47" s="6"/>
      <c r="E47" s="6"/>
      <c r="F47" s="10"/>
    </row>
    <row r="48" spans="1:68" s="5" customFormat="1" ht="33.75" x14ac:dyDescent="0.35">
      <c r="A48" s="7"/>
      <c r="B48" s="6"/>
      <c r="C48" s="6"/>
      <c r="D48" s="6"/>
      <c r="E48" s="9"/>
      <c r="F48" s="8"/>
    </row>
    <row r="49" spans="1:6" s="5" customFormat="1" ht="33.75" x14ac:dyDescent="0.35">
      <c r="A49" s="97"/>
      <c r="B49" s="98"/>
      <c r="C49" s="98"/>
      <c r="D49" s="98"/>
      <c r="E49" s="98"/>
      <c r="F49" s="99"/>
    </row>
    <row r="50" spans="1:6" s="5" customFormat="1" ht="27" x14ac:dyDescent="0.35">
      <c r="A50" s="100"/>
      <c r="B50" s="101"/>
      <c r="C50" s="101"/>
      <c r="D50" s="101"/>
      <c r="E50" s="101"/>
      <c r="F50" s="102"/>
    </row>
    <row r="51" spans="1:6" s="5" customFormat="1" ht="27.75" x14ac:dyDescent="0.35">
      <c r="A51" s="103"/>
      <c r="B51" s="104"/>
      <c r="C51" s="104"/>
      <c r="D51" s="104"/>
      <c r="E51" s="104"/>
      <c r="F51" s="105"/>
    </row>
    <row r="52" spans="1:6" s="5" customFormat="1" ht="27" x14ac:dyDescent="0.35">
      <c r="A52" s="7"/>
      <c r="B52" s="6"/>
      <c r="C52" s="6"/>
      <c r="D52" s="106"/>
      <c r="E52" s="106"/>
      <c r="F52" s="107"/>
    </row>
    <row r="53" spans="1:6" ht="27" x14ac:dyDescent="0.35">
      <c r="A53" s="4"/>
      <c r="B53" s="3"/>
      <c r="C53" s="3"/>
      <c r="D53" s="95"/>
      <c r="E53" s="95"/>
      <c r="F53" s="96"/>
    </row>
    <row r="4522" spans="4:6" x14ac:dyDescent="0.2">
      <c r="D4522" s="1">
        <v>0</v>
      </c>
      <c r="E4522" s="2">
        <v>0</v>
      </c>
      <c r="F4522" s="1"/>
    </row>
  </sheetData>
  <sheetProtection password="BE2A" sheet="1" objects="1" scenarios="1" selectLockedCells="1" autoFilter="0" selectUnlockedCells="1"/>
  <autoFilter ref="A7:BP33"/>
  <mergeCells count="13">
    <mergeCell ref="A40:C40"/>
    <mergeCell ref="D40:F40"/>
    <mergeCell ref="D41:F41"/>
    <mergeCell ref="A41:C41"/>
    <mergeCell ref="A42:C42"/>
    <mergeCell ref="D53:F53"/>
    <mergeCell ref="A49:C49"/>
    <mergeCell ref="D49:F49"/>
    <mergeCell ref="A50:C50"/>
    <mergeCell ref="D50:F50"/>
    <mergeCell ref="A51:C51"/>
    <mergeCell ref="D51:F51"/>
    <mergeCell ref="D52:F52"/>
  </mergeCells>
  <printOptions horizontalCentered="1"/>
  <pageMargins left="0.70866141732283472" right="0.70866141732283472" top="0.74803149606299213" bottom="0.74803149606299213" header="0.31496062992125984" footer="0.31496062992125984"/>
  <pageSetup scale="35" fitToWidth="0" orientation="landscape" horizontalDpi="300" verticalDpi="300" r:id="rId1"/>
  <colBreaks count="1" manualBreakCount="1">
    <brk id="7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90"/>
  <sheetViews>
    <sheetView showGridLines="0" view="pageBreakPreview" zoomScaleNormal="100" zoomScaleSheetLayoutView="100" workbookViewId="0">
      <selection activeCell="A10" sqref="A10:F18"/>
    </sheetView>
  </sheetViews>
  <sheetFormatPr baseColWidth="10" defaultColWidth="9.140625" defaultRowHeight="12.75" x14ac:dyDescent="0.2"/>
  <cols>
    <col min="1" max="1" width="23" bestFit="1" customWidth="1"/>
    <col min="2" max="2" width="49.140625" customWidth="1"/>
    <col min="3" max="3" width="18.85546875" customWidth="1"/>
    <col min="4" max="4" width="30.140625" customWidth="1"/>
    <col min="5" max="6" width="25.140625" bestFit="1" customWidth="1"/>
    <col min="7" max="7" width="20.85546875" bestFit="1" customWidth="1"/>
    <col min="8" max="255" width="11.42578125" customWidth="1"/>
  </cols>
  <sheetData>
    <row r="1" spans="1:36" ht="15.75" x14ac:dyDescent="0.25">
      <c r="A1" s="94" t="s">
        <v>57</v>
      </c>
      <c r="B1" s="93" t="s">
        <v>54</v>
      </c>
      <c r="C1" s="91"/>
      <c r="D1" s="92" t="s">
        <v>56</v>
      </c>
      <c r="E1" s="91"/>
      <c r="F1" s="90"/>
    </row>
    <row r="2" spans="1:36" ht="15.75" x14ac:dyDescent="0.25">
      <c r="A2" s="88" t="s">
        <v>52</v>
      </c>
      <c r="B2" s="89" t="s">
        <v>51</v>
      </c>
      <c r="C2" s="85"/>
      <c r="D2" s="85"/>
      <c r="E2" s="85"/>
      <c r="F2" s="84"/>
    </row>
    <row r="3" spans="1:36" ht="15.75" x14ac:dyDescent="0.25">
      <c r="A3" s="88" t="s">
        <v>50</v>
      </c>
      <c r="B3" s="89" t="str">
        <f>+'[3]CGN-2005-001'!B3</f>
        <v>EMPRESA DE TRANSPORTE DEL TERCER MILENIO TRANSMILENIO S.A.</v>
      </c>
      <c r="C3" s="85"/>
      <c r="D3" s="85"/>
      <c r="E3" s="85"/>
      <c r="F3" s="84"/>
    </row>
    <row r="4" spans="1:36" ht="15.75" x14ac:dyDescent="0.25">
      <c r="A4" s="88" t="s">
        <v>48</v>
      </c>
      <c r="B4" s="89">
        <f>+'[3]CGN-2005-001'!B4</f>
        <v>235111001</v>
      </c>
      <c r="C4" s="85"/>
      <c r="D4" s="85"/>
      <c r="E4" s="85"/>
      <c r="F4" s="84"/>
    </row>
    <row r="5" spans="1:36" ht="15.75" x14ac:dyDescent="0.25">
      <c r="A5" s="88" t="s">
        <v>47</v>
      </c>
      <c r="B5" s="87">
        <f>+'[1]CGN2015-001'!B5</f>
        <v>44834</v>
      </c>
      <c r="C5" s="85"/>
      <c r="D5" s="85"/>
      <c r="E5" s="85"/>
      <c r="F5" s="84"/>
    </row>
    <row r="6" spans="1:36" ht="15" x14ac:dyDescent="0.2">
      <c r="A6" s="86"/>
      <c r="B6" s="85"/>
      <c r="C6" s="85"/>
      <c r="D6" s="85"/>
      <c r="E6" s="85"/>
      <c r="F6" s="84"/>
    </row>
    <row r="7" spans="1:36" ht="15" x14ac:dyDescent="0.2">
      <c r="A7" s="86"/>
      <c r="B7" s="85"/>
      <c r="C7" s="85"/>
      <c r="D7" s="85"/>
      <c r="E7" s="85"/>
      <c r="F7" s="84"/>
    </row>
    <row r="8" spans="1:36" ht="15.75" thickBot="1" x14ac:dyDescent="0.25">
      <c r="A8" s="83"/>
      <c r="B8" s="82"/>
      <c r="C8" s="82"/>
      <c r="D8" s="82"/>
      <c r="E8" s="81" t="s">
        <v>46</v>
      </c>
      <c r="F8" s="80"/>
    </row>
    <row r="9" spans="1:36" ht="30" x14ac:dyDescent="0.2">
      <c r="A9" s="79" t="s">
        <v>45</v>
      </c>
      <c r="B9" s="78" t="s">
        <v>44</v>
      </c>
      <c r="C9" s="78" t="s">
        <v>43</v>
      </c>
      <c r="D9" s="78" t="s">
        <v>42</v>
      </c>
      <c r="E9" s="78" t="s">
        <v>41</v>
      </c>
      <c r="F9" s="78" t="s">
        <v>40</v>
      </c>
    </row>
    <row r="10" spans="1:36" ht="18" x14ac:dyDescent="0.25">
      <c r="A10" s="75">
        <v>190801</v>
      </c>
      <c r="B10" s="74" t="s">
        <v>25</v>
      </c>
      <c r="C10" s="73">
        <v>210111001111</v>
      </c>
      <c r="D10" s="72" t="s">
        <v>0</v>
      </c>
      <c r="E10" s="71">
        <v>2181035000</v>
      </c>
      <c r="F10" s="71">
        <v>0</v>
      </c>
    </row>
    <row r="11" spans="1:36" ht="18" x14ac:dyDescent="0.25">
      <c r="A11" s="75">
        <v>290201</v>
      </c>
      <c r="B11" s="74" t="s">
        <v>25</v>
      </c>
      <c r="C11" s="73">
        <v>210111001900</v>
      </c>
      <c r="D11" s="72" t="s">
        <v>0</v>
      </c>
      <c r="E11" s="71">
        <v>365265309694</v>
      </c>
      <c r="F11" s="71">
        <v>0</v>
      </c>
    </row>
    <row r="12" spans="1:36" ht="18" x14ac:dyDescent="0.25">
      <c r="A12" s="75">
        <v>290201</v>
      </c>
      <c r="B12" s="74" t="s">
        <v>25</v>
      </c>
      <c r="C12" s="73">
        <v>210111001113</v>
      </c>
      <c r="D12" s="72" t="s">
        <v>0</v>
      </c>
      <c r="E12" s="71">
        <v>27858708368</v>
      </c>
      <c r="F12" s="71">
        <v>0</v>
      </c>
    </row>
    <row r="13" spans="1:36" s="76" customFormat="1" ht="18.75" customHeight="1" x14ac:dyDescent="0.25">
      <c r="A13" s="75">
        <v>299003</v>
      </c>
      <c r="B13" s="74" t="s">
        <v>23</v>
      </c>
      <c r="C13" s="73">
        <v>210111001111</v>
      </c>
      <c r="D13" s="72" t="s">
        <v>0</v>
      </c>
      <c r="E13" s="71">
        <v>176637640729</v>
      </c>
      <c r="F13" s="77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8" x14ac:dyDescent="0.25">
      <c r="A14" s="75">
        <v>443005</v>
      </c>
      <c r="B14" s="74" t="s">
        <v>22</v>
      </c>
      <c r="C14" s="73">
        <v>210111001111</v>
      </c>
      <c r="D14" s="72" t="s">
        <v>0</v>
      </c>
      <c r="E14" s="71">
        <v>0</v>
      </c>
      <c r="F14" s="71">
        <v>79455952350</v>
      </c>
    </row>
    <row r="15" spans="1:36" ht="18" x14ac:dyDescent="0.25">
      <c r="A15" s="75">
        <v>512001</v>
      </c>
      <c r="B15" s="74" t="s">
        <v>4</v>
      </c>
      <c r="C15" s="73">
        <v>210111001111</v>
      </c>
      <c r="D15" s="72" t="s">
        <v>0</v>
      </c>
      <c r="E15" s="71">
        <v>0</v>
      </c>
      <c r="F15" s="71">
        <v>277007000</v>
      </c>
    </row>
    <row r="16" spans="1:36" ht="18" x14ac:dyDescent="0.25">
      <c r="A16" s="75">
        <v>512009</v>
      </c>
      <c r="B16" s="74" t="s">
        <v>3</v>
      </c>
      <c r="C16" s="73">
        <v>210111001111</v>
      </c>
      <c r="D16" s="72" t="s">
        <v>0</v>
      </c>
      <c r="E16" s="71">
        <v>0</v>
      </c>
      <c r="F16" s="71">
        <v>770579000</v>
      </c>
    </row>
    <row r="17" spans="1:6" ht="18" x14ac:dyDescent="0.25">
      <c r="A17" s="75">
        <v>512010</v>
      </c>
      <c r="B17" s="74" t="s">
        <v>2</v>
      </c>
      <c r="C17" s="73">
        <v>210111001113</v>
      </c>
      <c r="D17" s="72" t="s">
        <v>0</v>
      </c>
      <c r="E17" s="71">
        <v>0</v>
      </c>
      <c r="F17" s="71">
        <v>1139000</v>
      </c>
    </row>
    <row r="18" spans="1:6" ht="18" x14ac:dyDescent="0.25">
      <c r="A18" s="75">
        <v>512011</v>
      </c>
      <c r="B18" s="74" t="s">
        <v>1</v>
      </c>
      <c r="C18" s="73">
        <v>210111001111</v>
      </c>
      <c r="D18" s="72" t="s">
        <v>0</v>
      </c>
      <c r="E18" s="71">
        <v>0</v>
      </c>
      <c r="F18" s="71">
        <v>2747000</v>
      </c>
    </row>
    <row r="19" spans="1:6" ht="18" x14ac:dyDescent="0.25">
      <c r="A19" s="70"/>
      <c r="B19" s="69"/>
      <c r="C19" s="69"/>
      <c r="D19" s="69"/>
      <c r="E19" s="68"/>
      <c r="F19" s="68"/>
    </row>
    <row r="20" spans="1:6" ht="18" x14ac:dyDescent="0.25">
      <c r="A20" s="70"/>
      <c r="B20" s="69"/>
      <c r="C20" s="69"/>
      <c r="D20" s="69"/>
      <c r="E20" s="68"/>
      <c r="F20" s="67"/>
    </row>
    <row r="21" spans="1:6" ht="18" x14ac:dyDescent="0.25">
      <c r="A21" s="70"/>
      <c r="B21" s="69"/>
      <c r="C21" s="69"/>
      <c r="D21" s="69"/>
      <c r="E21" s="68"/>
      <c r="F21" s="67"/>
    </row>
    <row r="22" spans="1:6" ht="18" x14ac:dyDescent="0.25">
      <c r="A22" s="70"/>
      <c r="B22" s="69"/>
      <c r="C22" s="69"/>
      <c r="D22" s="69"/>
      <c r="E22" s="68"/>
      <c r="F22" s="67"/>
    </row>
    <row r="23" spans="1:6" ht="23.25" x14ac:dyDescent="0.2">
      <c r="A23" s="66"/>
      <c r="B23" s="65"/>
      <c r="C23" s="63"/>
      <c r="D23" s="63"/>
      <c r="E23" s="63"/>
      <c r="F23" s="64"/>
    </row>
    <row r="24" spans="1:6" ht="20.25" customHeight="1" x14ac:dyDescent="0.2">
      <c r="A24" s="111"/>
      <c r="B24" s="112"/>
      <c r="C24" s="112"/>
      <c r="D24" s="112"/>
      <c r="E24" s="112"/>
      <c r="F24" s="113"/>
    </row>
    <row r="25" spans="1:6" ht="18" customHeight="1" x14ac:dyDescent="0.2">
      <c r="A25" s="114"/>
      <c r="B25" s="115"/>
      <c r="C25" s="115"/>
      <c r="D25" s="115"/>
      <c r="E25" s="115"/>
      <c r="F25" s="116"/>
    </row>
    <row r="26" spans="1:6" ht="15" x14ac:dyDescent="0.2">
      <c r="A26" s="117"/>
      <c r="B26" s="118"/>
      <c r="C26" s="118"/>
      <c r="D26" s="118"/>
      <c r="E26" s="118"/>
      <c r="F26" s="119"/>
    </row>
    <row r="27" spans="1:6" x14ac:dyDescent="0.2">
      <c r="A27" s="62"/>
      <c r="B27" s="61"/>
      <c r="C27" s="61"/>
      <c r="D27" s="61"/>
      <c r="E27" s="61"/>
      <c r="F27" s="60"/>
    </row>
    <row r="32" spans="1:6" x14ac:dyDescent="0.2">
      <c r="E32" s="59"/>
      <c r="F32" s="59"/>
    </row>
    <row r="33" spans="5:6" x14ac:dyDescent="0.2">
      <c r="E33" s="59"/>
      <c r="F33" s="59"/>
    </row>
    <row r="4590" spans="4:5" x14ac:dyDescent="0.2">
      <c r="D4590">
        <v>0</v>
      </c>
      <c r="E4590">
        <v>0</v>
      </c>
    </row>
  </sheetData>
  <sheetProtection password="BE2A" sheet="1" objects="1" scenarios="1" selectLockedCells="1" autoFilter="0" selectUnlockedCells="1"/>
  <autoFilter ref="A9:F9"/>
  <mergeCells count="3">
    <mergeCell ref="A24:F24"/>
    <mergeCell ref="A25:F25"/>
    <mergeCell ref="A26:F26"/>
  </mergeCells>
  <pageMargins left="0.70866141732283472" right="0.70866141732283472" top="0.74803149606299213" bottom="0.74803149606299213" header="0.31496062992125984" footer="0.31496062992125984"/>
  <pageSetup scale="7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CGN2015-02</vt:lpstr>
      <vt:lpstr>CGN2015-100</vt:lpstr>
      <vt:lpstr>'CGN2015-02'!Área_de_impresión</vt:lpstr>
      <vt:lpstr>'CGN2015-100'!Área_de_impresión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Esteban Arcila Correa</dc:creator>
  <cp:lastModifiedBy>Administrador</cp:lastModifiedBy>
  <cp:lastPrinted>2023-06-20T17:48:06Z</cp:lastPrinted>
  <dcterms:created xsi:type="dcterms:W3CDTF">2023-06-20T17:06:16Z</dcterms:created>
  <dcterms:modified xsi:type="dcterms:W3CDTF">2023-06-21T00:54:21Z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2023-06-20T17:07:07Z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758d49cf-128d-4e1b-87d4-a2b50b9cafdc</vt:lpwstr>
  </property>
  <property fmtid="{D5CDD505-2E9C-101B-9397-08002B2CF9AE}" pid="8" name="MSIP_Label_6d4a1d0b-1085-4621-a04c-793d50865184_ContentBits">
    <vt:lpwstr>0</vt:lpwstr>
  </property>
</Properties>
</file>