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DIANA CASTRO ROA\Archivos DACR\TMSA\Plan de sostenibilidad MIPG 2020\2021\"/>
    </mc:Choice>
  </mc:AlternateContent>
  <xr:revisionPtr revIDLastSave="0" documentId="13_ncr:1_{4047C4A8-2A14-43AF-AEFF-3E3536AF2F7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 DE SOSTENIBILIDAD 2021" sheetId="3" r:id="rId1"/>
  </sheets>
  <definedNames>
    <definedName name="_xlnm.Print_Area" localSheetId="0">'PLAN DE SOSTENIBILIDAD 2021'!$A$1:$I$71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3" i="3" l="1"/>
  <c r="T73" i="3"/>
  <c r="S73" i="3"/>
  <c r="R73" i="3"/>
  <c r="Q73" i="3"/>
  <c r="P73" i="3"/>
  <c r="O73" i="3"/>
  <c r="N73" i="3"/>
  <c r="M73" i="3"/>
  <c r="L73" i="3"/>
  <c r="K73" i="3"/>
  <c r="J73" i="3"/>
  <c r="U72" i="3"/>
  <c r="T72" i="3"/>
  <c r="S72" i="3"/>
  <c r="R72" i="3"/>
  <c r="Q72" i="3"/>
  <c r="P72" i="3"/>
  <c r="O72" i="3"/>
  <c r="N72" i="3"/>
  <c r="M72" i="3"/>
  <c r="L72" i="3"/>
  <c r="K72" i="3"/>
  <c r="J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F10" i="3" s="1"/>
  <c r="I9" i="3"/>
  <c r="I8" i="3"/>
  <c r="I7" i="3"/>
  <c r="I6" i="3"/>
  <c r="I5" i="3"/>
  <c r="I4" i="3"/>
  <c r="F4" i="3" l="1"/>
  <c r="F54" i="3"/>
  <c r="F42" i="3"/>
  <c r="G46" i="3"/>
  <c r="G4" i="3"/>
  <c r="F20" i="3"/>
  <c r="F46" i="3"/>
  <c r="F58" i="3"/>
  <c r="G42" i="3"/>
  <c r="G54" i="3"/>
  <c r="I72" i="3"/>
  <c r="G58" i="3"/>
  <c r="G20" i="3"/>
  <c r="G10" i="3"/>
  <c r="I73" i="3"/>
  <c r="F72" i="3" l="1"/>
  <c r="G7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tc={FEA79FD6-6936-45C2-997F-E55809F70033}</author>
  </authors>
  <commentList>
    <comment ref="D34" authorId="0" shapeId="0" xr:uid="{FEA79FD6-6936-45C2-997F-E55809F700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correo que remitio SAUC el 5 de febrero</t>
      </text>
    </comment>
  </commentList>
</comments>
</file>

<file path=xl/sharedStrings.xml><?xml version="1.0" encoding="utf-8"?>
<sst xmlns="http://schemas.openxmlformats.org/spreadsheetml/2006/main" count="217" uniqueCount="76">
  <si>
    <t>Integridad</t>
  </si>
  <si>
    <t>Planeación Institucional</t>
  </si>
  <si>
    <t>Gobierno Digital</t>
  </si>
  <si>
    <t>Seguridad Digital</t>
  </si>
  <si>
    <t>Defensa Jurídica</t>
  </si>
  <si>
    <t>Gestión Documental</t>
  </si>
  <si>
    <t>Control Interno</t>
  </si>
  <si>
    <t xml:space="preserve"> </t>
  </si>
  <si>
    <t>Número de acción</t>
  </si>
  <si>
    <t>Dimensión de MIPG</t>
  </si>
  <si>
    <t>Peso programado por dimensión</t>
  </si>
  <si>
    <t>Peso ejecutado por dimensión</t>
  </si>
  <si>
    <t>Talento Humano</t>
  </si>
  <si>
    <t xml:space="preserve">Prog. </t>
  </si>
  <si>
    <t>Ejec.</t>
  </si>
  <si>
    <t>Planeación institucional</t>
  </si>
  <si>
    <t>Direccionamiento estratégico y planeación</t>
  </si>
  <si>
    <t>Gestión con valores para resultados</t>
  </si>
  <si>
    <t>Dirección de TIC´s</t>
  </si>
  <si>
    <t>Transparencia y acceso a la información</t>
  </si>
  <si>
    <t>Servicio al Ciudadano</t>
  </si>
  <si>
    <t>Seguimiento y evaluación de desempeño institucional</t>
  </si>
  <si>
    <t>Evaluación de resultados</t>
  </si>
  <si>
    <t>Gestión del Conocimiento  y la Innovación</t>
  </si>
  <si>
    <t>Gestión del Conocimiento e Innovación</t>
  </si>
  <si>
    <t>Acciones propuestas por la Entidad para la vigencia 2021</t>
  </si>
  <si>
    <t>Dependencia sugerida de liderar la acción</t>
  </si>
  <si>
    <t xml:space="preserve">Implementar y aplicar mejoras de arquitectura de información a los contenidos publicados en   la sección de la ley de transparencia del sitio web de TRANSMILENIO S.A. </t>
  </si>
  <si>
    <t>Participación ciudadana</t>
  </si>
  <si>
    <t>Desarrollar dos espacios de capacitaciones en temas de enfoque poblacional y diferencial</t>
  </si>
  <si>
    <t>Realizar  seguimiento a la apropiación de valores y principios de los servidores públicos</t>
  </si>
  <si>
    <t>Oficina de Control Interno</t>
  </si>
  <si>
    <t xml:space="preserve">Revisar los resultados del FURAG y hacer los ajustes al plan de sostenibilidad que se implementará en la vigencia 2021 que se consideren pertinentes en el marco de la normatividad y de lo establecido por MIPG para su aprobación en el Comité Institucional de Gestión y Desempeño </t>
  </si>
  <si>
    <t>Someter a revisión por parte del Comité Institucional de Coordinación de Control Interno la exposición de la entidad a los riesgos de corrupción y fraude</t>
  </si>
  <si>
    <t>Aplicar la tabla de valoración documental a los documentos producidos entre los años 2000 y 2001</t>
  </si>
  <si>
    <t>Implementar el sistema integrado de conservación de documentos de la Entidad de acuerdo al cronograma establecido para la vigencia 2021</t>
  </si>
  <si>
    <t>Continuar el proceso para el cubrimiento de las vacantes vigentes en la planta de personal de TRANSMILENIO de acuerdo con los criterios definidos en el Manual de selección o nombramiento, vinculación y desvinculación y la convención colectiva vigente</t>
  </si>
  <si>
    <t>Información y Comunicación</t>
  </si>
  <si>
    <t>Definir y estructurar un plan de uso y apropiación de las TI en TMSA.</t>
  </si>
  <si>
    <t>Oficina Asesora de Planeación</t>
  </si>
  <si>
    <t>Dirección Corporativa</t>
  </si>
  <si>
    <t>Presentar resultados de los indicadores en el marco del Comité de Gestión y Desempeño Institucional</t>
  </si>
  <si>
    <t xml:space="preserve">Dirección de TIC´s </t>
  </si>
  <si>
    <t>Gestionar la estructuración de una herramienta digital que permita la recepción de ideas y gestión del  conocimiento en la Entidad</t>
  </si>
  <si>
    <t>Comité de Gestión del Conocimiento e Innovación</t>
  </si>
  <si>
    <t xml:space="preserve">Realizar actividades de  transferencia  de conocimiento e innovación en la entidad </t>
  </si>
  <si>
    <t>Actualizar el Portafolio de Servicios de TI (catálogo de Servicios de TI) incluyendo las actividades asociadas a la continuidad del servicio tales como mantenimiento, soporte y/o renovación del mismo.</t>
  </si>
  <si>
    <t>Avanzar mínimo en el 30% en la implementación del DRP definido por la dirección de TIC y de acuerdo con los recursos disponibles</t>
  </si>
  <si>
    <t>Documentar el Plan de Emergencias para los documentos de archivos de la Entidad y realizar las actividades de prevención establecidas para la vigencia 2021</t>
  </si>
  <si>
    <t>Actualización de los mapas de riesgos de gestión y corrupción acorde con las necesidades de la Entidad</t>
  </si>
  <si>
    <t>Presentar al Comité Institucional de Coordinación de Control Interno, el seguimiento a las respuestas por posibles denuncias de corrupción.</t>
  </si>
  <si>
    <t>Definir e implementar un mecanismo a través de medios digitales,  que garantice la participación ciudadana en la construcción y seguimiento del Plan de Acción Institucional, incluyendo el asociado a  proyectos de inversión de la entidad</t>
  </si>
  <si>
    <t>Revisar la metodología de riesgos de la Entidad acorde con los lineamientos del DAFP emitidos en diciembre de  2020 y realizar los ajustes del caso</t>
  </si>
  <si>
    <t>Gestionar con las dependencias de la Entidad la convocatoria dirigida a diferentes grupos de valor para participar en la formulación del Plan Anticorrupción y de Atención al Ciudadano 2021</t>
  </si>
  <si>
    <t>Realizar seguimientos mensuales al plan de sostenibilidad de MIPG 2021</t>
  </si>
  <si>
    <t>Programado Vs. Ejecutado por Actividad</t>
  </si>
  <si>
    <t>Consolidar y someter a aprobación por parte de los miembros del Comité de Gestión y Desempeño institucional el plan de sostenibilidad de MIPG 2021</t>
  </si>
  <si>
    <t>Subgerencia de Atención al Usuario y Comunicaciones</t>
  </si>
  <si>
    <t>Documentar un protocolo para la identificación, declaración y monitoreo de casos de Conflictos de Interés</t>
  </si>
  <si>
    <t>Realizar seguimiento a los indicadores de gestión  de la Entidad y solicitar las acciones de mejora en caso de requerirse</t>
  </si>
  <si>
    <t>Todas las dependencias</t>
  </si>
  <si>
    <t>Revisar y actualizar en los casos que se requiera la documentación que soporta  los procesos de la Entidad</t>
  </si>
  <si>
    <t xml:space="preserve">Presentar al Comité Institucional de Coordinación de Control Interno, los resultados a los monitoreos de la efectividad de los controles de los mapas de riesgos </t>
  </si>
  <si>
    <t>Presentar al Comité Institucional de Coordinación de Control Interno, los hallazgos recurrentes encontrados en las auditorias internas que afectan la gestión de la entidad</t>
  </si>
  <si>
    <t xml:space="preserve"> Subgerencia Jurídica</t>
  </si>
  <si>
    <t>Revisar en el marco del Comité de Conciliación aquellas situaciones que requieran la aplicación de politicas de prevención de daño antijurídico adoptadas por esta instancia</t>
  </si>
  <si>
    <t>Dirección Corporativa
y
SubGerencia General
 (Asuntos Disciplinarios)</t>
  </si>
  <si>
    <t xml:space="preserve">                                    PLAN DE ADECUACIÓN Y SOSTENIBILIDAD DEL SISTEMA DE GESTIÓN BAJO EL REFERENTE DE MIPG VIGENCIA 2021</t>
  </si>
  <si>
    <t>Realizar un ejercicio de ingeniería social en la entidad a fin de fortalecer en los usuarios conciencia sobre aspectos de seguridad digital mediante la socialización de los hallazgos resultantes</t>
  </si>
  <si>
    <t>Generar espacios de capacitación a sus grupos de interés en temas de atención al Usuario</t>
  </si>
  <si>
    <t>Generar una campaña orientada a los usuarios para sensibilizar sobre la compra, recarga y personalización de la tarjeta Tullave</t>
  </si>
  <si>
    <t>Generar acciones con apoyo de la Dirección Corporativa para evaluar la señalización en ingles y braille en la sala de atención al usuario ubicada en la sede administrativa de la Entidad</t>
  </si>
  <si>
    <t xml:space="preserve">Realizar y/o participar en minimo 25 encuentros ciudadanos mensuales en las difrentes localidades, (reuniones comunitarias, actividades de Pedagogía-Socializaciones a comunidades, colegios, otras Entidades; TransMiChiquis, etc), a través de medios digitales tales como zoom, teams, google meet, jitsy meet, entre otros, para la ejecución de programas, proyectos y servicios, formuladas en la estrategia de participación ciudadana de la entidad. </t>
  </si>
  <si>
    <t>Presentar por lo menos tres veces al año  los resultados de seguimiento al plan de sostenibilidad de MIPG 2021 para su monitoreo por parte del Comité de Gestión y Desempeño institucional</t>
  </si>
  <si>
    <t>Política</t>
  </si>
  <si>
    <t>Aprobado por Comité Institucional de Gestión y Desempeño -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</si>
</sst>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6">
    <xf numFmtId="0" fontId="0" fillId="0" borderId="0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NumberFormat="1" applyFont="1" applyFill="1" applyBorder="1" applyAlignment="1"/>
    <xf numFmtId="0" fontId="10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" fontId="10" fillId="0" borderId="5" xfId="0" applyNumberFormat="1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10" fontId="9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10" fontId="11" fillId="0" borderId="4" xfId="0" applyNumberFormat="1" applyFont="1" applyFill="1" applyBorder="1" applyAlignment="1">
      <alignment horizontal="center" vertical="center" wrapText="1"/>
    </xf>
    <xf numFmtId="10" fontId="11" fillId="0" borderId="6" xfId="0" applyNumberFormat="1" applyFont="1" applyFill="1" applyBorder="1" applyAlignment="1">
      <alignment horizontal="center" vertical="center" wrapText="1"/>
    </xf>
    <xf numFmtId="10" fontId="3" fillId="4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3" borderId="13" xfId="0" applyNumberFormat="1" applyFont="1" applyFill="1" applyBorder="1" applyAlignment="1">
      <alignment horizontal="center" vertical="center"/>
    </xf>
    <xf numFmtId="10" fontId="4" fillId="3" borderId="14" xfId="0" applyNumberFormat="1" applyFont="1" applyFill="1" applyBorder="1" applyAlignment="1">
      <alignment horizontal="center" vertical="center"/>
    </xf>
    <xf numFmtId="10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justify" vertical="center" wrapText="1"/>
    </xf>
    <xf numFmtId="10" fontId="11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" fontId="10" fillId="0" borderId="2" xfId="0" applyNumberFormat="1" applyFont="1" applyFill="1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238125</xdr:rowOff>
    </xdr:from>
    <xdr:to>
      <xdr:col>1</xdr:col>
      <xdr:colOff>76200</xdr:colOff>
      <xdr:row>1</xdr:row>
      <xdr:rowOff>396262</xdr:rowOff>
    </xdr:to>
    <xdr:pic>
      <xdr:nvPicPr>
        <xdr:cNvPr id="2" name="Imagen 1" descr="Logotipo de la Empresa TRANSMILENIO S.A.">
          <a:extLst>
            <a:ext uri="{FF2B5EF4-FFF2-40B4-BE49-F238E27FC236}">
              <a16:creationId xmlns:a16="http://schemas.microsoft.com/office/drawing/2014/main" id="{3950D3A7-A04F-4AF6-B9B7-D0F5837B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38125"/>
          <a:ext cx="1523999" cy="1243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ana Alicia Castro Roa" id="{8F8E6658-F6A9-47E1-8D64-3CB313F85BC3}" userId="S::diana.castro@transmilenio.gov.co::7a5144c0-0800-4dd7-9dfd-61cec477b92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4" dT="2021-02-23T23:07:47.63" personId="{8F8E6658-F6A9-47E1-8D64-3CB313F85BC3}" id="{FEA79FD6-6936-45C2-997F-E55809F70033}">
    <text>De acuerdo con correo que remitio SAUC el 5 de febrero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FFDE-2CB9-4084-98AA-4F3F233D488E}">
  <dimension ref="A1:U76"/>
  <sheetViews>
    <sheetView showGridLines="0" tabSelected="1" topLeftCell="N1" zoomScale="40" zoomScaleNormal="40" zoomScaleSheetLayoutView="50" workbookViewId="0">
      <selection activeCell="AC3" sqref="AC3"/>
    </sheetView>
  </sheetViews>
  <sheetFormatPr baseColWidth="10" defaultRowHeight="21" x14ac:dyDescent="0.35"/>
  <cols>
    <col min="1" max="1" width="26.140625" style="3" customWidth="1"/>
    <col min="2" max="2" width="50.5703125" style="2" customWidth="1"/>
    <col min="3" max="3" width="37.140625" style="6" customWidth="1"/>
    <col min="4" max="4" width="106.140625" style="2" customWidth="1"/>
    <col min="5" max="5" width="57.7109375" style="2" customWidth="1"/>
    <col min="6" max="7" width="30.140625" style="4" customWidth="1"/>
    <col min="8" max="8" width="25.42578125" style="4" customWidth="1"/>
    <col min="9" max="9" width="25.85546875" style="4" customWidth="1"/>
    <col min="10" max="21" width="20.42578125" style="9" customWidth="1"/>
    <col min="22" max="16384" width="11.42578125" style="9"/>
  </cols>
  <sheetData>
    <row r="1" spans="1:21" ht="85.5" customHeight="1" x14ac:dyDescent="0.25">
      <c r="B1" s="8" t="s">
        <v>67</v>
      </c>
      <c r="C1" s="5"/>
      <c r="D1" s="1"/>
      <c r="E1" s="1"/>
      <c r="F1" s="1"/>
      <c r="G1" s="1"/>
      <c r="H1" s="1"/>
      <c r="I1" s="1"/>
    </row>
    <row r="2" spans="1:21" ht="63" customHeight="1" thickBot="1" x14ac:dyDescent="0.3">
      <c r="B2" s="8"/>
      <c r="C2" s="5"/>
      <c r="D2" s="1"/>
      <c r="E2" s="1"/>
      <c r="F2" s="1"/>
      <c r="G2" s="1"/>
      <c r="H2" s="1"/>
      <c r="I2" s="1"/>
      <c r="U2" s="23" t="s">
        <v>75</v>
      </c>
    </row>
    <row r="3" spans="1:21" ht="111" customHeight="1" x14ac:dyDescent="0.2">
      <c r="A3" s="10" t="s">
        <v>8</v>
      </c>
      <c r="B3" s="24" t="s">
        <v>74</v>
      </c>
      <c r="C3" s="11" t="s">
        <v>9</v>
      </c>
      <c r="D3" s="28" t="s">
        <v>25</v>
      </c>
      <c r="E3" s="24" t="s">
        <v>26</v>
      </c>
      <c r="F3" s="24" t="s">
        <v>10</v>
      </c>
      <c r="G3" s="24" t="s">
        <v>11</v>
      </c>
      <c r="H3" s="51" t="s">
        <v>55</v>
      </c>
      <c r="I3" s="51"/>
      <c r="J3" s="12">
        <v>44197</v>
      </c>
      <c r="K3" s="12">
        <v>44228</v>
      </c>
      <c r="L3" s="12">
        <v>44256</v>
      </c>
      <c r="M3" s="12">
        <v>44287</v>
      </c>
      <c r="N3" s="12">
        <v>44317</v>
      </c>
      <c r="O3" s="12">
        <v>44348</v>
      </c>
      <c r="P3" s="12">
        <v>44378</v>
      </c>
      <c r="Q3" s="12">
        <v>44409</v>
      </c>
      <c r="R3" s="12">
        <v>44440</v>
      </c>
      <c r="S3" s="12">
        <v>44470</v>
      </c>
      <c r="T3" s="12">
        <v>44501</v>
      </c>
      <c r="U3" s="52">
        <v>44531</v>
      </c>
    </row>
    <row r="4" spans="1:21" ht="60" customHeight="1" x14ac:dyDescent="0.2">
      <c r="A4" s="37">
        <v>1</v>
      </c>
      <c r="B4" s="39" t="s">
        <v>0</v>
      </c>
      <c r="C4" s="36" t="s">
        <v>12</v>
      </c>
      <c r="D4" s="35" t="s">
        <v>33</v>
      </c>
      <c r="E4" s="36" t="s">
        <v>39</v>
      </c>
      <c r="F4" s="34">
        <f>+I4+I6+I8</f>
        <v>0.1</v>
      </c>
      <c r="G4" s="34">
        <f>+I5+I7+I9</f>
        <v>0</v>
      </c>
      <c r="H4" s="13" t="s">
        <v>13</v>
      </c>
      <c r="I4" s="25">
        <f t="shared" ref="I4:I11" si="0">SUM(J4:U4)</f>
        <v>0.02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0.02</v>
      </c>
      <c r="Q4" s="14">
        <v>0</v>
      </c>
      <c r="R4" s="14">
        <v>0</v>
      </c>
      <c r="S4" s="14">
        <v>0</v>
      </c>
      <c r="T4" s="14">
        <v>0</v>
      </c>
      <c r="U4" s="29">
        <v>0</v>
      </c>
    </row>
    <row r="5" spans="1:21" ht="60" customHeight="1" x14ac:dyDescent="0.2">
      <c r="A5" s="37"/>
      <c r="B5" s="39"/>
      <c r="C5" s="36"/>
      <c r="D5" s="35"/>
      <c r="E5" s="36"/>
      <c r="F5" s="34"/>
      <c r="G5" s="34"/>
      <c r="H5" s="13" t="s">
        <v>14</v>
      </c>
      <c r="I5" s="25">
        <f t="shared" si="0"/>
        <v>0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9"/>
    </row>
    <row r="6" spans="1:21" ht="60" customHeight="1" x14ac:dyDescent="0.2">
      <c r="A6" s="37">
        <v>2</v>
      </c>
      <c r="B6" s="49" t="s">
        <v>0</v>
      </c>
      <c r="C6" s="50" t="s">
        <v>12</v>
      </c>
      <c r="D6" s="35" t="s">
        <v>58</v>
      </c>
      <c r="E6" s="50" t="s">
        <v>66</v>
      </c>
      <c r="F6" s="34"/>
      <c r="G6" s="34"/>
      <c r="H6" s="13" t="s">
        <v>13</v>
      </c>
      <c r="I6" s="25">
        <f t="shared" si="0"/>
        <v>0.03</v>
      </c>
      <c r="J6" s="14">
        <v>0</v>
      </c>
      <c r="K6" s="14">
        <v>0</v>
      </c>
      <c r="L6" s="14">
        <v>0</v>
      </c>
      <c r="M6" s="14">
        <v>7.4999999999999997E-3</v>
      </c>
      <c r="N6" s="14">
        <v>7.4999999999999997E-3</v>
      </c>
      <c r="O6" s="14">
        <v>7.4999999999999997E-3</v>
      </c>
      <c r="P6" s="14">
        <v>7.4999999999999997E-3</v>
      </c>
      <c r="Q6" s="14">
        <v>0</v>
      </c>
      <c r="R6" s="14">
        <v>0</v>
      </c>
      <c r="S6" s="14">
        <v>0</v>
      </c>
      <c r="T6" s="14">
        <v>0</v>
      </c>
      <c r="U6" s="29">
        <v>0</v>
      </c>
    </row>
    <row r="7" spans="1:21" ht="60" customHeight="1" x14ac:dyDescent="0.2">
      <c r="A7" s="37"/>
      <c r="B7" s="49"/>
      <c r="C7" s="50"/>
      <c r="D7" s="35"/>
      <c r="E7" s="50"/>
      <c r="F7" s="34"/>
      <c r="G7" s="34"/>
      <c r="H7" s="13" t="s">
        <v>14</v>
      </c>
      <c r="I7" s="25">
        <f t="shared" si="0"/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29"/>
    </row>
    <row r="8" spans="1:21" ht="144.75" customHeight="1" x14ac:dyDescent="0.2">
      <c r="A8" s="37">
        <v>3</v>
      </c>
      <c r="B8" s="39" t="s">
        <v>12</v>
      </c>
      <c r="C8" s="36" t="s">
        <v>12</v>
      </c>
      <c r="D8" s="35" t="s">
        <v>36</v>
      </c>
      <c r="E8" s="36" t="s">
        <v>40</v>
      </c>
      <c r="F8" s="34"/>
      <c r="G8" s="34"/>
      <c r="H8" s="13" t="s">
        <v>13</v>
      </c>
      <c r="I8" s="25">
        <f t="shared" si="0"/>
        <v>0.05</v>
      </c>
      <c r="J8" s="14">
        <v>0</v>
      </c>
      <c r="K8" s="27">
        <v>4.5500000000000002E-3</v>
      </c>
      <c r="L8" s="14">
        <v>4.5449999999999996E-3</v>
      </c>
      <c r="M8" s="14">
        <v>4.5449999999999996E-3</v>
      </c>
      <c r="N8" s="14">
        <v>4.5449999999999996E-3</v>
      </c>
      <c r="O8" s="14">
        <v>4.5449999999999996E-3</v>
      </c>
      <c r="P8" s="14">
        <v>4.5449999999999996E-3</v>
      </c>
      <c r="Q8" s="14">
        <v>4.5449999999999996E-3</v>
      </c>
      <c r="R8" s="14">
        <v>4.5449999999999996E-3</v>
      </c>
      <c r="S8" s="14">
        <v>4.5449999999999996E-3</v>
      </c>
      <c r="T8" s="14">
        <v>4.5449999999999996E-3</v>
      </c>
      <c r="U8" s="29">
        <v>4.5449999999999996E-3</v>
      </c>
    </row>
    <row r="9" spans="1:21" ht="144.75" customHeight="1" x14ac:dyDescent="0.2">
      <c r="A9" s="37"/>
      <c r="B9" s="39"/>
      <c r="C9" s="36"/>
      <c r="D9" s="35"/>
      <c r="E9" s="36"/>
      <c r="F9" s="34"/>
      <c r="G9" s="34"/>
      <c r="H9" s="13" t="s">
        <v>14</v>
      </c>
      <c r="I9" s="25">
        <f t="shared" si="0"/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9"/>
    </row>
    <row r="10" spans="1:21" ht="60" customHeight="1" x14ac:dyDescent="0.2">
      <c r="A10" s="37">
        <v>4</v>
      </c>
      <c r="B10" s="39" t="s">
        <v>15</v>
      </c>
      <c r="C10" s="36" t="s">
        <v>16</v>
      </c>
      <c r="D10" s="35" t="s">
        <v>56</v>
      </c>
      <c r="E10" s="36" t="s">
        <v>39</v>
      </c>
      <c r="F10" s="34">
        <f>+I10+I12+I14+I16+I18</f>
        <v>0.15000000000000002</v>
      </c>
      <c r="G10" s="34">
        <f>+I11+I13+I15+I17+I19</f>
        <v>0</v>
      </c>
      <c r="H10" s="13" t="s">
        <v>13</v>
      </c>
      <c r="I10" s="25">
        <f t="shared" si="0"/>
        <v>0.02</v>
      </c>
      <c r="J10" s="14">
        <v>5.0000000000000001E-3</v>
      </c>
      <c r="K10" s="27">
        <v>1.4999999999999999E-2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29">
        <v>0</v>
      </c>
    </row>
    <row r="11" spans="1:21" ht="60" customHeight="1" x14ac:dyDescent="0.2">
      <c r="A11" s="37"/>
      <c r="B11" s="39"/>
      <c r="C11" s="36"/>
      <c r="D11" s="35"/>
      <c r="E11" s="36"/>
      <c r="F11" s="34"/>
      <c r="G11" s="34"/>
      <c r="H11" s="13" t="s">
        <v>14</v>
      </c>
      <c r="I11" s="25">
        <f t="shared" si="0"/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9"/>
    </row>
    <row r="12" spans="1:21" ht="60" customHeight="1" x14ac:dyDescent="0.2">
      <c r="A12" s="37">
        <v>5</v>
      </c>
      <c r="B12" s="39" t="s">
        <v>15</v>
      </c>
      <c r="C12" s="36" t="s">
        <v>16</v>
      </c>
      <c r="D12" s="35" t="s">
        <v>54</v>
      </c>
      <c r="E12" s="36" t="s">
        <v>39</v>
      </c>
      <c r="F12" s="34"/>
      <c r="G12" s="34"/>
      <c r="H12" s="13" t="s">
        <v>13</v>
      </c>
      <c r="I12" s="25">
        <f t="shared" ref="I12:I71" si="1">SUM(J12:U12)</f>
        <v>0.05</v>
      </c>
      <c r="J12" s="14">
        <v>0</v>
      </c>
      <c r="K12" s="27">
        <v>8.0000000000000002E-3</v>
      </c>
      <c r="L12" s="14">
        <v>4.1999999999999997E-3</v>
      </c>
      <c r="M12" s="14">
        <v>4.1999999999999997E-3</v>
      </c>
      <c r="N12" s="14">
        <v>4.1999999999999997E-3</v>
      </c>
      <c r="O12" s="14">
        <v>4.1999999999999997E-3</v>
      </c>
      <c r="P12" s="14">
        <v>4.1999999999999997E-3</v>
      </c>
      <c r="Q12" s="14">
        <v>4.1999999999999997E-3</v>
      </c>
      <c r="R12" s="14">
        <v>4.1999999999999997E-3</v>
      </c>
      <c r="S12" s="14">
        <v>4.1999999999999997E-3</v>
      </c>
      <c r="T12" s="14">
        <v>4.1999999999999997E-3</v>
      </c>
      <c r="U12" s="29">
        <v>4.1999999999999997E-3</v>
      </c>
    </row>
    <row r="13" spans="1:21" ht="60" customHeight="1" x14ac:dyDescent="0.2">
      <c r="A13" s="37"/>
      <c r="B13" s="39"/>
      <c r="C13" s="36"/>
      <c r="D13" s="35"/>
      <c r="E13" s="36"/>
      <c r="F13" s="34"/>
      <c r="G13" s="34"/>
      <c r="H13" s="13" t="s">
        <v>14</v>
      </c>
      <c r="I13" s="25">
        <f t="shared" si="1"/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9"/>
    </row>
    <row r="14" spans="1:21" ht="60" customHeight="1" x14ac:dyDescent="0.2">
      <c r="A14" s="37">
        <v>6</v>
      </c>
      <c r="B14" s="39" t="s">
        <v>15</v>
      </c>
      <c r="C14" s="36" t="s">
        <v>16</v>
      </c>
      <c r="D14" s="35" t="s">
        <v>73</v>
      </c>
      <c r="E14" s="36" t="s">
        <v>39</v>
      </c>
      <c r="F14" s="34"/>
      <c r="G14" s="34"/>
      <c r="H14" s="13" t="s">
        <v>13</v>
      </c>
      <c r="I14" s="25">
        <f t="shared" si="1"/>
        <v>0.03</v>
      </c>
      <c r="J14" s="14">
        <v>0</v>
      </c>
      <c r="K14" s="14">
        <v>0</v>
      </c>
      <c r="L14" s="14">
        <v>0</v>
      </c>
      <c r="M14" s="14">
        <v>1.0200000000000001E-2</v>
      </c>
      <c r="N14" s="14">
        <v>0</v>
      </c>
      <c r="O14" s="14">
        <v>0</v>
      </c>
      <c r="P14" s="14">
        <v>0</v>
      </c>
      <c r="Q14" s="14">
        <v>9.9000000000000008E-3</v>
      </c>
      <c r="R14" s="14">
        <v>0</v>
      </c>
      <c r="S14" s="14">
        <v>0</v>
      </c>
      <c r="T14" s="14">
        <v>0</v>
      </c>
      <c r="U14" s="29">
        <v>9.9000000000000008E-3</v>
      </c>
    </row>
    <row r="15" spans="1:21" ht="60" customHeight="1" x14ac:dyDescent="0.2">
      <c r="A15" s="37"/>
      <c r="B15" s="39"/>
      <c r="C15" s="36"/>
      <c r="D15" s="35"/>
      <c r="E15" s="36"/>
      <c r="F15" s="34"/>
      <c r="G15" s="34"/>
      <c r="H15" s="13" t="s">
        <v>14</v>
      </c>
      <c r="I15" s="25">
        <f t="shared" si="1"/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29"/>
    </row>
    <row r="16" spans="1:21" ht="60" customHeight="1" x14ac:dyDescent="0.2">
      <c r="A16" s="37">
        <v>7</v>
      </c>
      <c r="B16" s="39" t="s">
        <v>15</v>
      </c>
      <c r="C16" s="36" t="s">
        <v>16</v>
      </c>
      <c r="D16" s="35" t="s">
        <v>51</v>
      </c>
      <c r="E16" s="36" t="s">
        <v>39</v>
      </c>
      <c r="F16" s="34"/>
      <c r="G16" s="34"/>
      <c r="H16" s="13" t="s">
        <v>13</v>
      </c>
      <c r="I16" s="25">
        <f t="shared" si="1"/>
        <v>0.02</v>
      </c>
      <c r="J16" s="14">
        <v>0.01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0.01</v>
      </c>
      <c r="R16" s="14">
        <v>0</v>
      </c>
      <c r="S16" s="14">
        <v>0</v>
      </c>
      <c r="T16" s="14">
        <v>0</v>
      </c>
      <c r="U16" s="29">
        <v>0</v>
      </c>
    </row>
    <row r="17" spans="1:21" ht="60" customHeight="1" x14ac:dyDescent="0.2">
      <c r="A17" s="37"/>
      <c r="B17" s="39"/>
      <c r="C17" s="36"/>
      <c r="D17" s="35"/>
      <c r="E17" s="36"/>
      <c r="F17" s="34"/>
      <c r="G17" s="34"/>
      <c r="H17" s="13" t="s">
        <v>14</v>
      </c>
      <c r="I17" s="25">
        <f t="shared" si="1"/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29"/>
    </row>
    <row r="18" spans="1:21" ht="60" customHeight="1" x14ac:dyDescent="0.2">
      <c r="A18" s="37">
        <v>8</v>
      </c>
      <c r="B18" s="39" t="s">
        <v>1</v>
      </c>
      <c r="C18" s="36" t="s">
        <v>16</v>
      </c>
      <c r="D18" s="35" t="s">
        <v>32</v>
      </c>
      <c r="E18" s="36" t="s">
        <v>39</v>
      </c>
      <c r="F18" s="34"/>
      <c r="G18" s="34"/>
      <c r="H18" s="13" t="s">
        <v>13</v>
      </c>
      <c r="I18" s="25">
        <f t="shared" si="1"/>
        <v>0.03</v>
      </c>
      <c r="J18" s="14">
        <v>0</v>
      </c>
      <c r="K18" s="14">
        <v>0</v>
      </c>
      <c r="L18" s="14">
        <v>0</v>
      </c>
      <c r="M18" s="14">
        <v>0</v>
      </c>
      <c r="N18" s="14">
        <v>0.02</v>
      </c>
      <c r="O18" s="14">
        <v>0.01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29">
        <v>0</v>
      </c>
    </row>
    <row r="19" spans="1:21" ht="60" customHeight="1" x14ac:dyDescent="0.2">
      <c r="A19" s="37"/>
      <c r="B19" s="39"/>
      <c r="C19" s="36"/>
      <c r="D19" s="35"/>
      <c r="E19" s="36"/>
      <c r="F19" s="34"/>
      <c r="G19" s="34"/>
      <c r="H19" s="13" t="s">
        <v>14</v>
      </c>
      <c r="I19" s="25">
        <f t="shared" si="1"/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9"/>
    </row>
    <row r="20" spans="1:21" ht="60" customHeight="1" x14ac:dyDescent="0.2">
      <c r="A20" s="37">
        <v>9</v>
      </c>
      <c r="B20" s="39" t="s">
        <v>2</v>
      </c>
      <c r="C20" s="36" t="s">
        <v>17</v>
      </c>
      <c r="D20" s="35" t="s">
        <v>46</v>
      </c>
      <c r="E20" s="36" t="s">
        <v>18</v>
      </c>
      <c r="F20" s="34">
        <f>+I20+I22+I24+I26+I28+I30+I32+I34+I36+I38+I40</f>
        <v>0.24999999999999997</v>
      </c>
      <c r="G20" s="34">
        <f>+I21+I23+I25+I27+I29+I31+I33+I35+I37+I39+I41</f>
        <v>0</v>
      </c>
      <c r="H20" s="13" t="s">
        <v>13</v>
      </c>
      <c r="I20" s="25">
        <f t="shared" si="1"/>
        <v>0.03</v>
      </c>
      <c r="J20" s="14">
        <v>0</v>
      </c>
      <c r="K20" s="14">
        <v>0</v>
      </c>
      <c r="L20" s="14">
        <v>8.9999999999999993E-3</v>
      </c>
      <c r="M20" s="14">
        <v>8.9999999999999993E-3</v>
      </c>
      <c r="N20" s="14">
        <v>1.2E-2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29">
        <v>0</v>
      </c>
    </row>
    <row r="21" spans="1:21" ht="60" customHeight="1" x14ac:dyDescent="0.2">
      <c r="A21" s="37"/>
      <c r="B21" s="39"/>
      <c r="C21" s="36"/>
      <c r="D21" s="35"/>
      <c r="E21" s="36"/>
      <c r="F21" s="34"/>
      <c r="G21" s="34"/>
      <c r="H21" s="13" t="s">
        <v>14</v>
      </c>
      <c r="I21" s="25">
        <f t="shared" si="1"/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29"/>
    </row>
    <row r="22" spans="1:21" ht="60" customHeight="1" x14ac:dyDescent="0.2">
      <c r="A22" s="37">
        <v>10</v>
      </c>
      <c r="B22" s="39" t="s">
        <v>2</v>
      </c>
      <c r="C22" s="36" t="s">
        <v>17</v>
      </c>
      <c r="D22" s="35" t="s">
        <v>38</v>
      </c>
      <c r="E22" s="36" t="s">
        <v>18</v>
      </c>
      <c r="F22" s="34"/>
      <c r="G22" s="34"/>
      <c r="H22" s="13" t="s">
        <v>13</v>
      </c>
      <c r="I22" s="25">
        <f t="shared" si="1"/>
        <v>0.03</v>
      </c>
      <c r="J22" s="14">
        <v>0</v>
      </c>
      <c r="K22" s="14">
        <v>0</v>
      </c>
      <c r="L22" s="14">
        <v>0</v>
      </c>
      <c r="M22" s="14">
        <v>6.0000000000000001E-3</v>
      </c>
      <c r="N22" s="14">
        <v>8.9999999999999993E-3</v>
      </c>
      <c r="O22" s="14">
        <v>1.4999999999999999E-2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29">
        <v>0</v>
      </c>
    </row>
    <row r="23" spans="1:21" ht="60" customHeight="1" x14ac:dyDescent="0.2">
      <c r="A23" s="37"/>
      <c r="B23" s="39"/>
      <c r="C23" s="36"/>
      <c r="D23" s="35"/>
      <c r="E23" s="36"/>
      <c r="F23" s="34"/>
      <c r="G23" s="34"/>
      <c r="H23" s="13" t="s">
        <v>14</v>
      </c>
      <c r="I23" s="25">
        <f t="shared" si="1"/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29"/>
    </row>
    <row r="24" spans="1:21" ht="60" customHeight="1" x14ac:dyDescent="0.2">
      <c r="A24" s="37">
        <v>11</v>
      </c>
      <c r="B24" s="39" t="s">
        <v>3</v>
      </c>
      <c r="C24" s="36" t="s">
        <v>17</v>
      </c>
      <c r="D24" s="35" t="s">
        <v>47</v>
      </c>
      <c r="E24" s="36" t="s">
        <v>18</v>
      </c>
      <c r="F24" s="34"/>
      <c r="G24" s="34"/>
      <c r="H24" s="13" t="s">
        <v>13</v>
      </c>
      <c r="I24" s="25">
        <f t="shared" si="1"/>
        <v>3.0000000000000002E-2</v>
      </c>
      <c r="J24" s="14">
        <v>0</v>
      </c>
      <c r="K24" s="14">
        <v>0</v>
      </c>
      <c r="L24" s="14">
        <v>0</v>
      </c>
      <c r="M24" s="14">
        <v>3.0000000000000001E-3</v>
      </c>
      <c r="N24" s="14">
        <v>6.0000000000000001E-3</v>
      </c>
      <c r="O24" s="14">
        <v>6.0000000000000001E-3</v>
      </c>
      <c r="P24" s="14">
        <v>6.0000000000000001E-3</v>
      </c>
      <c r="Q24" s="14">
        <v>6.0000000000000001E-3</v>
      </c>
      <c r="R24" s="14">
        <v>3.0000000000000001E-3</v>
      </c>
      <c r="S24" s="14">
        <v>0</v>
      </c>
      <c r="T24" s="14">
        <v>0</v>
      </c>
      <c r="U24" s="29">
        <v>0</v>
      </c>
    </row>
    <row r="25" spans="1:21" ht="60" customHeight="1" x14ac:dyDescent="0.2">
      <c r="A25" s="37"/>
      <c r="B25" s="39"/>
      <c r="C25" s="36"/>
      <c r="D25" s="35"/>
      <c r="E25" s="36"/>
      <c r="F25" s="34"/>
      <c r="G25" s="34"/>
      <c r="H25" s="13" t="s">
        <v>14</v>
      </c>
      <c r="I25" s="25">
        <f t="shared" si="1"/>
        <v>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29"/>
    </row>
    <row r="26" spans="1:21" ht="60" customHeight="1" x14ac:dyDescent="0.2">
      <c r="A26" s="37">
        <v>12</v>
      </c>
      <c r="B26" s="39" t="s">
        <v>3</v>
      </c>
      <c r="C26" s="36" t="s">
        <v>17</v>
      </c>
      <c r="D26" s="35" t="s">
        <v>68</v>
      </c>
      <c r="E26" s="36" t="s">
        <v>18</v>
      </c>
      <c r="F26" s="34"/>
      <c r="G26" s="34"/>
      <c r="H26" s="13" t="s">
        <v>13</v>
      </c>
      <c r="I26" s="25">
        <f t="shared" si="1"/>
        <v>3.9999999999999994E-2</v>
      </c>
      <c r="J26" s="14">
        <v>0</v>
      </c>
      <c r="K26" s="27">
        <v>3.5999999999999997E-2</v>
      </c>
      <c r="L26" s="14">
        <v>4.0000000000000001E-3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29">
        <v>0</v>
      </c>
    </row>
    <row r="27" spans="1:21" ht="60" customHeight="1" x14ac:dyDescent="0.2">
      <c r="A27" s="37"/>
      <c r="B27" s="39"/>
      <c r="C27" s="36"/>
      <c r="D27" s="35"/>
      <c r="E27" s="36"/>
      <c r="F27" s="34"/>
      <c r="G27" s="34"/>
      <c r="H27" s="13" t="s">
        <v>14</v>
      </c>
      <c r="I27" s="25">
        <f t="shared" si="1"/>
        <v>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29"/>
    </row>
    <row r="28" spans="1:21" ht="77.25" customHeight="1" x14ac:dyDescent="0.2">
      <c r="A28" s="37">
        <v>13</v>
      </c>
      <c r="B28" s="49" t="s">
        <v>4</v>
      </c>
      <c r="C28" s="50" t="s">
        <v>17</v>
      </c>
      <c r="D28" s="48" t="s">
        <v>65</v>
      </c>
      <c r="E28" s="50" t="s">
        <v>64</v>
      </c>
      <c r="F28" s="34"/>
      <c r="G28" s="34"/>
      <c r="H28" s="13" t="s">
        <v>13</v>
      </c>
      <c r="I28" s="25">
        <v>0.02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0.01</v>
      </c>
      <c r="Q28" s="14">
        <v>0</v>
      </c>
      <c r="R28" s="14">
        <v>0</v>
      </c>
      <c r="S28" s="14">
        <v>0</v>
      </c>
      <c r="T28" s="14">
        <v>0</v>
      </c>
      <c r="U28" s="29">
        <v>0.01</v>
      </c>
    </row>
    <row r="29" spans="1:21" ht="77.25" customHeight="1" x14ac:dyDescent="0.2">
      <c r="A29" s="37"/>
      <c r="B29" s="49"/>
      <c r="C29" s="50"/>
      <c r="D29" s="48"/>
      <c r="E29" s="50"/>
      <c r="F29" s="34"/>
      <c r="G29" s="34"/>
      <c r="H29" s="13" t="s">
        <v>14</v>
      </c>
      <c r="I29" s="25">
        <f t="shared" si="1"/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29"/>
    </row>
    <row r="30" spans="1:21" ht="117.75" customHeight="1" x14ac:dyDescent="0.2">
      <c r="A30" s="37">
        <v>14</v>
      </c>
      <c r="B30" s="39" t="s">
        <v>28</v>
      </c>
      <c r="C30" s="36" t="s">
        <v>17</v>
      </c>
      <c r="D30" s="35" t="s">
        <v>72</v>
      </c>
      <c r="E30" s="36" t="s">
        <v>57</v>
      </c>
      <c r="F30" s="34"/>
      <c r="G30" s="34"/>
      <c r="H30" s="13" t="s">
        <v>13</v>
      </c>
      <c r="I30" s="25">
        <f t="shared" si="1"/>
        <v>2.0000000000000004E-2</v>
      </c>
      <c r="J30" s="14">
        <v>0</v>
      </c>
      <c r="K30" s="27">
        <v>4.0000000000000001E-3</v>
      </c>
      <c r="L30" s="14">
        <v>1.6000000000000001E-3</v>
      </c>
      <c r="M30" s="14">
        <v>1.6000000000000001E-3</v>
      </c>
      <c r="N30" s="14">
        <v>1.6000000000000001E-3</v>
      </c>
      <c r="O30" s="14">
        <v>1.6000000000000001E-3</v>
      </c>
      <c r="P30" s="14">
        <v>1.6000000000000001E-3</v>
      </c>
      <c r="Q30" s="14">
        <v>1.6000000000000001E-3</v>
      </c>
      <c r="R30" s="14">
        <v>1.6000000000000001E-3</v>
      </c>
      <c r="S30" s="14">
        <v>1.6000000000000001E-3</v>
      </c>
      <c r="T30" s="14">
        <v>1.6000000000000001E-3</v>
      </c>
      <c r="U30" s="29">
        <v>1.6000000000000001E-3</v>
      </c>
    </row>
    <row r="31" spans="1:21" ht="117.75" customHeight="1" x14ac:dyDescent="0.2">
      <c r="A31" s="37"/>
      <c r="B31" s="39"/>
      <c r="C31" s="36"/>
      <c r="D31" s="35"/>
      <c r="E31" s="36"/>
      <c r="F31" s="34"/>
      <c r="G31" s="34"/>
      <c r="H31" s="13" t="s">
        <v>14</v>
      </c>
      <c r="I31" s="25">
        <f t="shared" si="1"/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29"/>
    </row>
    <row r="32" spans="1:21" ht="73.5" customHeight="1" x14ac:dyDescent="0.2">
      <c r="A32" s="37">
        <v>15</v>
      </c>
      <c r="B32" s="39" t="s">
        <v>28</v>
      </c>
      <c r="C32" s="36" t="s">
        <v>17</v>
      </c>
      <c r="D32" s="35" t="s">
        <v>53</v>
      </c>
      <c r="E32" s="36" t="s">
        <v>39</v>
      </c>
      <c r="F32" s="34"/>
      <c r="G32" s="34"/>
      <c r="H32" s="13" t="s">
        <v>13</v>
      </c>
      <c r="I32" s="25">
        <f t="shared" si="1"/>
        <v>0.01</v>
      </c>
      <c r="J32" s="14">
        <v>0.01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9">
        <v>0</v>
      </c>
    </row>
    <row r="33" spans="1:21" ht="73.5" customHeight="1" x14ac:dyDescent="0.2">
      <c r="A33" s="37"/>
      <c r="B33" s="39"/>
      <c r="C33" s="36"/>
      <c r="D33" s="35"/>
      <c r="E33" s="36"/>
      <c r="F33" s="34"/>
      <c r="G33" s="34"/>
      <c r="H33" s="13" t="s">
        <v>14</v>
      </c>
      <c r="I33" s="25">
        <f t="shared" si="1"/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9"/>
    </row>
    <row r="34" spans="1:21" ht="60" customHeight="1" x14ac:dyDescent="0.2">
      <c r="A34" s="37">
        <v>16</v>
      </c>
      <c r="B34" s="39" t="s">
        <v>20</v>
      </c>
      <c r="C34" s="36" t="s">
        <v>17</v>
      </c>
      <c r="D34" s="45" t="s">
        <v>69</v>
      </c>
      <c r="E34" s="36" t="s">
        <v>57</v>
      </c>
      <c r="F34" s="34"/>
      <c r="G34" s="34"/>
      <c r="H34" s="13" t="s">
        <v>13</v>
      </c>
      <c r="I34" s="25">
        <f t="shared" si="1"/>
        <v>0.01</v>
      </c>
      <c r="J34" s="14">
        <v>0</v>
      </c>
      <c r="K34" s="14">
        <v>5.0000000000000001E-3</v>
      </c>
      <c r="L34" s="14">
        <v>5.0000000000000001E-3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9">
        <v>0</v>
      </c>
    </row>
    <row r="35" spans="1:21" ht="60" customHeight="1" x14ac:dyDescent="0.2">
      <c r="A35" s="37"/>
      <c r="B35" s="39"/>
      <c r="C35" s="36"/>
      <c r="D35" s="45"/>
      <c r="E35" s="36"/>
      <c r="F35" s="34"/>
      <c r="G35" s="34"/>
      <c r="H35" s="13" t="s">
        <v>14</v>
      </c>
      <c r="I35" s="25">
        <f t="shared" si="1"/>
        <v>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29"/>
    </row>
    <row r="36" spans="1:21" ht="60" customHeight="1" x14ac:dyDescent="0.2">
      <c r="A36" s="37">
        <v>17</v>
      </c>
      <c r="B36" s="39" t="s">
        <v>20</v>
      </c>
      <c r="C36" s="36" t="s">
        <v>17</v>
      </c>
      <c r="D36" s="45" t="s">
        <v>70</v>
      </c>
      <c r="E36" s="36" t="s">
        <v>57</v>
      </c>
      <c r="F36" s="34"/>
      <c r="G36" s="34"/>
      <c r="H36" s="13" t="s">
        <v>13</v>
      </c>
      <c r="I36" s="25">
        <f t="shared" si="1"/>
        <v>0.02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0.02</v>
      </c>
      <c r="R36" s="14">
        <v>0</v>
      </c>
      <c r="S36" s="14">
        <v>0</v>
      </c>
      <c r="T36" s="14">
        <v>0</v>
      </c>
      <c r="U36" s="29">
        <v>0</v>
      </c>
    </row>
    <row r="37" spans="1:21" ht="60" customHeight="1" x14ac:dyDescent="0.2">
      <c r="A37" s="37"/>
      <c r="B37" s="39"/>
      <c r="C37" s="36"/>
      <c r="D37" s="45"/>
      <c r="E37" s="36"/>
      <c r="F37" s="34"/>
      <c r="G37" s="34"/>
      <c r="H37" s="13" t="s">
        <v>14</v>
      </c>
      <c r="I37" s="25">
        <f t="shared" si="1"/>
        <v>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1:21" ht="60" customHeight="1" x14ac:dyDescent="0.2">
      <c r="A38" s="37">
        <v>18</v>
      </c>
      <c r="B38" s="39" t="s">
        <v>20</v>
      </c>
      <c r="C38" s="36" t="s">
        <v>17</v>
      </c>
      <c r="D38" s="45" t="s">
        <v>71</v>
      </c>
      <c r="E38" s="36" t="s">
        <v>57</v>
      </c>
      <c r="F38" s="34"/>
      <c r="G38" s="34"/>
      <c r="H38" s="13" t="s">
        <v>13</v>
      </c>
      <c r="I38" s="25">
        <f t="shared" si="1"/>
        <v>0.02</v>
      </c>
      <c r="J38" s="14">
        <v>0</v>
      </c>
      <c r="K38" s="14">
        <v>0</v>
      </c>
      <c r="L38" s="14">
        <v>0.01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0.01</v>
      </c>
      <c r="S38" s="14">
        <v>0</v>
      </c>
      <c r="T38" s="14">
        <v>0</v>
      </c>
      <c r="U38" s="29">
        <v>0</v>
      </c>
    </row>
    <row r="39" spans="1:21" ht="60" customHeight="1" x14ac:dyDescent="0.2">
      <c r="A39" s="37"/>
      <c r="B39" s="39"/>
      <c r="C39" s="36"/>
      <c r="D39" s="45"/>
      <c r="E39" s="36"/>
      <c r="F39" s="34"/>
      <c r="G39" s="34"/>
      <c r="H39" s="13" t="s">
        <v>14</v>
      </c>
      <c r="I39" s="25">
        <f t="shared" si="1"/>
        <v>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29"/>
    </row>
    <row r="40" spans="1:21" ht="60" customHeight="1" x14ac:dyDescent="0.2">
      <c r="A40" s="37">
        <v>19</v>
      </c>
      <c r="B40" s="39" t="s">
        <v>20</v>
      </c>
      <c r="C40" s="36" t="s">
        <v>17</v>
      </c>
      <c r="D40" s="35" t="s">
        <v>29</v>
      </c>
      <c r="E40" s="36" t="s">
        <v>57</v>
      </c>
      <c r="F40" s="34"/>
      <c r="G40" s="34"/>
      <c r="H40" s="13" t="s">
        <v>13</v>
      </c>
      <c r="I40" s="25">
        <f t="shared" si="1"/>
        <v>0.02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0.01</v>
      </c>
      <c r="R40" s="14">
        <v>0.01</v>
      </c>
      <c r="S40" s="14">
        <v>0</v>
      </c>
      <c r="T40" s="14">
        <v>0</v>
      </c>
      <c r="U40" s="29">
        <v>0</v>
      </c>
    </row>
    <row r="41" spans="1:21" ht="60" customHeight="1" x14ac:dyDescent="0.2">
      <c r="A41" s="37"/>
      <c r="B41" s="39"/>
      <c r="C41" s="36"/>
      <c r="D41" s="35"/>
      <c r="E41" s="36"/>
      <c r="F41" s="34"/>
      <c r="G41" s="34"/>
      <c r="H41" s="13" t="s">
        <v>14</v>
      </c>
      <c r="I41" s="25">
        <f t="shared" si="1"/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29"/>
    </row>
    <row r="42" spans="1:21" ht="60" customHeight="1" x14ac:dyDescent="0.2">
      <c r="A42" s="37">
        <v>20</v>
      </c>
      <c r="B42" s="39" t="s">
        <v>21</v>
      </c>
      <c r="C42" s="46" t="s">
        <v>22</v>
      </c>
      <c r="D42" s="35" t="s">
        <v>59</v>
      </c>
      <c r="E42" s="36" t="s">
        <v>39</v>
      </c>
      <c r="F42" s="34">
        <f>+I42+I44</f>
        <v>0.08</v>
      </c>
      <c r="G42" s="34">
        <f>+I43+I45</f>
        <v>0</v>
      </c>
      <c r="H42" s="13" t="s">
        <v>13</v>
      </c>
      <c r="I42" s="25">
        <f t="shared" si="1"/>
        <v>0.05</v>
      </c>
      <c r="J42" s="14">
        <v>0</v>
      </c>
      <c r="K42" s="14">
        <v>0</v>
      </c>
      <c r="L42" s="14">
        <v>0</v>
      </c>
      <c r="M42" s="14">
        <v>1.7000000000000001E-2</v>
      </c>
      <c r="N42" s="14">
        <v>0</v>
      </c>
      <c r="O42" s="14">
        <v>0</v>
      </c>
      <c r="P42" s="14">
        <v>1.7000000000000001E-2</v>
      </c>
      <c r="Q42" s="14">
        <v>0</v>
      </c>
      <c r="R42" s="14">
        <v>0</v>
      </c>
      <c r="S42" s="14">
        <v>1.6E-2</v>
      </c>
      <c r="T42" s="14">
        <v>0</v>
      </c>
      <c r="U42" s="29">
        <v>0</v>
      </c>
    </row>
    <row r="43" spans="1:21" ht="60" customHeight="1" x14ac:dyDescent="0.2">
      <c r="A43" s="37"/>
      <c r="B43" s="39"/>
      <c r="C43" s="47"/>
      <c r="D43" s="35"/>
      <c r="E43" s="36"/>
      <c r="F43" s="34"/>
      <c r="G43" s="34"/>
      <c r="H43" s="13" t="s">
        <v>14</v>
      </c>
      <c r="I43" s="25">
        <f t="shared" si="1"/>
        <v>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29"/>
    </row>
    <row r="44" spans="1:21" ht="60" customHeight="1" x14ac:dyDescent="0.2">
      <c r="A44" s="37">
        <v>21</v>
      </c>
      <c r="B44" s="39" t="s">
        <v>21</v>
      </c>
      <c r="C44" s="46" t="s">
        <v>22</v>
      </c>
      <c r="D44" s="35" t="s">
        <v>41</v>
      </c>
      <c r="E44" s="36" t="s">
        <v>39</v>
      </c>
      <c r="F44" s="34"/>
      <c r="G44" s="34"/>
      <c r="H44" s="13" t="s">
        <v>13</v>
      </c>
      <c r="I44" s="25">
        <f t="shared" si="1"/>
        <v>0.03</v>
      </c>
      <c r="J44" s="14">
        <v>0</v>
      </c>
      <c r="K44" s="14">
        <v>0</v>
      </c>
      <c r="L44" s="14">
        <v>0</v>
      </c>
      <c r="M44" s="14">
        <v>0.01</v>
      </c>
      <c r="N44" s="14">
        <v>0</v>
      </c>
      <c r="O44" s="14">
        <v>0</v>
      </c>
      <c r="P44" s="14">
        <v>0</v>
      </c>
      <c r="Q44" s="14">
        <v>0.01</v>
      </c>
      <c r="R44" s="14">
        <v>0</v>
      </c>
      <c r="S44" s="14">
        <v>0</v>
      </c>
      <c r="T44" s="14">
        <v>0</v>
      </c>
      <c r="U44" s="29">
        <v>0.01</v>
      </c>
    </row>
    <row r="45" spans="1:21" ht="60" customHeight="1" x14ac:dyDescent="0.2">
      <c r="A45" s="37"/>
      <c r="B45" s="39"/>
      <c r="C45" s="47"/>
      <c r="D45" s="35"/>
      <c r="E45" s="36"/>
      <c r="F45" s="34"/>
      <c r="G45" s="34"/>
      <c r="H45" s="13" t="s">
        <v>14</v>
      </c>
      <c r="I45" s="25">
        <f t="shared" si="1"/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29"/>
    </row>
    <row r="46" spans="1:21" ht="60" customHeight="1" x14ac:dyDescent="0.2">
      <c r="A46" s="37">
        <v>22</v>
      </c>
      <c r="B46" s="39" t="s">
        <v>19</v>
      </c>
      <c r="C46" s="36" t="s">
        <v>37</v>
      </c>
      <c r="D46" s="48" t="s">
        <v>27</v>
      </c>
      <c r="E46" s="36" t="s">
        <v>57</v>
      </c>
      <c r="F46" s="34">
        <f>+I46+I48+I50+I52</f>
        <v>0.15000000000000002</v>
      </c>
      <c r="G46" s="34">
        <f>+I47+I49+I51+I53</f>
        <v>0</v>
      </c>
      <c r="H46" s="13" t="s">
        <v>13</v>
      </c>
      <c r="I46" s="25">
        <f t="shared" si="1"/>
        <v>4.0000000000000008E-2</v>
      </c>
      <c r="J46" s="14">
        <v>0</v>
      </c>
      <c r="K46" s="14">
        <v>0</v>
      </c>
      <c r="L46" s="14">
        <v>0</v>
      </c>
      <c r="M46" s="14">
        <v>4.4479999999999997E-3</v>
      </c>
      <c r="N46" s="14">
        <v>4.444E-3</v>
      </c>
      <c r="O46" s="14">
        <v>4.444E-3</v>
      </c>
      <c r="P46" s="14">
        <v>4.444E-3</v>
      </c>
      <c r="Q46" s="14">
        <v>4.444E-3</v>
      </c>
      <c r="R46" s="14">
        <v>4.444E-3</v>
      </c>
      <c r="S46" s="14">
        <v>4.444E-3</v>
      </c>
      <c r="T46" s="14">
        <v>4.444E-3</v>
      </c>
      <c r="U46" s="29">
        <v>4.444E-3</v>
      </c>
    </row>
    <row r="47" spans="1:21" ht="60" customHeight="1" x14ac:dyDescent="0.2">
      <c r="A47" s="37"/>
      <c r="B47" s="39"/>
      <c r="C47" s="36"/>
      <c r="D47" s="48"/>
      <c r="E47" s="36"/>
      <c r="F47" s="34"/>
      <c r="G47" s="34"/>
      <c r="H47" s="13" t="s">
        <v>14</v>
      </c>
      <c r="I47" s="25">
        <f t="shared" si="1"/>
        <v>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29"/>
    </row>
    <row r="48" spans="1:21" ht="82.5" customHeight="1" x14ac:dyDescent="0.2">
      <c r="A48" s="37">
        <v>23</v>
      </c>
      <c r="B48" s="39" t="s">
        <v>5</v>
      </c>
      <c r="C48" s="36" t="s">
        <v>37</v>
      </c>
      <c r="D48" s="35" t="s">
        <v>34</v>
      </c>
      <c r="E48" s="36" t="s">
        <v>40</v>
      </c>
      <c r="F48" s="34"/>
      <c r="G48" s="34"/>
      <c r="H48" s="13" t="s">
        <v>13</v>
      </c>
      <c r="I48" s="25">
        <f t="shared" si="1"/>
        <v>4.0000000000000008E-2</v>
      </c>
      <c r="J48" s="14">
        <v>0</v>
      </c>
      <c r="K48" s="14">
        <v>0</v>
      </c>
      <c r="L48" s="14">
        <v>0</v>
      </c>
      <c r="M48" s="14">
        <v>4.4479999999999997E-3</v>
      </c>
      <c r="N48" s="14">
        <v>4.444E-3</v>
      </c>
      <c r="O48" s="14">
        <v>4.444E-3</v>
      </c>
      <c r="P48" s="14">
        <v>4.444E-3</v>
      </c>
      <c r="Q48" s="14">
        <v>4.444E-3</v>
      </c>
      <c r="R48" s="14">
        <v>4.444E-3</v>
      </c>
      <c r="S48" s="14">
        <v>4.444E-3</v>
      </c>
      <c r="T48" s="14">
        <v>4.444E-3</v>
      </c>
      <c r="U48" s="29">
        <v>4.444E-3</v>
      </c>
    </row>
    <row r="49" spans="1:21" ht="82.5" customHeight="1" x14ac:dyDescent="0.2">
      <c r="A49" s="37"/>
      <c r="B49" s="39"/>
      <c r="C49" s="36"/>
      <c r="D49" s="35"/>
      <c r="E49" s="36"/>
      <c r="F49" s="34"/>
      <c r="G49" s="34"/>
      <c r="H49" s="13" t="s">
        <v>14</v>
      </c>
      <c r="I49" s="25">
        <f t="shared" si="1"/>
        <v>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29"/>
    </row>
    <row r="50" spans="1:21" ht="103.5" customHeight="1" x14ac:dyDescent="0.2">
      <c r="A50" s="37">
        <v>24</v>
      </c>
      <c r="B50" s="39" t="s">
        <v>5</v>
      </c>
      <c r="C50" s="36" t="s">
        <v>37</v>
      </c>
      <c r="D50" s="35" t="s">
        <v>35</v>
      </c>
      <c r="E50" s="36" t="s">
        <v>40</v>
      </c>
      <c r="F50" s="34"/>
      <c r="G50" s="34"/>
      <c r="H50" s="13" t="s">
        <v>13</v>
      </c>
      <c r="I50" s="25">
        <f t="shared" si="1"/>
        <v>0.04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6.6666666666666662E-3</v>
      </c>
      <c r="Q50" s="14">
        <v>6.6666666666666662E-3</v>
      </c>
      <c r="R50" s="14">
        <v>6.6666666666666662E-3</v>
      </c>
      <c r="S50" s="14">
        <v>6.6666666666666662E-3</v>
      </c>
      <c r="T50" s="14">
        <v>6.6666666666666662E-3</v>
      </c>
      <c r="U50" s="29">
        <v>6.6666666666666662E-3</v>
      </c>
    </row>
    <row r="51" spans="1:21" ht="103.5" customHeight="1" x14ac:dyDescent="0.2">
      <c r="A51" s="37"/>
      <c r="B51" s="39"/>
      <c r="C51" s="36"/>
      <c r="D51" s="35"/>
      <c r="E51" s="36"/>
      <c r="F51" s="34"/>
      <c r="G51" s="34"/>
      <c r="H51" s="13" t="s">
        <v>14</v>
      </c>
      <c r="I51" s="25">
        <f t="shared" si="1"/>
        <v>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/>
    </row>
    <row r="52" spans="1:21" ht="88.5" customHeight="1" x14ac:dyDescent="0.2">
      <c r="A52" s="37">
        <v>25</v>
      </c>
      <c r="B52" s="39" t="s">
        <v>5</v>
      </c>
      <c r="C52" s="36" t="s">
        <v>37</v>
      </c>
      <c r="D52" s="35" t="s">
        <v>48</v>
      </c>
      <c r="E52" s="36" t="s">
        <v>40</v>
      </c>
      <c r="F52" s="34"/>
      <c r="G52" s="34"/>
      <c r="H52" s="13" t="s">
        <v>13</v>
      </c>
      <c r="I52" s="25">
        <f t="shared" si="1"/>
        <v>3.0000000000000002E-2</v>
      </c>
      <c r="J52" s="14">
        <v>0</v>
      </c>
      <c r="K52" s="27">
        <v>2.7299999999999998E-3</v>
      </c>
      <c r="L52" s="14">
        <v>2.7269999999999998E-3</v>
      </c>
      <c r="M52" s="14">
        <v>2.7269999999999998E-3</v>
      </c>
      <c r="N52" s="14">
        <v>2.7269999999999998E-3</v>
      </c>
      <c r="O52" s="14">
        <v>2.7269999999999998E-3</v>
      </c>
      <c r="P52" s="14">
        <v>2.7269999999999998E-3</v>
      </c>
      <c r="Q52" s="14">
        <v>2.7269999999999998E-3</v>
      </c>
      <c r="R52" s="14">
        <v>2.7269999999999998E-3</v>
      </c>
      <c r="S52" s="14">
        <v>2.7269999999999998E-3</v>
      </c>
      <c r="T52" s="14">
        <v>2.7269999999999998E-3</v>
      </c>
      <c r="U52" s="29">
        <v>2.7269999999999998E-3</v>
      </c>
    </row>
    <row r="53" spans="1:21" ht="88.5" customHeight="1" x14ac:dyDescent="0.2">
      <c r="A53" s="37"/>
      <c r="B53" s="39"/>
      <c r="C53" s="36"/>
      <c r="D53" s="35"/>
      <c r="E53" s="36"/>
      <c r="F53" s="34"/>
      <c r="G53" s="34"/>
      <c r="H53" s="13" t="s">
        <v>14</v>
      </c>
      <c r="I53" s="25">
        <f t="shared" si="1"/>
        <v>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29"/>
    </row>
    <row r="54" spans="1:21" ht="81" customHeight="1" x14ac:dyDescent="0.2">
      <c r="A54" s="37">
        <v>26</v>
      </c>
      <c r="B54" s="39" t="s">
        <v>23</v>
      </c>
      <c r="C54" s="36" t="s">
        <v>24</v>
      </c>
      <c r="D54" s="35" t="s">
        <v>45</v>
      </c>
      <c r="E54" s="36" t="s">
        <v>44</v>
      </c>
      <c r="F54" s="34">
        <f>+I54+I56</f>
        <v>6.9999999999999993E-2</v>
      </c>
      <c r="G54" s="34">
        <f>+I55+I57</f>
        <v>0</v>
      </c>
      <c r="H54" s="13" t="s">
        <v>13</v>
      </c>
      <c r="I54" s="25">
        <f t="shared" si="1"/>
        <v>4.9999999999999996E-2</v>
      </c>
      <c r="J54" s="14">
        <v>0</v>
      </c>
      <c r="K54" s="27">
        <v>5.0000000000000001E-3</v>
      </c>
      <c r="L54" s="14">
        <v>5.0000000000000001E-3</v>
      </c>
      <c r="M54" s="14">
        <v>5.0000000000000001E-3</v>
      </c>
      <c r="N54" s="14">
        <v>5.0000000000000001E-3</v>
      </c>
      <c r="O54" s="14">
        <v>5.0000000000000001E-3</v>
      </c>
      <c r="P54" s="14">
        <v>5.0000000000000001E-3</v>
      </c>
      <c r="Q54" s="14">
        <v>5.0000000000000001E-3</v>
      </c>
      <c r="R54" s="14">
        <v>5.0000000000000001E-3</v>
      </c>
      <c r="S54" s="14">
        <v>5.0000000000000001E-3</v>
      </c>
      <c r="T54" s="14">
        <v>5.0000000000000001E-3</v>
      </c>
      <c r="U54" s="29">
        <v>0</v>
      </c>
    </row>
    <row r="55" spans="1:21" ht="81" customHeight="1" x14ac:dyDescent="0.2">
      <c r="A55" s="37"/>
      <c r="B55" s="39"/>
      <c r="C55" s="36"/>
      <c r="D55" s="35"/>
      <c r="E55" s="36"/>
      <c r="F55" s="34"/>
      <c r="G55" s="34"/>
      <c r="H55" s="13" t="s">
        <v>14</v>
      </c>
      <c r="I55" s="25">
        <f t="shared" si="1"/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29"/>
    </row>
    <row r="56" spans="1:21" ht="60" customHeight="1" x14ac:dyDescent="0.2">
      <c r="A56" s="37">
        <v>27</v>
      </c>
      <c r="B56" s="39" t="s">
        <v>23</v>
      </c>
      <c r="C56" s="36" t="s">
        <v>24</v>
      </c>
      <c r="D56" s="35" t="s">
        <v>43</v>
      </c>
      <c r="E56" s="36" t="s">
        <v>42</v>
      </c>
      <c r="F56" s="34"/>
      <c r="G56" s="34"/>
      <c r="H56" s="13" t="s">
        <v>13</v>
      </c>
      <c r="I56" s="25">
        <f t="shared" si="1"/>
        <v>0.02</v>
      </c>
      <c r="J56" s="14">
        <v>0</v>
      </c>
      <c r="K56" s="14">
        <v>0</v>
      </c>
      <c r="L56" s="14">
        <v>4.0000000000000001E-3</v>
      </c>
      <c r="M56" s="14">
        <v>4.0000000000000001E-3</v>
      </c>
      <c r="N56" s="14">
        <v>4.0000000000000001E-3</v>
      </c>
      <c r="O56" s="14">
        <v>8.0000000000000002E-3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29">
        <v>0</v>
      </c>
    </row>
    <row r="57" spans="1:21" ht="60" customHeight="1" x14ac:dyDescent="0.2">
      <c r="A57" s="37"/>
      <c r="B57" s="39"/>
      <c r="C57" s="36"/>
      <c r="D57" s="35"/>
      <c r="E57" s="36"/>
      <c r="F57" s="34"/>
      <c r="G57" s="34"/>
      <c r="H57" s="13" t="s">
        <v>14</v>
      </c>
      <c r="I57" s="25">
        <f t="shared" si="1"/>
        <v>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29"/>
    </row>
    <row r="58" spans="1:21" ht="60" customHeight="1" x14ac:dyDescent="0.2">
      <c r="A58" s="37">
        <v>28</v>
      </c>
      <c r="B58" s="39" t="s">
        <v>6</v>
      </c>
      <c r="C58" s="36" t="s">
        <v>6</v>
      </c>
      <c r="D58" s="35" t="s">
        <v>30</v>
      </c>
      <c r="E58" s="36" t="s">
        <v>31</v>
      </c>
      <c r="F58" s="34">
        <f>+I58+I60+I62+I64+I66+I68+I70</f>
        <v>0.2</v>
      </c>
      <c r="G58" s="34">
        <f>+I59+I61+I63+I65+I67+I69+I71</f>
        <v>0</v>
      </c>
      <c r="H58" s="13" t="s">
        <v>13</v>
      </c>
      <c r="I58" s="25">
        <f t="shared" si="1"/>
        <v>0.02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9">
        <v>0.02</v>
      </c>
    </row>
    <row r="59" spans="1:21" ht="60" customHeight="1" x14ac:dyDescent="0.2">
      <c r="A59" s="37"/>
      <c r="B59" s="39"/>
      <c r="C59" s="36"/>
      <c r="D59" s="35"/>
      <c r="E59" s="36"/>
      <c r="F59" s="34"/>
      <c r="G59" s="34"/>
      <c r="H59" s="13" t="s">
        <v>14</v>
      </c>
      <c r="I59" s="25">
        <f t="shared" si="1"/>
        <v>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29"/>
    </row>
    <row r="60" spans="1:21" ht="60" customHeight="1" x14ac:dyDescent="0.2">
      <c r="A60" s="37">
        <v>29</v>
      </c>
      <c r="B60" s="39" t="s">
        <v>6</v>
      </c>
      <c r="C60" s="36" t="s">
        <v>6</v>
      </c>
      <c r="D60" s="44" t="s">
        <v>62</v>
      </c>
      <c r="E60" s="36" t="s">
        <v>31</v>
      </c>
      <c r="F60" s="34"/>
      <c r="G60" s="34"/>
      <c r="H60" s="13" t="s">
        <v>13</v>
      </c>
      <c r="I60" s="25">
        <f>SUM(J60:U60)</f>
        <v>0.03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0.03</v>
      </c>
      <c r="Q60" s="14">
        <v>0</v>
      </c>
      <c r="R60" s="14">
        <v>0</v>
      </c>
      <c r="S60" s="14">
        <v>0</v>
      </c>
      <c r="T60" s="14">
        <v>0</v>
      </c>
      <c r="U60" s="29">
        <v>0</v>
      </c>
    </row>
    <row r="61" spans="1:21" ht="60" customHeight="1" x14ac:dyDescent="0.2">
      <c r="A61" s="37"/>
      <c r="B61" s="39"/>
      <c r="C61" s="36"/>
      <c r="D61" s="44"/>
      <c r="E61" s="36"/>
      <c r="F61" s="34"/>
      <c r="G61" s="34"/>
      <c r="H61" s="13" t="s">
        <v>14</v>
      </c>
      <c r="I61" s="25">
        <f>SUM(J61:U61)</f>
        <v>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29"/>
    </row>
    <row r="62" spans="1:21" ht="60" customHeight="1" x14ac:dyDescent="0.2">
      <c r="A62" s="37">
        <v>30</v>
      </c>
      <c r="B62" s="39" t="s">
        <v>6</v>
      </c>
      <c r="C62" s="36" t="s">
        <v>6</v>
      </c>
      <c r="D62" s="44" t="s">
        <v>63</v>
      </c>
      <c r="E62" s="36" t="s">
        <v>31</v>
      </c>
      <c r="F62" s="34"/>
      <c r="G62" s="34"/>
      <c r="H62" s="13" t="s">
        <v>13</v>
      </c>
      <c r="I62" s="25">
        <f>SUM(J62:U62)</f>
        <v>0.03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0.03</v>
      </c>
      <c r="Q62" s="14">
        <v>0</v>
      </c>
      <c r="R62" s="14">
        <v>0</v>
      </c>
      <c r="S62" s="14">
        <v>0</v>
      </c>
      <c r="T62" s="14">
        <v>0</v>
      </c>
      <c r="U62" s="29">
        <v>0</v>
      </c>
    </row>
    <row r="63" spans="1:21" ht="60" customHeight="1" x14ac:dyDescent="0.2">
      <c r="A63" s="37"/>
      <c r="B63" s="39"/>
      <c r="C63" s="36"/>
      <c r="D63" s="44"/>
      <c r="E63" s="36"/>
      <c r="F63" s="34"/>
      <c r="G63" s="34"/>
      <c r="H63" s="13" t="s">
        <v>14</v>
      </c>
      <c r="I63" s="25">
        <f>SUM(J63:U63)</f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29"/>
    </row>
    <row r="64" spans="1:21" ht="60" customHeight="1" x14ac:dyDescent="0.2">
      <c r="A64" s="37">
        <v>31</v>
      </c>
      <c r="B64" s="39" t="s">
        <v>6</v>
      </c>
      <c r="C64" s="36" t="s">
        <v>6</v>
      </c>
      <c r="D64" s="35" t="s">
        <v>52</v>
      </c>
      <c r="E64" s="36" t="s">
        <v>39</v>
      </c>
      <c r="F64" s="34"/>
      <c r="G64" s="34"/>
      <c r="H64" s="13" t="s">
        <v>13</v>
      </c>
      <c r="I64" s="25">
        <f t="shared" si="1"/>
        <v>0.03</v>
      </c>
      <c r="J64" s="14">
        <v>0</v>
      </c>
      <c r="K64" s="14">
        <v>0</v>
      </c>
      <c r="L64" s="14">
        <v>0</v>
      </c>
      <c r="M64" s="14">
        <v>0</v>
      </c>
      <c r="N64" s="14">
        <v>0.01</v>
      </c>
      <c r="O64" s="14">
        <v>0.01</v>
      </c>
      <c r="P64" s="14">
        <v>0.01</v>
      </c>
      <c r="Q64" s="14">
        <v>0</v>
      </c>
      <c r="R64" s="14">
        <v>0</v>
      </c>
      <c r="S64" s="14">
        <v>0</v>
      </c>
      <c r="T64" s="14">
        <v>0</v>
      </c>
      <c r="U64" s="29">
        <v>0</v>
      </c>
    </row>
    <row r="65" spans="1:21" ht="60" customHeight="1" x14ac:dyDescent="0.2">
      <c r="A65" s="37"/>
      <c r="B65" s="39"/>
      <c r="C65" s="36"/>
      <c r="D65" s="35"/>
      <c r="E65" s="36"/>
      <c r="F65" s="34"/>
      <c r="G65" s="34"/>
      <c r="H65" s="13" t="s">
        <v>14</v>
      </c>
      <c r="I65" s="25">
        <f t="shared" si="1"/>
        <v>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29"/>
    </row>
    <row r="66" spans="1:21" ht="60" customHeight="1" x14ac:dyDescent="0.2">
      <c r="A66" s="37">
        <v>32</v>
      </c>
      <c r="B66" s="39" t="s">
        <v>6</v>
      </c>
      <c r="C66" s="36" t="s">
        <v>6</v>
      </c>
      <c r="D66" s="35" t="s">
        <v>49</v>
      </c>
      <c r="E66" s="36" t="s">
        <v>60</v>
      </c>
      <c r="F66" s="34"/>
      <c r="G66" s="34"/>
      <c r="H66" s="13" t="s">
        <v>13</v>
      </c>
      <c r="I66" s="25">
        <f t="shared" si="1"/>
        <v>0.03</v>
      </c>
      <c r="J66" s="14">
        <v>0</v>
      </c>
      <c r="K66" s="14">
        <v>0</v>
      </c>
      <c r="L66" s="14">
        <v>0.01</v>
      </c>
      <c r="M66" s="14">
        <v>0</v>
      </c>
      <c r="N66" s="14">
        <v>0</v>
      </c>
      <c r="O66" s="14">
        <v>0</v>
      </c>
      <c r="P66" s="14">
        <v>0.01</v>
      </c>
      <c r="Q66" s="14">
        <v>0</v>
      </c>
      <c r="R66" s="14">
        <v>0</v>
      </c>
      <c r="S66" s="14">
        <v>0</v>
      </c>
      <c r="T66" s="14">
        <v>0.01</v>
      </c>
      <c r="U66" s="29">
        <v>0</v>
      </c>
    </row>
    <row r="67" spans="1:21" ht="60" customHeight="1" x14ac:dyDescent="0.2">
      <c r="A67" s="37"/>
      <c r="B67" s="39"/>
      <c r="C67" s="36"/>
      <c r="D67" s="35"/>
      <c r="E67" s="36"/>
      <c r="F67" s="34"/>
      <c r="G67" s="34"/>
      <c r="H67" s="13" t="s">
        <v>14</v>
      </c>
      <c r="I67" s="25">
        <f t="shared" si="1"/>
        <v>0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29"/>
    </row>
    <row r="68" spans="1:21" ht="60" customHeight="1" x14ac:dyDescent="0.2">
      <c r="A68" s="37">
        <v>33</v>
      </c>
      <c r="B68" s="39" t="s">
        <v>6</v>
      </c>
      <c r="C68" s="36" t="s">
        <v>6</v>
      </c>
      <c r="D68" s="35" t="s">
        <v>50</v>
      </c>
      <c r="E68" s="36" t="s">
        <v>31</v>
      </c>
      <c r="F68" s="34"/>
      <c r="G68" s="34"/>
      <c r="H68" s="13" t="s">
        <v>13</v>
      </c>
      <c r="I68" s="25">
        <f t="shared" si="1"/>
        <v>0.01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5.0000000000000001E-3</v>
      </c>
      <c r="Q68" s="14">
        <v>0</v>
      </c>
      <c r="R68" s="14">
        <v>0</v>
      </c>
      <c r="S68" s="14">
        <v>0</v>
      </c>
      <c r="T68" s="14">
        <v>0</v>
      </c>
      <c r="U68" s="29">
        <v>5.0000000000000001E-3</v>
      </c>
    </row>
    <row r="69" spans="1:21" ht="60" customHeight="1" x14ac:dyDescent="0.2">
      <c r="A69" s="37"/>
      <c r="B69" s="39"/>
      <c r="C69" s="36"/>
      <c r="D69" s="35"/>
      <c r="E69" s="36"/>
      <c r="F69" s="34"/>
      <c r="G69" s="34"/>
      <c r="H69" s="13" t="s">
        <v>14</v>
      </c>
      <c r="I69" s="25">
        <f t="shared" si="1"/>
        <v>0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29"/>
    </row>
    <row r="70" spans="1:21" ht="60" customHeight="1" x14ac:dyDescent="0.2">
      <c r="A70" s="37">
        <v>34</v>
      </c>
      <c r="B70" s="39" t="s">
        <v>6</v>
      </c>
      <c r="C70" s="36" t="s">
        <v>6</v>
      </c>
      <c r="D70" s="35" t="s">
        <v>61</v>
      </c>
      <c r="E70" s="36" t="s">
        <v>60</v>
      </c>
      <c r="F70" s="34"/>
      <c r="G70" s="34"/>
      <c r="H70" s="13" t="s">
        <v>13</v>
      </c>
      <c r="I70" s="25">
        <f t="shared" si="1"/>
        <v>0.05</v>
      </c>
      <c r="J70" s="14">
        <v>0</v>
      </c>
      <c r="K70" s="27">
        <v>8.0000000000000002E-3</v>
      </c>
      <c r="L70" s="14">
        <v>4.1999999999999997E-3</v>
      </c>
      <c r="M70" s="14">
        <v>4.1999999999999997E-3</v>
      </c>
      <c r="N70" s="14">
        <v>4.1999999999999997E-3</v>
      </c>
      <c r="O70" s="14">
        <v>4.1999999999999997E-3</v>
      </c>
      <c r="P70" s="14">
        <v>4.1999999999999997E-3</v>
      </c>
      <c r="Q70" s="14">
        <v>4.1999999999999997E-3</v>
      </c>
      <c r="R70" s="14">
        <v>4.1999999999999997E-3</v>
      </c>
      <c r="S70" s="14">
        <v>4.1999999999999997E-3</v>
      </c>
      <c r="T70" s="14">
        <v>4.1999999999999997E-3</v>
      </c>
      <c r="U70" s="29">
        <v>4.1999999999999997E-3</v>
      </c>
    </row>
    <row r="71" spans="1:21" ht="60" customHeight="1" thickBot="1" x14ac:dyDescent="0.25">
      <c r="A71" s="38"/>
      <c r="B71" s="40"/>
      <c r="C71" s="41"/>
      <c r="D71" s="42"/>
      <c r="E71" s="41"/>
      <c r="F71" s="43"/>
      <c r="G71" s="43"/>
      <c r="H71" s="15" t="s">
        <v>14</v>
      </c>
      <c r="I71" s="26">
        <f t="shared" si="1"/>
        <v>0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53"/>
    </row>
    <row r="72" spans="1:21" ht="57.75" customHeight="1" x14ac:dyDescent="0.3">
      <c r="A72" s="17"/>
      <c r="B72" s="18"/>
      <c r="C72" s="19"/>
      <c r="D72" s="18"/>
      <c r="E72" s="18"/>
      <c r="F72" s="30">
        <f>SUM(F4:F71)</f>
        <v>1</v>
      </c>
      <c r="G72" s="32">
        <f>SUM(G4:G71)</f>
        <v>0</v>
      </c>
      <c r="H72" s="20" t="s">
        <v>13</v>
      </c>
      <c r="I72" s="21">
        <f>+I70+I68+I66+I64+I62+I60+I58+I56+I54+I52+I50+I48+I46+I44+I42+I40+I38+I36+I34+I32+I30+I28+I26+I24+I22+I20+I18+I16+I14+I12+I10+I8+I6+I4</f>
        <v>1.0000000000000004</v>
      </c>
      <c r="J72" s="21">
        <f t="shared" ref="J72:U73" si="2">+J70+J68+J66+J64+J62+J60+J58+J56+J54+J52+J50+J48+J46+J44+J42+J40+J38+J36+J34+J32+J30+J28+J26+J24+J22+J20+J18+J16+J14+J12+J10+J8+J6+J4</f>
        <v>2.5000000000000001E-2</v>
      </c>
      <c r="K72" s="21">
        <f t="shared" si="2"/>
        <v>8.8279999999999997E-2</v>
      </c>
      <c r="L72" s="21">
        <f t="shared" si="2"/>
        <v>6.4271999999999996E-2</v>
      </c>
      <c r="M72" s="21">
        <f t="shared" si="2"/>
        <v>9.7867999999999983E-2</v>
      </c>
      <c r="N72" s="21">
        <f t="shared" si="2"/>
        <v>9.9659999999999999E-2</v>
      </c>
      <c r="O72" s="21">
        <f t="shared" si="2"/>
        <v>8.7659999999999988E-2</v>
      </c>
      <c r="P72" s="21">
        <f t="shared" si="2"/>
        <v>0.18332666666666667</v>
      </c>
      <c r="Q72" s="21">
        <f t="shared" si="2"/>
        <v>0.10372666666666668</v>
      </c>
      <c r="R72" s="21">
        <f t="shared" si="2"/>
        <v>6.0826666666666675E-2</v>
      </c>
      <c r="S72" s="21">
        <f t="shared" si="2"/>
        <v>5.3826666666666668E-2</v>
      </c>
      <c r="T72" s="21">
        <f t="shared" si="2"/>
        <v>4.7826666666666677E-2</v>
      </c>
      <c r="U72" s="54">
        <f t="shared" si="2"/>
        <v>8.7726666666666661E-2</v>
      </c>
    </row>
    <row r="73" spans="1:21" ht="57.75" customHeight="1" thickBot="1" x14ac:dyDescent="0.35">
      <c r="A73" s="17"/>
      <c r="B73" s="18"/>
      <c r="C73" s="19"/>
      <c r="D73" s="18"/>
      <c r="E73" s="18"/>
      <c r="F73" s="31"/>
      <c r="G73" s="33"/>
      <c r="H73" s="15" t="s">
        <v>14</v>
      </c>
      <c r="I73" s="22">
        <f>+I71+I69+I67+I65+I63+I61+I59+I57+I55+I53+I51+I49+I47+I45+I43+I41+I39+I37+I35+I33+I31+I29+I27+I25+I23+I21+I19+I17+I15+I13+I11+I9+I7+I5</f>
        <v>0</v>
      </c>
      <c r="J73" s="22">
        <f t="shared" si="2"/>
        <v>0</v>
      </c>
      <c r="K73" s="22">
        <f t="shared" si="2"/>
        <v>0</v>
      </c>
      <c r="L73" s="22">
        <f t="shared" si="2"/>
        <v>0</v>
      </c>
      <c r="M73" s="22">
        <f t="shared" si="2"/>
        <v>0</v>
      </c>
      <c r="N73" s="22">
        <f t="shared" si="2"/>
        <v>0</v>
      </c>
      <c r="O73" s="22">
        <f t="shared" si="2"/>
        <v>0</v>
      </c>
      <c r="P73" s="22">
        <f t="shared" si="2"/>
        <v>0</v>
      </c>
      <c r="Q73" s="22">
        <f t="shared" si="2"/>
        <v>0</v>
      </c>
      <c r="R73" s="22">
        <f t="shared" si="2"/>
        <v>0</v>
      </c>
      <c r="S73" s="22">
        <f t="shared" si="2"/>
        <v>0</v>
      </c>
      <c r="T73" s="22">
        <f t="shared" si="2"/>
        <v>0</v>
      </c>
      <c r="U73" s="55">
        <f t="shared" si="2"/>
        <v>0</v>
      </c>
    </row>
    <row r="74" spans="1:21" ht="57.75" customHeight="1" x14ac:dyDescent="0.35"/>
    <row r="76" spans="1:21" x14ac:dyDescent="0.35">
      <c r="D76" s="7" t="s">
        <v>7</v>
      </c>
    </row>
  </sheetData>
  <mergeCells count="187">
    <mergeCell ref="C6:C7"/>
    <mergeCell ref="D6:D7"/>
    <mergeCell ref="E6:E7"/>
    <mergeCell ref="A8:A9"/>
    <mergeCell ref="B8:B9"/>
    <mergeCell ref="C8:C9"/>
    <mergeCell ref="D8:D9"/>
    <mergeCell ref="E8:E9"/>
    <mergeCell ref="H3:I3"/>
    <mergeCell ref="A4:A5"/>
    <mergeCell ref="B4:B5"/>
    <mergeCell ref="C4:C5"/>
    <mergeCell ref="D4:D5"/>
    <mergeCell ref="E4:E5"/>
    <mergeCell ref="F4:F9"/>
    <mergeCell ref="G4:G9"/>
    <mergeCell ref="A6:A7"/>
    <mergeCell ref="B6:B7"/>
    <mergeCell ref="A10:A11"/>
    <mergeCell ref="B10:B11"/>
    <mergeCell ref="C10:C11"/>
    <mergeCell ref="D10:D11"/>
    <mergeCell ref="E10:E11"/>
    <mergeCell ref="F10:F19"/>
    <mergeCell ref="E14:E15"/>
    <mergeCell ref="A16:A17"/>
    <mergeCell ref="B16:B17"/>
    <mergeCell ref="C16:C17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A26:A27"/>
    <mergeCell ref="B26:B27"/>
    <mergeCell ref="C26:C27"/>
    <mergeCell ref="D16:D17"/>
    <mergeCell ref="E16:E17"/>
    <mergeCell ref="A18:A19"/>
    <mergeCell ref="B18:B19"/>
    <mergeCell ref="C18:C19"/>
    <mergeCell ref="D18:D19"/>
    <mergeCell ref="E18:E19"/>
    <mergeCell ref="D26:D27"/>
    <mergeCell ref="E26:E27"/>
    <mergeCell ref="A28:A29"/>
    <mergeCell ref="B28:B29"/>
    <mergeCell ref="C28:C29"/>
    <mergeCell ref="D28:D29"/>
    <mergeCell ref="E28:E29"/>
    <mergeCell ref="G20:G41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A20:A21"/>
    <mergeCell ref="B20:B21"/>
    <mergeCell ref="C20:C21"/>
    <mergeCell ref="D20:D21"/>
    <mergeCell ref="E20:E21"/>
    <mergeCell ref="F20:F41"/>
    <mergeCell ref="E24:E25"/>
    <mergeCell ref="A30:A31"/>
    <mergeCell ref="B30:B31"/>
    <mergeCell ref="G42:G45"/>
    <mergeCell ref="A44:A45"/>
    <mergeCell ref="B44:B45"/>
    <mergeCell ref="C44:C45"/>
    <mergeCell ref="D44:D45"/>
    <mergeCell ref="E44:E45"/>
    <mergeCell ref="A42:A43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F42:F45"/>
    <mergeCell ref="B42:B43"/>
    <mergeCell ref="C42:C43"/>
    <mergeCell ref="D42:D43"/>
    <mergeCell ref="E42:E43"/>
    <mergeCell ref="C46:C47"/>
    <mergeCell ref="D46:D47"/>
    <mergeCell ref="E46:E47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F46:F53"/>
    <mergeCell ref="E50:E51"/>
    <mergeCell ref="B48:B49"/>
    <mergeCell ref="C48:C49"/>
    <mergeCell ref="D48:D49"/>
    <mergeCell ref="E48:E49"/>
    <mergeCell ref="A50:A51"/>
    <mergeCell ref="A52:A53"/>
    <mergeCell ref="B52:B53"/>
    <mergeCell ref="C52:C53"/>
    <mergeCell ref="D52:D53"/>
    <mergeCell ref="E52:E53"/>
    <mergeCell ref="B46:B47"/>
    <mergeCell ref="F54:F57"/>
    <mergeCell ref="G54:G57"/>
    <mergeCell ref="A56:A57"/>
    <mergeCell ref="B56:B57"/>
    <mergeCell ref="C56:C57"/>
    <mergeCell ref="D56:D57"/>
    <mergeCell ref="E56:E57"/>
    <mergeCell ref="D64:D65"/>
    <mergeCell ref="E64:E65"/>
    <mergeCell ref="A54:A55"/>
    <mergeCell ref="B54:B55"/>
    <mergeCell ref="C54:C55"/>
    <mergeCell ref="D54:D55"/>
    <mergeCell ref="E54:E55"/>
    <mergeCell ref="D58:D59"/>
    <mergeCell ref="E58:E59"/>
    <mergeCell ref="F58:F71"/>
    <mergeCell ref="E62:E63"/>
    <mergeCell ref="A68:A69"/>
    <mergeCell ref="B68:B69"/>
    <mergeCell ref="C68:C69"/>
    <mergeCell ref="E66:E67"/>
    <mergeCell ref="G58:G71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A58:A59"/>
    <mergeCell ref="B58:B59"/>
    <mergeCell ref="C58:C59"/>
    <mergeCell ref="A64:A65"/>
    <mergeCell ref="B64:B65"/>
    <mergeCell ref="C64:C65"/>
    <mergeCell ref="A48:A49"/>
    <mergeCell ref="B50:B51"/>
    <mergeCell ref="C50:C51"/>
    <mergeCell ref="D50:D51"/>
    <mergeCell ref="A46:A47"/>
    <mergeCell ref="A66:A67"/>
    <mergeCell ref="B66:B67"/>
    <mergeCell ref="C66:C67"/>
    <mergeCell ref="D66:D67"/>
    <mergeCell ref="D68:D69"/>
    <mergeCell ref="E68:E69"/>
    <mergeCell ref="A70:A71"/>
    <mergeCell ref="B70:B71"/>
    <mergeCell ref="C70:C71"/>
    <mergeCell ref="D70:D71"/>
    <mergeCell ref="E70:E71"/>
    <mergeCell ref="G46:G53"/>
    <mergeCell ref="F72:F73"/>
    <mergeCell ref="G72:G73"/>
    <mergeCell ref="G10:G19"/>
  </mergeCells>
  <pageMargins left="0.70866141732283472" right="0.70866141732283472" top="0.74803149606299213" bottom="0.74803149606299213" header="0.31496062992125984" footer="0.31496062992125984"/>
  <pageSetup paperSize="9" scale="17" orientation="portrait" r:id="rId1"/>
  <rowBreaks count="1" manualBreakCount="1">
    <brk id="13" max="20" man="1"/>
  </rowBreaks>
  <colBreaks count="1" manualBreakCount="1">
    <brk id="2" max="7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SOSTENIBILIDAD 2021</vt:lpstr>
      <vt:lpstr>'PLAN DE SOSTENIBILIDAD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Castro</dc:creator>
  <cp:lastModifiedBy>Diana Castro</cp:lastModifiedBy>
  <cp:lastPrinted>2021-02-23T20:20:51Z</cp:lastPrinted>
  <dcterms:created xsi:type="dcterms:W3CDTF">2021-01-19T20:14:07Z</dcterms:created>
  <dcterms:modified xsi:type="dcterms:W3CDTF">2021-03-04T13:08:45Z</dcterms:modified>
</cp:coreProperties>
</file>