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D:\Datos\DIANA CASTRO ROA\Archivos DACR\TMSA\Plan de sostenibilidad MIPG 2020\2021\"/>
    </mc:Choice>
  </mc:AlternateContent>
  <xr:revisionPtr revIDLastSave="0" documentId="13_ncr:1_{F01AC1AB-41EB-4B29-9A44-0CCC5312D548}" xr6:coauthVersionLast="46" xr6:coauthVersionMax="46" xr10:uidLastSave="{00000000-0000-0000-0000-000000000000}"/>
  <bookViews>
    <workbookView xWindow="-120" yWindow="-120" windowWidth="20730" windowHeight="11160" xr2:uid="{00000000-000D-0000-FFFF-FFFF00000000}"/>
  </bookViews>
  <sheets>
    <sheet name="PLAN DE SOSTENIBILIDAD 2021" sheetId="3" r:id="rId1"/>
  </sheets>
  <definedNames>
    <definedName name="_xlnm.Print_Area" localSheetId="0">'PLAN DE SOSTENIBILIDAD 2021'!$A$1:$I$71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6" i="3" l="1"/>
  <c r="V8" i="3"/>
  <c r="V10" i="3"/>
  <c r="V12" i="3"/>
  <c r="V14" i="3"/>
  <c r="V16" i="3"/>
  <c r="V18" i="3"/>
  <c r="V20" i="3"/>
  <c r="V22" i="3"/>
  <c r="V24" i="3"/>
  <c r="V26" i="3"/>
  <c r="V28" i="3"/>
  <c r="V30" i="3"/>
  <c r="V32" i="3"/>
  <c r="V34" i="3"/>
  <c r="V36" i="3"/>
  <c r="V38" i="3"/>
  <c r="V40" i="3"/>
  <c r="V42" i="3"/>
  <c r="V44" i="3"/>
  <c r="V46" i="3"/>
  <c r="V48" i="3"/>
  <c r="V50" i="3"/>
  <c r="V52" i="3"/>
  <c r="V54" i="3"/>
  <c r="V56" i="3"/>
  <c r="V58" i="3"/>
  <c r="V60" i="3"/>
  <c r="V62" i="3"/>
  <c r="V64" i="3"/>
  <c r="V66" i="3"/>
  <c r="V68" i="3"/>
  <c r="V70" i="3"/>
  <c r="V4" i="3"/>
  <c r="U73" i="3"/>
  <c r="T73" i="3"/>
  <c r="S73" i="3"/>
  <c r="R73" i="3"/>
  <c r="Q73" i="3"/>
  <c r="P73" i="3"/>
  <c r="O73" i="3"/>
  <c r="N73" i="3"/>
  <c r="M73" i="3"/>
  <c r="L73" i="3"/>
  <c r="K73" i="3"/>
  <c r="J73" i="3"/>
  <c r="U72" i="3"/>
  <c r="T72" i="3"/>
  <c r="S72" i="3"/>
  <c r="R72" i="3"/>
  <c r="Q72" i="3"/>
  <c r="P72" i="3"/>
  <c r="O72" i="3"/>
  <c r="N72" i="3"/>
  <c r="M72" i="3"/>
  <c r="L72" i="3"/>
  <c r="K72" i="3"/>
  <c r="J72" i="3"/>
  <c r="I71" i="3"/>
  <c r="I70" i="3"/>
  <c r="I69" i="3"/>
  <c r="I68" i="3"/>
  <c r="I67" i="3"/>
  <c r="I66" i="3"/>
  <c r="I65" i="3"/>
  <c r="I64" i="3"/>
  <c r="I63" i="3"/>
  <c r="I62" i="3"/>
  <c r="I61" i="3"/>
  <c r="I60" i="3"/>
  <c r="I59" i="3"/>
  <c r="I58" i="3"/>
  <c r="I57" i="3"/>
  <c r="I56" i="3"/>
  <c r="I55" i="3"/>
  <c r="I54" i="3"/>
  <c r="F54" i="3" s="1"/>
  <c r="I53" i="3"/>
  <c r="I52" i="3"/>
  <c r="I51" i="3"/>
  <c r="I50" i="3"/>
  <c r="I49" i="3"/>
  <c r="I48" i="3"/>
  <c r="I47" i="3"/>
  <c r="I46" i="3"/>
  <c r="I45" i="3"/>
  <c r="I44" i="3"/>
  <c r="I43" i="3"/>
  <c r="I42" i="3"/>
  <c r="F42" i="3" s="1"/>
  <c r="I41" i="3"/>
  <c r="I40" i="3"/>
  <c r="I39" i="3"/>
  <c r="I38" i="3"/>
  <c r="I37" i="3"/>
  <c r="I36" i="3"/>
  <c r="I35" i="3"/>
  <c r="I34" i="3"/>
  <c r="I33" i="3"/>
  <c r="I32" i="3"/>
  <c r="I31" i="3"/>
  <c r="I30" i="3"/>
  <c r="I29" i="3"/>
  <c r="I27" i="3"/>
  <c r="I26" i="3"/>
  <c r="I25" i="3"/>
  <c r="I24" i="3"/>
  <c r="I23" i="3"/>
  <c r="I22" i="3"/>
  <c r="I21" i="3"/>
  <c r="I20" i="3"/>
  <c r="I19" i="3"/>
  <c r="I18" i="3"/>
  <c r="I17" i="3"/>
  <c r="I16" i="3"/>
  <c r="I15" i="3"/>
  <c r="I14" i="3"/>
  <c r="I13" i="3"/>
  <c r="I12" i="3"/>
  <c r="I11" i="3"/>
  <c r="I10" i="3"/>
  <c r="F10" i="3" s="1"/>
  <c r="I9" i="3"/>
  <c r="I8" i="3"/>
  <c r="I7" i="3"/>
  <c r="I6" i="3"/>
  <c r="I5" i="3"/>
  <c r="I4" i="3"/>
  <c r="F4" i="3" s="1"/>
  <c r="G46" i="3" l="1"/>
  <c r="V72" i="3"/>
  <c r="G4" i="3"/>
  <c r="F20" i="3"/>
  <c r="F72" i="3" s="1"/>
  <c r="F46" i="3"/>
  <c r="F58" i="3"/>
  <c r="G42" i="3"/>
  <c r="G54" i="3"/>
  <c r="I72" i="3"/>
  <c r="G58" i="3"/>
  <c r="G20" i="3"/>
  <c r="G10" i="3"/>
  <c r="I73" i="3"/>
  <c r="G72"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tc={FEA79FD6-6936-45C2-997F-E55809F70033}</author>
  </authors>
  <commentList>
    <comment ref="D34" authorId="0" shapeId="0" xr:uid="{FEA79FD6-6936-45C2-997F-E55809F70033}">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correo que remitio SAUC el 5 de febrero</t>
      </text>
    </comment>
  </commentList>
</comments>
</file>

<file path=xl/sharedStrings.xml><?xml version="1.0" encoding="utf-8"?>
<sst xmlns="http://schemas.openxmlformats.org/spreadsheetml/2006/main" count="232" uniqueCount="90">
  <si>
    <t>Integridad</t>
  </si>
  <si>
    <t>Planeación Institucional</t>
  </si>
  <si>
    <t>Gobierno Digital</t>
  </si>
  <si>
    <t>Seguridad Digital</t>
  </si>
  <si>
    <t>Defensa Jurídica</t>
  </si>
  <si>
    <t>Gestión Documental</t>
  </si>
  <si>
    <t>Control Interno</t>
  </si>
  <si>
    <t xml:space="preserve"> </t>
  </si>
  <si>
    <t>Número de acción</t>
  </si>
  <si>
    <t>Dimensión de MIPG</t>
  </si>
  <si>
    <t>Peso programado por dimensión</t>
  </si>
  <si>
    <t>Peso ejecutado por dimensión</t>
  </si>
  <si>
    <t>Talento Humano</t>
  </si>
  <si>
    <t xml:space="preserve">Prog. </t>
  </si>
  <si>
    <t>Ejec.</t>
  </si>
  <si>
    <t>Planeación institucional</t>
  </si>
  <si>
    <t>Direccionamiento estratégico y planeación</t>
  </si>
  <si>
    <t>Gestión con valores para resultados</t>
  </si>
  <si>
    <t>Dirección de TIC´s</t>
  </si>
  <si>
    <t>Transparencia y acceso a la información</t>
  </si>
  <si>
    <t>Servicio al Ciudadano</t>
  </si>
  <si>
    <t>Seguimiento y evaluación de desempeño institucional</t>
  </si>
  <si>
    <t>Evaluación de resultados</t>
  </si>
  <si>
    <t>Gestión del Conocimiento  y la Innovación</t>
  </si>
  <si>
    <t>Gestión del Conocimiento e Innovación</t>
  </si>
  <si>
    <t>Acciones propuestas por la Entidad para la vigencia 2021</t>
  </si>
  <si>
    <t>Dependencia sugerida de liderar la acción</t>
  </si>
  <si>
    <t xml:space="preserve">Implementar y aplicar mejoras de arquitectura de información a los contenidos publicados en   la sección de la ley de transparencia del sitio web de TRANSMILENIO S.A. </t>
  </si>
  <si>
    <t>Participación ciudadana</t>
  </si>
  <si>
    <t>Desarrollar dos espacios de capacitaciones en temas de enfoque poblacional y diferencial</t>
  </si>
  <si>
    <t>Realizar  seguimiento a la apropiación de valores y principios de los servidores públicos</t>
  </si>
  <si>
    <t>Oficina de Control Interno</t>
  </si>
  <si>
    <t xml:space="preserve">Revisar los resultados del FURAG y hacer los ajustes al plan de sostenibilidad que se implementará en la vigencia 2021 que se consideren pertinentes en el marco de la normatividad y de lo establecido por MIPG para su aprobación en el Comité Institucional de Gestión y Desempeño </t>
  </si>
  <si>
    <t>Someter a revisión por parte del Comité Institucional de Coordinación de Control Interno la exposición de la entidad a los riesgos de corrupción y fraude</t>
  </si>
  <si>
    <t>Aplicar la tabla de valoración documental a los documentos producidos entre los años 2000 y 2001</t>
  </si>
  <si>
    <t>Implementar el sistema integrado de conservación de documentos de la Entidad de acuerdo al cronograma establecido para la vigencia 2021</t>
  </si>
  <si>
    <t>Continuar el proceso para el cubrimiento de las vacantes vigentes en la planta de personal de TRANSMILENIO de acuerdo con los criterios definidos en el Manual de selección o nombramiento, vinculación y desvinculación y la convención colectiva vigente</t>
  </si>
  <si>
    <t>Información y Comunicación</t>
  </si>
  <si>
    <t>Definir y estructurar un plan de uso y apropiación de las TI en TMSA.</t>
  </si>
  <si>
    <t>Oficina Asesora de Planeación</t>
  </si>
  <si>
    <t>Dirección Corporativa</t>
  </si>
  <si>
    <t>Presentar resultados de los indicadores en el marco del Comité de Gestión y Desempeño Institucional</t>
  </si>
  <si>
    <t xml:space="preserve">Dirección de TIC´s </t>
  </si>
  <si>
    <t>Gestionar la estructuración de una herramienta digital que permita la recepción de ideas y gestión del  conocimiento en la Entidad</t>
  </si>
  <si>
    <t>Comité de Gestión del Conocimiento e Innovación</t>
  </si>
  <si>
    <t xml:space="preserve">Realizar actividades de  transferencia  de conocimiento e innovación en la entidad </t>
  </si>
  <si>
    <t>Actualizar el Portafolio de Servicios de TI (catálogo de Servicios de TI) incluyendo las actividades asociadas a la continuidad del servicio tales como mantenimiento, soporte y/o renovación del mismo.</t>
  </si>
  <si>
    <t>Avanzar mínimo en el 30% en la implementación del DRP definido por la dirección de TIC y de acuerdo con los recursos disponibles</t>
  </si>
  <si>
    <t>Documentar el Plan de Emergencias para los documentos de archivos de la Entidad y realizar las actividades de prevención establecidas para la vigencia 2021</t>
  </si>
  <si>
    <t>Actualización de los mapas de riesgos de gestión y corrupción acorde con las necesidades de la Entidad</t>
  </si>
  <si>
    <t>Presentar al Comité Institucional de Coordinación de Control Interno, el seguimiento a las respuestas por posibles denuncias de corrupción.</t>
  </si>
  <si>
    <t>Definir e implementar un mecanismo a través de medios digitales,  que garantice la participación ciudadana en la construcción y seguimiento del Plan de Acción Institucional, incluyendo el asociado a  proyectos de inversión de la entidad</t>
  </si>
  <si>
    <t>Revisar la metodología de riesgos de la Entidad acorde con los lineamientos del DAFP emitidos en diciembre de  2020 y realizar los ajustes del caso</t>
  </si>
  <si>
    <t>Gestionar con las dependencias de la Entidad la convocatoria dirigida a diferentes grupos de valor para participar en la formulación del Plan Anticorrupción y de Atención al Ciudadano 2021</t>
  </si>
  <si>
    <t>Realizar seguimientos mensuales al plan de sostenibilidad de MIPG 2021</t>
  </si>
  <si>
    <t>Programado Vs. Ejecutado por Actividad</t>
  </si>
  <si>
    <t>Consolidar y someter a aprobación por parte de los miembros del Comité de Gestión y Desempeño institucional el plan de sostenibilidad de MIPG 2021</t>
  </si>
  <si>
    <t>Subgerencia de Atención al Usuario y Comunicaciones</t>
  </si>
  <si>
    <t>Documentar un protocolo para la identificación, declaración y monitoreo de casos de Conflictos de Interés</t>
  </si>
  <si>
    <t>Realizar seguimiento a los indicadores de gestión  de la Entidad y solicitar las acciones de mejora en caso de requerirse</t>
  </si>
  <si>
    <t>Todas las dependencias</t>
  </si>
  <si>
    <t>Revisar y actualizar en los casos que se requiera la documentación que soporta  los procesos de la Entidad</t>
  </si>
  <si>
    <t xml:space="preserve">Presentar al Comité Institucional de Coordinación de Control Interno, los resultados a los monitoreos de la efectividad de los controles de los mapas de riesgos </t>
  </si>
  <si>
    <t>Presentar al Comité Institucional de Coordinación de Control Interno, los hallazgos recurrentes encontrados en las auditorias internas que afectan la gestión de la entidad</t>
  </si>
  <si>
    <t xml:space="preserve"> Subgerencia Jurídica</t>
  </si>
  <si>
    <t>Revisar en el marco del Comité de Conciliación aquellas situaciones que requieran la aplicación de politicas de prevención de daño antijurídico adoptadas por esta instancia</t>
  </si>
  <si>
    <t>Dirección Corporativa
y
SubGerencia General
 (Asuntos Disciplinarios)</t>
  </si>
  <si>
    <t xml:space="preserve">                                    PLAN DE ADECUACIÓN Y SOSTENIBILIDAD DEL SISTEMA DE GESTIÓN BAJO EL REFERENTE DE MIPG VIGENCIA 2021</t>
  </si>
  <si>
    <t>Aprobado por Comité Institucional de Gestión y Desempeño - febrero de 2021</t>
  </si>
  <si>
    <t>Realizar un ejercicio de ingeniería social en la entidad a fin de fortalecer en los usuarios conciencia sobre aspectos de seguridad digital mediante la socialización de los hallazgos resultantes</t>
  </si>
  <si>
    <t>Avance</t>
  </si>
  <si>
    <t>Durante el período reportado se consolidó el plan de sostenibilidad de MIPG para la vigencia 2021, el cual se sometió a aprobación por parte del Comité Institucional de Gestión y Desempeño  que se celebró el pasado 23 de febrero del año en curso</t>
  </si>
  <si>
    <t>SEGUIMIENTO FEBRERO 2021</t>
  </si>
  <si>
    <t>Para el mes de febrero se realiza seguimientos a las actividades del plan de sostenibilidad vigencia 2021 de acuerdo con los avances programados en los meses de enero y febrero</t>
  </si>
  <si>
    <t>Generar espacios de capacitación a sus grupos de interés en temas de atención al Usuario</t>
  </si>
  <si>
    <t>Generar una campaña orientada a los usuarios para sensibilizar sobre la compra, recarga y personalización de la tarjeta Tullave</t>
  </si>
  <si>
    <t>Generar acciones con apoyo de la Dirección Corporativa para evaluar la señalización en ingles y braille en la sala de atención al usuario ubicada en la sede administrativa de la Entidad</t>
  </si>
  <si>
    <t xml:space="preserve">Realizar y/o participar en minimo 25 encuentros ciudadanos mensuales en las difrentes localidades, (reuniones comunitarias, actividades de Pedagogía-Socializaciones a comunidades, colegios, otras Entidades; TransMiChiquis, etc), a través de medios digitales tales como zoom, teams, google meet, jitsy meet, entre otros, para la ejecución de programas, proyectos y servicios, formuladas en la estrategia de participación ciudadana de la entidad. </t>
  </si>
  <si>
    <t>Desde la Oficina Asesora de Planeación y con la colaboración de varias dependencias de la Entidad, en el mes de enero se invitó a los grupos de valor a través de diversos medios de comunicación (correo electrónico, mensajes de texto, pagina web entre otros) a participar en la formulación del PAAC 2021; a partir de las observaciones recibidas se ajustó y presentó el PAAC en el  Comite Institucional de Gestión y Desempeño que se celebro el 26 de enero de 2021 para su aprobación</t>
  </si>
  <si>
    <t>Presentar por lo menos tres veces al año  los resultados de seguimiento al plan de sostenibilidad de MIPG 2021 para su monitoreo por parte del Comité de Gestión y Desempeño institucional</t>
  </si>
  <si>
    <t xml:space="preserve">En el mes de enero se publicó a través de la pagina web de la entidad el Plan de Acción para que participarán los diferentes grupos de valor en su formulación </t>
  </si>
  <si>
    <t>Política</t>
  </si>
  <si>
    <t>Durante los meses de enero y febrero  de la presente vigencia se actualizaron 12 documentos (manuales, procedimientos y protocolos) que soportan los procesos del Sistema  de Gestión de la Entidad</t>
  </si>
  <si>
    <t>De la reactivación del proceso de la vacantes de la Subgerencia de Negocios, con la Circular No. 002 de 2021 de la Convocatoria 01 de 2020, se adelantaron las siguientes actividades: a) Recepción de reclamaciones a la prueba de conocimientos; b) Contestación de reclamaciones y c) Entrevistas; d) Conformación de la lista de elegibles con la Circular No. 007 de 2021.
Se gestionó la modificación del Manual de Selección y Vinculación en su versión 6, con los formatos de entrevista para selección y de retiro, con el fin de contar con la actualización para las siguientes convocatorias.
Se adelanta el proceso de acompañamiento a la construcción de las pruebas de conocimiento de la siguiente convocatoria de la vacante de la Dirección de TICs y la de la DTB con los líderes correspondientes; así mismo, se proyectan los documentos requeridos para la contratación bajo el proceso de mínima cuantía planteado, para la elaboración de las dos pruebas para las tres vacantes de la Subgerencia Técnica y de Servicios.</t>
  </si>
  <si>
    <t>Para el periodo comprendido entre enero y febrero del 2021, el componente de Gestión Social de la Subgerencia de Atención al Usuario y Comunicaciones, realizó y/o participó en 60 actividades de manera virtual, como se presenta a continuación:
* Mesas de Trabajo: 1
* Pedagogía: 7
* Reuniones: 52
Éstas se efectuaron a través de las plataformas: Google Meet (31), TEAMS (11),  JITSI MEET (3), ZOOM (15).</t>
  </si>
  <si>
    <t>Se realizaron dos (2) pruebas de ingeniería social: Phishing a la aplicación de T-DOC y Fakemail relacionado con una validación de contraseña, se evaluaron los resultados quedando pendiente la socialización con los usuarios.</t>
  </si>
  <si>
    <t>En el mes de febrero en el Comité de Gestión del Conocimiento e Innovación se presentaron los siguientes proyectos, con el fin de realizar transferencia de conocimiento a los representantes de todas las dependencias de la Entidad:
- Nuevas funcionalidades de la aplicación TransmiApp         - Dirección de TIC / SAUC
- Analítica de datos del Centro de Gestión con Datastudio  - Dirección de TIC</t>
  </si>
  <si>
    <t>Se elaboró un primer borrador de Plan de Emergencias para los documentos de archivos de la Entidad  que se encuentra en revisión</t>
  </si>
  <si>
    <t>Desde el 17 al 26 de febrero de 2021, el componente de Servicio al Usuario de la Subgerencia de Atención al Usuario y Comunicaciones generó una jornada de capacitación al personal de los cuarenta (40) puntos de atención al Usuario y personalización sobre temas de mejora en la atención al usuario de estos puntos.</t>
  </si>
  <si>
    <t>Los riesgos de corrupción fueron revisados y actualizados por los lideres de procesos y se publicaron en el PAAC vigencia 2021  en el link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</si>
</sst>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sz val="10"/>
      <name val="Arial"/>
      <family val="2"/>
    </font>
    <font>
      <sz val="16"/>
      <name val="Arial"/>
      <family val="2"/>
    </font>
    <font>
      <sz val="20"/>
      <name val="Arial"/>
      <family val="2"/>
    </font>
    <font>
      <b/>
      <sz val="20"/>
      <name val="Arial"/>
      <family val="2"/>
    </font>
    <font>
      <b/>
      <sz val="16"/>
      <name val="Arial"/>
      <family val="2"/>
    </font>
    <font>
      <b/>
      <sz val="11"/>
      <color theme="1"/>
      <name val="Calibri"/>
      <family val="2"/>
      <scheme val="minor"/>
    </font>
    <font>
      <b/>
      <sz val="36"/>
      <color theme="1"/>
      <name val="Calibri"/>
      <family val="2"/>
      <scheme val="minor"/>
    </font>
    <font>
      <b/>
      <sz val="16"/>
      <color theme="1"/>
      <name val="Calibri"/>
      <family val="2"/>
      <scheme val="minor"/>
    </font>
    <font>
      <b/>
      <sz val="16"/>
      <color theme="1"/>
      <name val="Arial"/>
      <family val="2"/>
    </font>
    <font>
      <b/>
      <sz val="18"/>
      <color theme="1"/>
      <name val="Arial"/>
      <family val="2"/>
    </font>
    <font>
      <b/>
      <sz val="20"/>
      <color theme="1"/>
      <name val="Arial"/>
      <family val="2"/>
    </font>
    <font>
      <b/>
      <sz val="48"/>
      <color theme="1"/>
      <name val="Calibri"/>
      <family val="2"/>
      <scheme val="minor"/>
    </font>
    <font>
      <sz val="16"/>
      <color theme="1"/>
      <name val="Arial"/>
      <family val="2"/>
    </font>
  </fonts>
  <fills count="6">
    <fill>
      <patternFill patternType="none"/>
    </fill>
    <fill>
      <patternFill patternType="gray125"/>
    </fill>
    <fill>
      <patternFill patternType="solid">
        <fgColor theme="7" tint="0.79998168889431442"/>
        <bgColor indexed="64"/>
      </patternFill>
    </fill>
    <fill>
      <patternFill patternType="solid">
        <fgColor theme="9"/>
        <bgColor indexed="64"/>
      </patternFill>
    </fill>
    <fill>
      <patternFill patternType="solid">
        <fgColor theme="0"/>
        <bgColor indexed="64"/>
      </patternFill>
    </fill>
    <fill>
      <patternFill patternType="solid">
        <fgColor theme="9" tint="-0.249977111117893"/>
        <bgColor indexed="64"/>
      </patternFill>
    </fill>
  </fills>
  <borders count="20">
    <border>
      <left/>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s>
  <cellStyleXfs count="1">
    <xf numFmtId="0" fontId="0" fillId="0" borderId="0" applyNumberFormat="0" applyFont="0" applyFill="0" applyBorder="0" applyAlignment="0" applyProtection="0"/>
  </cellStyleXfs>
  <cellXfs count="68">
    <xf numFmtId="0" fontId="0" fillId="0" borderId="0" xfId="0" applyNumberFormat="1" applyFont="1" applyFill="1" applyBorder="1" applyAlignment="1"/>
    <xf numFmtId="0" fontId="7" fillId="0" borderId="0" xfId="0" applyFont="1" applyAlignment="1">
      <alignment horizontal="left" vertical="center"/>
    </xf>
    <xf numFmtId="0" fontId="0" fillId="0" borderId="0" xfId="0"/>
    <xf numFmtId="0" fontId="6" fillId="0" borderId="0" xfId="0" applyFont="1"/>
    <xf numFmtId="0" fontId="8" fillId="0" borderId="0" xfId="0" applyFont="1"/>
    <xf numFmtId="0" fontId="8" fillId="0" borderId="0" xfId="0" applyFont="1" applyAlignment="1">
      <alignment horizontal="left" vertical="center"/>
    </xf>
    <xf numFmtId="0" fontId="2" fillId="0" borderId="0" xfId="0" applyFont="1"/>
    <xf numFmtId="0" fontId="1" fillId="0" borderId="0" xfId="0" applyFont="1"/>
    <xf numFmtId="0" fontId="12" fillId="0" borderId="0" xfId="0" applyFont="1" applyAlignment="1">
      <alignment horizontal="left" vertical="center"/>
    </xf>
    <xf numFmtId="0" fontId="0" fillId="0" borderId="0" xfId="0" applyNumberFormat="1" applyFont="1" applyFill="1" applyBorder="1" applyAlignment="1"/>
    <xf numFmtId="0" fontId="10" fillId="0" borderId="7" xfId="0" applyFont="1" applyFill="1" applyBorder="1" applyAlignment="1">
      <alignment horizontal="center" vertical="center" wrapText="1"/>
    </xf>
    <xf numFmtId="0" fontId="9" fillId="0" borderId="5" xfId="0" applyFont="1" applyFill="1" applyBorder="1" applyAlignment="1">
      <alignment horizontal="center" vertical="center" wrapText="1"/>
    </xf>
    <xf numFmtId="17" fontId="10" fillId="0" borderId="5" xfId="0" applyNumberFormat="1" applyFont="1" applyFill="1" applyBorder="1" applyAlignment="1">
      <alignment horizontal="center" vertical="center" wrapText="1"/>
    </xf>
    <xf numFmtId="10" fontId="9" fillId="0" borderId="4" xfId="0" applyNumberFormat="1" applyFont="1" applyFill="1" applyBorder="1" applyAlignment="1">
      <alignment horizontal="center" vertical="center" wrapText="1"/>
    </xf>
    <xf numFmtId="10" fontId="3" fillId="0" borderId="4" xfId="0" applyNumberFormat="1" applyFont="1" applyFill="1" applyBorder="1" applyAlignment="1">
      <alignment horizontal="center" vertical="center"/>
    </xf>
    <xf numFmtId="10" fontId="9" fillId="0" borderId="6" xfId="0" applyNumberFormat="1" applyFont="1" applyFill="1" applyBorder="1" applyAlignment="1">
      <alignment horizontal="center" vertical="center" wrapText="1"/>
    </xf>
    <xf numFmtId="10" fontId="3" fillId="0" borderId="6" xfId="0" applyNumberFormat="1" applyFont="1" applyFill="1" applyBorder="1" applyAlignment="1">
      <alignment horizontal="center" vertical="center"/>
    </xf>
    <xf numFmtId="0" fontId="6" fillId="0" borderId="0" xfId="0" applyFont="1" applyFill="1"/>
    <xf numFmtId="0" fontId="0" fillId="0" borderId="0" xfId="0" applyFill="1"/>
    <xf numFmtId="0" fontId="2" fillId="0" borderId="0" xfId="0" applyFont="1" applyFill="1"/>
    <xf numFmtId="10" fontId="9" fillId="0" borderId="5" xfId="0" applyNumberFormat="1" applyFont="1" applyFill="1" applyBorder="1" applyAlignment="1">
      <alignment horizontal="center" vertical="center" wrapText="1"/>
    </xf>
    <xf numFmtId="10" fontId="4" fillId="0" borderId="5" xfId="0" applyNumberFormat="1" applyFont="1" applyFill="1" applyBorder="1" applyAlignment="1">
      <alignment horizontal="center" vertical="center"/>
    </xf>
    <xf numFmtId="10" fontId="4" fillId="0" borderId="6" xfId="0" applyNumberFormat="1" applyFont="1" applyFill="1" applyBorder="1" applyAlignment="1">
      <alignment horizontal="center" vertical="center"/>
    </xf>
    <xf numFmtId="0" fontId="4" fillId="0" borderId="0" xfId="0" applyNumberFormat="1" applyFont="1" applyFill="1" applyBorder="1" applyAlignment="1">
      <alignment horizontal="right" vertical="center"/>
    </xf>
    <xf numFmtId="0" fontId="10" fillId="0" borderId="5" xfId="0" applyFont="1" applyFill="1" applyBorder="1" applyAlignment="1">
      <alignment horizontal="center" vertical="center" wrapText="1"/>
    </xf>
    <xf numFmtId="10" fontId="11" fillId="0" borderId="4" xfId="0" applyNumberFormat="1" applyFont="1" applyFill="1" applyBorder="1" applyAlignment="1">
      <alignment horizontal="center" vertical="center" wrapText="1"/>
    </xf>
    <xf numFmtId="10" fontId="11" fillId="0" borderId="6" xfId="0" applyNumberFormat="1" applyFont="1" applyFill="1" applyBorder="1" applyAlignment="1">
      <alignment horizontal="center" vertical="center" wrapText="1"/>
    </xf>
    <xf numFmtId="10" fontId="3" fillId="4" borderId="4" xfId="0" applyNumberFormat="1" applyFont="1" applyFill="1" applyBorder="1" applyAlignment="1">
      <alignment horizontal="center" vertical="center"/>
    </xf>
    <xf numFmtId="10" fontId="4" fillId="0" borderId="4" xfId="0" applyNumberFormat="1" applyFont="1" applyFill="1" applyBorder="1" applyAlignment="1">
      <alignment horizontal="center" vertical="center"/>
    </xf>
    <xf numFmtId="17" fontId="10" fillId="0" borderId="15" xfId="0" applyNumberFormat="1" applyFont="1" applyFill="1" applyBorder="1" applyAlignment="1">
      <alignment horizontal="center" vertical="center" wrapText="1"/>
    </xf>
    <xf numFmtId="10" fontId="3" fillId="0" borderId="16" xfId="0" applyNumberFormat="1" applyFont="1" applyFill="1" applyBorder="1" applyAlignment="1">
      <alignment horizontal="center" vertical="center"/>
    </xf>
    <xf numFmtId="10" fontId="3" fillId="0" borderId="17" xfId="0" applyNumberFormat="1" applyFont="1" applyFill="1" applyBorder="1" applyAlignment="1">
      <alignment horizontal="center" vertical="center"/>
    </xf>
    <xf numFmtId="10" fontId="4" fillId="0" borderId="15" xfId="0" applyNumberFormat="1" applyFont="1" applyFill="1" applyBorder="1" applyAlignment="1">
      <alignment horizontal="center" vertical="center"/>
    </xf>
    <xf numFmtId="10" fontId="4" fillId="0" borderId="17" xfId="0" applyNumberFormat="1" applyFont="1" applyFill="1" applyBorder="1" applyAlignment="1">
      <alignment horizontal="center" vertical="center"/>
    </xf>
    <xf numFmtId="17" fontId="10" fillId="0" borderId="7" xfId="0"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10" fontId="3" fillId="0" borderId="3" xfId="0" applyNumberFormat="1" applyFont="1" applyFill="1" applyBorder="1" applyAlignment="1">
      <alignment horizontal="center" vertical="center"/>
    </xf>
    <xf numFmtId="0" fontId="11" fillId="0" borderId="2" xfId="0" applyFont="1" applyFill="1" applyBorder="1" applyAlignment="1">
      <alignment horizontal="center" vertical="center" wrapText="1"/>
    </xf>
    <xf numFmtId="0" fontId="0" fillId="5" borderId="18" xfId="0" applyNumberFormat="1" applyFont="1" applyFill="1" applyBorder="1" applyAlignment="1">
      <alignment horizontal="center"/>
    </xf>
    <xf numFmtId="0" fontId="0" fillId="5" borderId="19" xfId="0" applyNumberFormat="1" applyFont="1" applyFill="1" applyBorder="1" applyAlignment="1">
      <alignment horizontal="center"/>
    </xf>
    <xf numFmtId="10" fontId="3" fillId="0" borderId="8" xfId="0" applyNumberFormat="1" applyFont="1" applyFill="1" applyBorder="1" applyAlignment="1">
      <alignment horizontal="center" vertical="center"/>
    </xf>
    <xf numFmtId="10" fontId="4" fillId="5" borderId="8" xfId="0" applyNumberFormat="1" applyFont="1" applyFill="1" applyBorder="1" applyAlignment="1">
      <alignment horizontal="center" vertical="center"/>
    </xf>
    <xf numFmtId="10" fontId="4" fillId="5" borderId="9" xfId="0" applyNumberFormat="1" applyFont="1" applyFill="1" applyBorder="1" applyAlignment="1">
      <alignment horizontal="center" vertical="center"/>
    </xf>
    <xf numFmtId="10" fontId="4" fillId="0" borderId="8" xfId="0" applyNumberFormat="1" applyFont="1" applyFill="1" applyBorder="1" applyAlignment="1">
      <alignment horizontal="center" vertical="center"/>
    </xf>
    <xf numFmtId="0" fontId="0" fillId="0" borderId="3" xfId="0" applyNumberFormat="1" applyFont="1" applyFill="1" applyBorder="1" applyAlignment="1">
      <alignment horizontal="justify" vertical="center"/>
    </xf>
    <xf numFmtId="10" fontId="4" fillId="2" borderId="12" xfId="0" applyNumberFormat="1" applyFont="1" applyFill="1" applyBorder="1" applyAlignment="1">
      <alignment horizontal="center" vertical="center"/>
    </xf>
    <xf numFmtId="10" fontId="4" fillId="2" borderId="1" xfId="0" applyNumberFormat="1" applyFont="1" applyFill="1" applyBorder="1" applyAlignment="1">
      <alignment horizontal="center" vertical="center"/>
    </xf>
    <xf numFmtId="10" fontId="4" fillId="3" borderId="13" xfId="0" applyNumberFormat="1" applyFont="1" applyFill="1" applyBorder="1" applyAlignment="1">
      <alignment horizontal="center" vertical="center"/>
    </xf>
    <xf numFmtId="10" fontId="4" fillId="3" borderId="14" xfId="0" applyNumberFormat="1" applyFont="1" applyFill="1" applyBorder="1" applyAlignment="1">
      <alignment horizontal="center" vertical="center"/>
    </xf>
    <xf numFmtId="0" fontId="13" fillId="0" borderId="3" xfId="0" applyFont="1" applyFill="1" applyBorder="1" applyAlignment="1">
      <alignment horizontal="justify" vertical="center" wrapText="1"/>
    </xf>
    <xf numFmtId="10" fontId="11" fillId="0" borderId="4" xfId="0" applyNumberFormat="1" applyFont="1" applyFill="1" applyBorder="1" applyAlignment="1">
      <alignment horizontal="center" vertical="center" wrapText="1"/>
    </xf>
    <xf numFmtId="0" fontId="13" fillId="0" borderId="4" xfId="0" applyFont="1" applyFill="1" applyBorder="1" applyAlignment="1">
      <alignment horizontal="justify" vertical="center" wrapText="1"/>
    </xf>
    <xf numFmtId="0" fontId="9" fillId="0" borderId="4"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13" fillId="0" borderId="6" xfId="0" applyFont="1" applyFill="1" applyBorder="1" applyAlignment="1">
      <alignment horizontal="justify" vertical="center" wrapText="1"/>
    </xf>
    <xf numFmtId="10" fontId="11" fillId="0" borderId="6" xfId="0" applyNumberFormat="1" applyFont="1" applyFill="1" applyBorder="1" applyAlignment="1">
      <alignment horizontal="center" vertical="center" wrapText="1"/>
    </xf>
    <xf numFmtId="0" fontId="13" fillId="0" borderId="4" xfId="0" applyFont="1" applyFill="1" applyBorder="1" applyAlignment="1">
      <alignment horizontal="left" vertical="center" wrapText="1"/>
    </xf>
    <xf numFmtId="0" fontId="2" fillId="4" borderId="4" xfId="0" applyFont="1" applyFill="1" applyBorder="1" applyAlignment="1">
      <alignment horizontal="justify" vertical="center" wrapText="1"/>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2" fillId="0" borderId="4" xfId="0" applyFont="1" applyFill="1" applyBorder="1" applyAlignment="1">
      <alignment horizontal="justify" vertical="center" wrapText="1"/>
    </xf>
    <xf numFmtId="0" fontId="2"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304801</xdr:colOff>
      <xdr:row>0</xdr:row>
      <xdr:rowOff>238125</xdr:rowOff>
    </xdr:from>
    <xdr:to>
      <xdr:col>1</xdr:col>
      <xdr:colOff>76200</xdr:colOff>
      <xdr:row>1</xdr:row>
      <xdr:rowOff>396262</xdr:rowOff>
    </xdr:to>
    <xdr:pic>
      <xdr:nvPicPr>
        <xdr:cNvPr id="2" name="Imagen 1" descr="Logotipo de la Empresa TRANSMILENIO S.A.">
          <a:extLst>
            <a:ext uri="{FF2B5EF4-FFF2-40B4-BE49-F238E27FC236}">
              <a16:creationId xmlns:a16="http://schemas.microsoft.com/office/drawing/2014/main" id="{3950D3A7-A04F-4AF6-B9B7-D0F5837B07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1" y="238125"/>
          <a:ext cx="1523999" cy="1243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Diana Alicia Castro Roa" id="{8F8E6658-F6A9-47E1-8D64-3CB313F85BC3}" userId="S::diana.castro@transmilenio.gov.co::7a5144c0-0800-4dd7-9dfd-61cec477b928"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34" dT="2021-02-23T23:07:47.63" personId="{8F8E6658-F6A9-47E1-8D64-3CB313F85BC3}" id="{FEA79FD6-6936-45C2-997F-E55809F70033}">
    <text>De acuerdo con correo que remitio SAUC el 5 de febrero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2FFDE-2CB9-4084-98AA-4F3F233D488E}">
  <dimension ref="A1:W76"/>
  <sheetViews>
    <sheetView showGridLines="0" tabSelected="1" zoomScale="40" zoomScaleNormal="40" zoomScaleSheetLayoutView="50" workbookViewId="0">
      <selection activeCell="W75" sqref="W75"/>
    </sheetView>
  </sheetViews>
  <sheetFormatPr baseColWidth="10" defaultRowHeight="21" x14ac:dyDescent="0.35"/>
  <cols>
    <col min="1" max="1" width="26.140625" style="3" customWidth="1"/>
    <col min="2" max="2" width="50.5703125" style="2" customWidth="1"/>
    <col min="3" max="3" width="37.140625" style="6" customWidth="1"/>
    <col min="4" max="4" width="106.140625" style="2" customWidth="1"/>
    <col min="5" max="5" width="57.7109375" style="2" customWidth="1"/>
    <col min="6" max="7" width="30.140625" style="4" customWidth="1"/>
    <col min="8" max="8" width="25.42578125" style="4" customWidth="1"/>
    <col min="9" max="9" width="25.85546875" style="4" customWidth="1"/>
    <col min="10" max="22" width="20.42578125" style="9" customWidth="1"/>
    <col min="23" max="23" width="137.7109375" style="9" customWidth="1"/>
    <col min="24" max="16384" width="11.42578125" style="9"/>
  </cols>
  <sheetData>
    <row r="1" spans="1:23" ht="85.5" customHeight="1" x14ac:dyDescent="0.25">
      <c r="B1" s="8" t="s">
        <v>67</v>
      </c>
      <c r="C1" s="5"/>
      <c r="D1" s="1"/>
      <c r="E1" s="1"/>
      <c r="F1" s="1"/>
      <c r="G1" s="1"/>
      <c r="H1" s="1"/>
      <c r="I1" s="1"/>
    </row>
    <row r="2" spans="1:23" ht="63" customHeight="1" thickBot="1" x14ac:dyDescent="0.3">
      <c r="B2" s="8"/>
      <c r="C2" s="5"/>
      <c r="D2" s="1"/>
      <c r="E2" s="1"/>
      <c r="F2" s="1"/>
      <c r="G2" s="1"/>
      <c r="H2" s="1"/>
      <c r="I2" s="1"/>
      <c r="U2" s="23" t="s">
        <v>68</v>
      </c>
      <c r="V2" s="23"/>
    </row>
    <row r="3" spans="1:23" ht="111" customHeight="1" x14ac:dyDescent="0.2">
      <c r="A3" s="10" t="s">
        <v>8</v>
      </c>
      <c r="B3" s="24" t="s">
        <v>81</v>
      </c>
      <c r="C3" s="11" t="s">
        <v>9</v>
      </c>
      <c r="D3" s="35" t="s">
        <v>25</v>
      </c>
      <c r="E3" s="24" t="s">
        <v>26</v>
      </c>
      <c r="F3" s="24" t="s">
        <v>10</v>
      </c>
      <c r="G3" s="24" t="s">
        <v>11</v>
      </c>
      <c r="H3" s="67" t="s">
        <v>55</v>
      </c>
      <c r="I3" s="67"/>
      <c r="J3" s="12">
        <v>44197</v>
      </c>
      <c r="K3" s="12">
        <v>44228</v>
      </c>
      <c r="L3" s="12">
        <v>44256</v>
      </c>
      <c r="M3" s="12">
        <v>44287</v>
      </c>
      <c r="N3" s="12">
        <v>44317</v>
      </c>
      <c r="O3" s="12">
        <v>44348</v>
      </c>
      <c r="P3" s="12">
        <v>44378</v>
      </c>
      <c r="Q3" s="12">
        <v>44409</v>
      </c>
      <c r="R3" s="12">
        <v>44440</v>
      </c>
      <c r="S3" s="12">
        <v>44470</v>
      </c>
      <c r="T3" s="12">
        <v>44501</v>
      </c>
      <c r="U3" s="29">
        <v>44531</v>
      </c>
      <c r="V3" s="34" t="s">
        <v>70</v>
      </c>
      <c r="W3" s="37" t="s">
        <v>72</v>
      </c>
    </row>
    <row r="4" spans="1:23" ht="60" customHeight="1" x14ac:dyDescent="0.2">
      <c r="A4" s="53">
        <v>1</v>
      </c>
      <c r="B4" s="55" t="s">
        <v>0</v>
      </c>
      <c r="C4" s="52" t="s">
        <v>12</v>
      </c>
      <c r="D4" s="51" t="s">
        <v>33</v>
      </c>
      <c r="E4" s="52" t="s">
        <v>39</v>
      </c>
      <c r="F4" s="50">
        <f>+I4+I6+I8</f>
        <v>0.1</v>
      </c>
      <c r="G4" s="50">
        <f>+I5+I7+I9</f>
        <v>4.5999999999999999E-3</v>
      </c>
      <c r="H4" s="13" t="s">
        <v>13</v>
      </c>
      <c r="I4" s="25">
        <f t="shared" ref="I4:I11" si="0">SUM(J4:U4)</f>
        <v>0.02</v>
      </c>
      <c r="J4" s="14">
        <v>0</v>
      </c>
      <c r="K4" s="14">
        <v>0</v>
      </c>
      <c r="L4" s="14">
        <v>0</v>
      </c>
      <c r="M4" s="14">
        <v>0</v>
      </c>
      <c r="N4" s="14">
        <v>0</v>
      </c>
      <c r="O4" s="14">
        <v>0</v>
      </c>
      <c r="P4" s="14">
        <v>0.02</v>
      </c>
      <c r="Q4" s="14">
        <v>0</v>
      </c>
      <c r="R4" s="14">
        <v>0</v>
      </c>
      <c r="S4" s="14">
        <v>0</v>
      </c>
      <c r="T4" s="14">
        <v>0</v>
      </c>
      <c r="U4" s="14">
        <v>0</v>
      </c>
      <c r="V4" s="40">
        <f>+J5+K5</f>
        <v>0</v>
      </c>
      <c r="W4" s="44"/>
    </row>
    <row r="5" spans="1:23" ht="60" customHeight="1" x14ac:dyDescent="0.2">
      <c r="A5" s="53"/>
      <c r="B5" s="55"/>
      <c r="C5" s="52"/>
      <c r="D5" s="51"/>
      <c r="E5" s="52"/>
      <c r="F5" s="50"/>
      <c r="G5" s="50"/>
      <c r="H5" s="13" t="s">
        <v>14</v>
      </c>
      <c r="I5" s="25">
        <f t="shared" si="0"/>
        <v>0</v>
      </c>
      <c r="J5" s="14">
        <v>0</v>
      </c>
      <c r="K5" s="14">
        <v>0</v>
      </c>
      <c r="L5" s="14"/>
      <c r="M5" s="14"/>
      <c r="N5" s="14"/>
      <c r="O5" s="14"/>
      <c r="P5" s="14"/>
      <c r="Q5" s="14"/>
      <c r="R5" s="14"/>
      <c r="S5" s="14"/>
      <c r="T5" s="14"/>
      <c r="U5" s="30"/>
      <c r="V5" s="40"/>
      <c r="W5" s="44"/>
    </row>
    <row r="6" spans="1:23" ht="60" customHeight="1" x14ac:dyDescent="0.2">
      <c r="A6" s="53">
        <v>2</v>
      </c>
      <c r="B6" s="65" t="s">
        <v>0</v>
      </c>
      <c r="C6" s="66" t="s">
        <v>12</v>
      </c>
      <c r="D6" s="51" t="s">
        <v>58</v>
      </c>
      <c r="E6" s="66" t="s">
        <v>66</v>
      </c>
      <c r="F6" s="50"/>
      <c r="G6" s="50"/>
      <c r="H6" s="13" t="s">
        <v>13</v>
      </c>
      <c r="I6" s="25">
        <f t="shared" si="0"/>
        <v>0.03</v>
      </c>
      <c r="J6" s="14">
        <v>0</v>
      </c>
      <c r="K6" s="14">
        <v>0</v>
      </c>
      <c r="L6" s="14">
        <v>0</v>
      </c>
      <c r="M6" s="14">
        <v>7.4999999999999997E-3</v>
      </c>
      <c r="N6" s="14">
        <v>7.4999999999999997E-3</v>
      </c>
      <c r="O6" s="14">
        <v>7.4999999999999997E-3</v>
      </c>
      <c r="P6" s="14">
        <v>7.4999999999999997E-3</v>
      </c>
      <c r="Q6" s="14">
        <v>0</v>
      </c>
      <c r="R6" s="14">
        <v>0</v>
      </c>
      <c r="S6" s="14">
        <v>0</v>
      </c>
      <c r="T6" s="14">
        <v>0</v>
      </c>
      <c r="U6" s="30">
        <v>0</v>
      </c>
      <c r="V6" s="40">
        <f t="shared" ref="V6" si="1">+J7+K7</f>
        <v>0</v>
      </c>
      <c r="W6" s="44"/>
    </row>
    <row r="7" spans="1:23" ht="60" customHeight="1" x14ac:dyDescent="0.2">
      <c r="A7" s="53"/>
      <c r="B7" s="65"/>
      <c r="C7" s="66"/>
      <c r="D7" s="51"/>
      <c r="E7" s="66"/>
      <c r="F7" s="50"/>
      <c r="G7" s="50"/>
      <c r="H7" s="13" t="s">
        <v>14</v>
      </c>
      <c r="I7" s="25">
        <f t="shared" si="0"/>
        <v>0</v>
      </c>
      <c r="J7" s="14">
        <v>0</v>
      </c>
      <c r="K7" s="14">
        <v>0</v>
      </c>
      <c r="L7" s="14"/>
      <c r="M7" s="14"/>
      <c r="N7" s="14"/>
      <c r="O7" s="14"/>
      <c r="P7" s="14"/>
      <c r="Q7" s="14"/>
      <c r="R7" s="14"/>
      <c r="S7" s="14"/>
      <c r="T7" s="14"/>
      <c r="U7" s="30"/>
      <c r="V7" s="40"/>
      <c r="W7" s="44"/>
    </row>
    <row r="8" spans="1:23" ht="144.75" customHeight="1" x14ac:dyDescent="0.2">
      <c r="A8" s="53">
        <v>3</v>
      </c>
      <c r="B8" s="55" t="s">
        <v>12</v>
      </c>
      <c r="C8" s="52" t="s">
        <v>12</v>
      </c>
      <c r="D8" s="51" t="s">
        <v>36</v>
      </c>
      <c r="E8" s="52" t="s">
        <v>40</v>
      </c>
      <c r="F8" s="50"/>
      <c r="G8" s="50"/>
      <c r="H8" s="13" t="s">
        <v>13</v>
      </c>
      <c r="I8" s="25">
        <f t="shared" si="0"/>
        <v>0.05</v>
      </c>
      <c r="J8" s="14">
        <v>0</v>
      </c>
      <c r="K8" s="27">
        <v>4.5500000000000002E-3</v>
      </c>
      <c r="L8" s="14">
        <v>4.5449999999999996E-3</v>
      </c>
      <c r="M8" s="14">
        <v>4.5449999999999996E-3</v>
      </c>
      <c r="N8" s="14">
        <v>4.5449999999999996E-3</v>
      </c>
      <c r="O8" s="14">
        <v>4.5449999999999996E-3</v>
      </c>
      <c r="P8" s="14">
        <v>4.5449999999999996E-3</v>
      </c>
      <c r="Q8" s="14">
        <v>4.5449999999999996E-3</v>
      </c>
      <c r="R8" s="14">
        <v>4.5449999999999996E-3</v>
      </c>
      <c r="S8" s="14">
        <v>4.5449999999999996E-3</v>
      </c>
      <c r="T8" s="14">
        <v>4.5449999999999996E-3</v>
      </c>
      <c r="U8" s="30">
        <v>4.5449999999999996E-3</v>
      </c>
      <c r="V8" s="43">
        <f t="shared" ref="V8" si="2">+J9+K9</f>
        <v>4.5999999999999999E-3</v>
      </c>
      <c r="W8" s="49" t="s">
        <v>83</v>
      </c>
    </row>
    <row r="9" spans="1:23" ht="144.75" customHeight="1" x14ac:dyDescent="0.2">
      <c r="A9" s="53"/>
      <c r="B9" s="55"/>
      <c r="C9" s="52"/>
      <c r="D9" s="51"/>
      <c r="E9" s="52"/>
      <c r="F9" s="50"/>
      <c r="G9" s="50"/>
      <c r="H9" s="13" t="s">
        <v>14</v>
      </c>
      <c r="I9" s="25">
        <f t="shared" si="0"/>
        <v>4.5999999999999999E-3</v>
      </c>
      <c r="J9" s="14">
        <v>0</v>
      </c>
      <c r="K9" s="28">
        <v>4.5999999999999999E-3</v>
      </c>
      <c r="L9" s="14"/>
      <c r="M9" s="14"/>
      <c r="N9" s="14"/>
      <c r="O9" s="14"/>
      <c r="P9" s="14"/>
      <c r="Q9" s="14"/>
      <c r="R9" s="14"/>
      <c r="S9" s="14"/>
      <c r="T9" s="14"/>
      <c r="U9" s="30"/>
      <c r="V9" s="43"/>
      <c r="W9" s="49"/>
    </row>
    <row r="10" spans="1:23" ht="60" customHeight="1" x14ac:dyDescent="0.2">
      <c r="A10" s="53">
        <v>4</v>
      </c>
      <c r="B10" s="55" t="s">
        <v>15</v>
      </c>
      <c r="C10" s="52" t="s">
        <v>16</v>
      </c>
      <c r="D10" s="51" t="s">
        <v>56</v>
      </c>
      <c r="E10" s="52" t="s">
        <v>39</v>
      </c>
      <c r="F10" s="50">
        <f>+I10+I12+I14+I16+I18</f>
        <v>0.15000000000000002</v>
      </c>
      <c r="G10" s="50">
        <f>+I11+I13+I15+I17+I19</f>
        <v>3.7999999999999999E-2</v>
      </c>
      <c r="H10" s="13" t="s">
        <v>13</v>
      </c>
      <c r="I10" s="25">
        <f t="shared" si="0"/>
        <v>0.02</v>
      </c>
      <c r="J10" s="14">
        <v>5.0000000000000001E-3</v>
      </c>
      <c r="K10" s="27">
        <v>1.4999999999999999E-2</v>
      </c>
      <c r="L10" s="14">
        <v>0</v>
      </c>
      <c r="M10" s="14">
        <v>0</v>
      </c>
      <c r="N10" s="14">
        <v>0</v>
      </c>
      <c r="O10" s="14">
        <v>0</v>
      </c>
      <c r="P10" s="14">
        <v>0</v>
      </c>
      <c r="Q10" s="14">
        <v>0</v>
      </c>
      <c r="R10" s="14">
        <v>0</v>
      </c>
      <c r="S10" s="14">
        <v>0</v>
      </c>
      <c r="T10" s="14">
        <v>0</v>
      </c>
      <c r="U10" s="30">
        <v>0</v>
      </c>
      <c r="V10" s="43">
        <f t="shared" ref="V10" si="3">+J11+K11</f>
        <v>0.02</v>
      </c>
      <c r="W10" s="49" t="s">
        <v>71</v>
      </c>
    </row>
    <row r="11" spans="1:23" ht="60" customHeight="1" x14ac:dyDescent="0.2">
      <c r="A11" s="53"/>
      <c r="B11" s="55"/>
      <c r="C11" s="52"/>
      <c r="D11" s="51"/>
      <c r="E11" s="52"/>
      <c r="F11" s="50"/>
      <c r="G11" s="50"/>
      <c r="H11" s="13" t="s">
        <v>14</v>
      </c>
      <c r="I11" s="25">
        <f t="shared" si="0"/>
        <v>0.02</v>
      </c>
      <c r="J11" s="28">
        <v>5.0000000000000001E-3</v>
      </c>
      <c r="K11" s="28">
        <v>1.4999999999999999E-2</v>
      </c>
      <c r="L11" s="14"/>
      <c r="M11" s="14"/>
      <c r="N11" s="14"/>
      <c r="O11" s="14"/>
      <c r="P11" s="14"/>
      <c r="Q11" s="14"/>
      <c r="R11" s="14"/>
      <c r="S11" s="14"/>
      <c r="T11" s="14"/>
      <c r="U11" s="30"/>
      <c r="V11" s="43"/>
      <c r="W11" s="49"/>
    </row>
    <row r="12" spans="1:23" ht="60" customHeight="1" x14ac:dyDescent="0.2">
      <c r="A12" s="53">
        <v>5</v>
      </c>
      <c r="B12" s="55" t="s">
        <v>15</v>
      </c>
      <c r="C12" s="52" t="s">
        <v>16</v>
      </c>
      <c r="D12" s="51" t="s">
        <v>54</v>
      </c>
      <c r="E12" s="52" t="s">
        <v>39</v>
      </c>
      <c r="F12" s="50"/>
      <c r="G12" s="50"/>
      <c r="H12" s="13" t="s">
        <v>13</v>
      </c>
      <c r="I12" s="25">
        <f t="shared" ref="I12:I71" si="4">SUM(J12:U12)</f>
        <v>0.05</v>
      </c>
      <c r="J12" s="14">
        <v>0</v>
      </c>
      <c r="K12" s="27">
        <v>8.0000000000000002E-3</v>
      </c>
      <c r="L12" s="14">
        <v>4.1999999999999997E-3</v>
      </c>
      <c r="M12" s="14">
        <v>4.1999999999999997E-3</v>
      </c>
      <c r="N12" s="14">
        <v>4.1999999999999997E-3</v>
      </c>
      <c r="O12" s="14">
        <v>4.1999999999999997E-3</v>
      </c>
      <c r="P12" s="14">
        <v>4.1999999999999997E-3</v>
      </c>
      <c r="Q12" s="14">
        <v>4.1999999999999997E-3</v>
      </c>
      <c r="R12" s="14">
        <v>4.1999999999999997E-3</v>
      </c>
      <c r="S12" s="14">
        <v>4.1999999999999997E-3</v>
      </c>
      <c r="T12" s="14">
        <v>4.1999999999999997E-3</v>
      </c>
      <c r="U12" s="30">
        <v>4.1999999999999997E-3</v>
      </c>
      <c r="V12" s="43">
        <f t="shared" ref="V12" si="5">+J13+K13</f>
        <v>8.0000000000000002E-3</v>
      </c>
      <c r="W12" s="49" t="s">
        <v>73</v>
      </c>
    </row>
    <row r="13" spans="1:23" ht="60" customHeight="1" x14ac:dyDescent="0.2">
      <c r="A13" s="53"/>
      <c r="B13" s="55"/>
      <c r="C13" s="52"/>
      <c r="D13" s="51"/>
      <c r="E13" s="52"/>
      <c r="F13" s="50"/>
      <c r="G13" s="50"/>
      <c r="H13" s="13" t="s">
        <v>14</v>
      </c>
      <c r="I13" s="25">
        <f t="shared" si="4"/>
        <v>8.0000000000000002E-3</v>
      </c>
      <c r="J13" s="14">
        <v>0</v>
      </c>
      <c r="K13" s="28">
        <v>8.0000000000000002E-3</v>
      </c>
      <c r="L13" s="14"/>
      <c r="M13" s="14"/>
      <c r="N13" s="14"/>
      <c r="O13" s="14"/>
      <c r="P13" s="14"/>
      <c r="Q13" s="14"/>
      <c r="R13" s="14"/>
      <c r="S13" s="14"/>
      <c r="T13" s="14"/>
      <c r="U13" s="30"/>
      <c r="V13" s="43"/>
      <c r="W13" s="49"/>
    </row>
    <row r="14" spans="1:23" ht="60" customHeight="1" x14ac:dyDescent="0.2">
      <c r="A14" s="53">
        <v>6</v>
      </c>
      <c r="B14" s="55" t="s">
        <v>15</v>
      </c>
      <c r="C14" s="52" t="s">
        <v>16</v>
      </c>
      <c r="D14" s="51" t="s">
        <v>79</v>
      </c>
      <c r="E14" s="52" t="s">
        <v>39</v>
      </c>
      <c r="F14" s="50"/>
      <c r="G14" s="50"/>
      <c r="H14" s="13" t="s">
        <v>13</v>
      </c>
      <c r="I14" s="25">
        <f t="shared" si="4"/>
        <v>0.03</v>
      </c>
      <c r="J14" s="14">
        <v>0</v>
      </c>
      <c r="K14" s="14">
        <v>0</v>
      </c>
      <c r="L14" s="14">
        <v>0</v>
      </c>
      <c r="M14" s="14">
        <v>1.0200000000000001E-2</v>
      </c>
      <c r="N14" s="14">
        <v>0</v>
      </c>
      <c r="O14" s="14">
        <v>0</v>
      </c>
      <c r="P14" s="14">
        <v>0</v>
      </c>
      <c r="Q14" s="14">
        <v>9.9000000000000008E-3</v>
      </c>
      <c r="R14" s="14">
        <v>0</v>
      </c>
      <c r="S14" s="14">
        <v>0</v>
      </c>
      <c r="T14" s="14">
        <v>0</v>
      </c>
      <c r="U14" s="30">
        <v>9.9000000000000008E-3</v>
      </c>
      <c r="V14" s="40">
        <f t="shared" ref="V14" si="6">+J15+K15</f>
        <v>0</v>
      </c>
      <c r="W14" s="44"/>
    </row>
    <row r="15" spans="1:23" ht="60" customHeight="1" x14ac:dyDescent="0.2">
      <c r="A15" s="53"/>
      <c r="B15" s="55"/>
      <c r="C15" s="52"/>
      <c r="D15" s="51"/>
      <c r="E15" s="52"/>
      <c r="F15" s="50"/>
      <c r="G15" s="50"/>
      <c r="H15" s="13" t="s">
        <v>14</v>
      </c>
      <c r="I15" s="25">
        <f t="shared" si="4"/>
        <v>0</v>
      </c>
      <c r="J15" s="14">
        <v>0</v>
      </c>
      <c r="K15" s="14">
        <v>0</v>
      </c>
      <c r="L15" s="14"/>
      <c r="M15" s="14"/>
      <c r="N15" s="14"/>
      <c r="O15" s="14"/>
      <c r="P15" s="14"/>
      <c r="Q15" s="14"/>
      <c r="R15" s="14"/>
      <c r="S15" s="14"/>
      <c r="T15" s="14"/>
      <c r="U15" s="30"/>
      <c r="V15" s="40"/>
      <c r="W15" s="44"/>
    </row>
    <row r="16" spans="1:23" ht="60" customHeight="1" x14ac:dyDescent="0.2">
      <c r="A16" s="53">
        <v>7</v>
      </c>
      <c r="B16" s="55" t="s">
        <v>15</v>
      </c>
      <c r="C16" s="52" t="s">
        <v>16</v>
      </c>
      <c r="D16" s="51" t="s">
        <v>51</v>
      </c>
      <c r="E16" s="52" t="s">
        <v>39</v>
      </c>
      <c r="F16" s="50"/>
      <c r="G16" s="50"/>
      <c r="H16" s="13" t="s">
        <v>13</v>
      </c>
      <c r="I16" s="25">
        <f t="shared" si="4"/>
        <v>0.02</v>
      </c>
      <c r="J16" s="14">
        <v>0.01</v>
      </c>
      <c r="K16" s="14">
        <v>0</v>
      </c>
      <c r="L16" s="14">
        <v>0</v>
      </c>
      <c r="M16" s="14">
        <v>0</v>
      </c>
      <c r="N16" s="14">
        <v>0</v>
      </c>
      <c r="O16" s="14">
        <v>0</v>
      </c>
      <c r="P16" s="14">
        <v>0</v>
      </c>
      <c r="Q16" s="14">
        <v>0.01</v>
      </c>
      <c r="R16" s="14">
        <v>0</v>
      </c>
      <c r="S16" s="14">
        <v>0</v>
      </c>
      <c r="T16" s="14">
        <v>0</v>
      </c>
      <c r="U16" s="30">
        <v>0</v>
      </c>
      <c r="V16" s="43">
        <f t="shared" ref="V16" si="7">+J17+K17</f>
        <v>0.01</v>
      </c>
      <c r="W16" s="49" t="s">
        <v>80</v>
      </c>
    </row>
    <row r="17" spans="1:23" ht="60" customHeight="1" x14ac:dyDescent="0.2">
      <c r="A17" s="53"/>
      <c r="B17" s="55"/>
      <c r="C17" s="52"/>
      <c r="D17" s="51"/>
      <c r="E17" s="52"/>
      <c r="F17" s="50"/>
      <c r="G17" s="50"/>
      <c r="H17" s="13" t="s">
        <v>14</v>
      </c>
      <c r="I17" s="25">
        <f t="shared" si="4"/>
        <v>0.01</v>
      </c>
      <c r="J17" s="28">
        <v>0.01</v>
      </c>
      <c r="K17" s="14">
        <v>0</v>
      </c>
      <c r="L17" s="14"/>
      <c r="M17" s="14"/>
      <c r="N17" s="14"/>
      <c r="O17" s="14"/>
      <c r="P17" s="14"/>
      <c r="Q17" s="14"/>
      <c r="R17" s="14"/>
      <c r="S17" s="14"/>
      <c r="T17" s="14"/>
      <c r="U17" s="30"/>
      <c r="V17" s="43"/>
      <c r="W17" s="49"/>
    </row>
    <row r="18" spans="1:23" ht="60" customHeight="1" x14ac:dyDescent="0.2">
      <c r="A18" s="53">
        <v>8</v>
      </c>
      <c r="B18" s="55" t="s">
        <v>1</v>
      </c>
      <c r="C18" s="52" t="s">
        <v>16</v>
      </c>
      <c r="D18" s="51" t="s">
        <v>32</v>
      </c>
      <c r="E18" s="52" t="s">
        <v>39</v>
      </c>
      <c r="F18" s="50"/>
      <c r="G18" s="50"/>
      <c r="H18" s="13" t="s">
        <v>13</v>
      </c>
      <c r="I18" s="25">
        <f t="shared" si="4"/>
        <v>0.03</v>
      </c>
      <c r="J18" s="14">
        <v>0</v>
      </c>
      <c r="K18" s="14">
        <v>0</v>
      </c>
      <c r="L18" s="14">
        <v>0</v>
      </c>
      <c r="M18" s="14">
        <v>0</v>
      </c>
      <c r="N18" s="14">
        <v>0.02</v>
      </c>
      <c r="O18" s="14">
        <v>0.01</v>
      </c>
      <c r="P18" s="14">
        <v>0</v>
      </c>
      <c r="Q18" s="14">
        <v>0</v>
      </c>
      <c r="R18" s="14">
        <v>0</v>
      </c>
      <c r="S18" s="14">
        <v>0</v>
      </c>
      <c r="T18" s="14">
        <v>0</v>
      </c>
      <c r="U18" s="30">
        <v>0</v>
      </c>
      <c r="V18" s="40">
        <f t="shared" ref="V18" si="8">+J19+K19</f>
        <v>0</v>
      </c>
      <c r="W18" s="44"/>
    </row>
    <row r="19" spans="1:23" ht="60" customHeight="1" x14ac:dyDescent="0.2">
      <c r="A19" s="53"/>
      <c r="B19" s="55"/>
      <c r="C19" s="52"/>
      <c r="D19" s="51"/>
      <c r="E19" s="52"/>
      <c r="F19" s="50"/>
      <c r="G19" s="50"/>
      <c r="H19" s="13" t="s">
        <v>14</v>
      </c>
      <c r="I19" s="25">
        <f t="shared" si="4"/>
        <v>0</v>
      </c>
      <c r="J19" s="14">
        <v>0</v>
      </c>
      <c r="K19" s="14">
        <v>0</v>
      </c>
      <c r="L19" s="14"/>
      <c r="M19" s="14"/>
      <c r="N19" s="14"/>
      <c r="O19" s="14"/>
      <c r="P19" s="14"/>
      <c r="Q19" s="14"/>
      <c r="R19" s="14"/>
      <c r="S19" s="14"/>
      <c r="T19" s="14"/>
      <c r="U19" s="30"/>
      <c r="V19" s="40"/>
      <c r="W19" s="44"/>
    </row>
    <row r="20" spans="1:23" ht="60" customHeight="1" x14ac:dyDescent="0.2">
      <c r="A20" s="53">
        <v>9</v>
      </c>
      <c r="B20" s="55" t="s">
        <v>2</v>
      </c>
      <c r="C20" s="52" t="s">
        <v>17</v>
      </c>
      <c r="D20" s="51" t="s">
        <v>46</v>
      </c>
      <c r="E20" s="52" t="s">
        <v>18</v>
      </c>
      <c r="F20" s="50">
        <f>+I20+I22+I24+I26+I28+I30+I32+I34+I36+I38+I40</f>
        <v>0.24999999999999997</v>
      </c>
      <c r="G20" s="50">
        <f>+I21+I23+I25+I27+I29+I31+I33+I35+I37+I39+I41</f>
        <v>5.4999999999999993E-2</v>
      </c>
      <c r="H20" s="13" t="s">
        <v>13</v>
      </c>
      <c r="I20" s="25">
        <f t="shared" si="4"/>
        <v>0.03</v>
      </c>
      <c r="J20" s="14">
        <v>0</v>
      </c>
      <c r="K20" s="14">
        <v>0</v>
      </c>
      <c r="L20" s="14">
        <v>8.9999999999999993E-3</v>
      </c>
      <c r="M20" s="14">
        <v>8.9999999999999993E-3</v>
      </c>
      <c r="N20" s="14">
        <v>1.2E-2</v>
      </c>
      <c r="O20" s="14">
        <v>0</v>
      </c>
      <c r="P20" s="14">
        <v>0</v>
      </c>
      <c r="Q20" s="14">
        <v>0</v>
      </c>
      <c r="R20" s="14">
        <v>0</v>
      </c>
      <c r="S20" s="14">
        <v>0</v>
      </c>
      <c r="T20" s="14">
        <v>0</v>
      </c>
      <c r="U20" s="30">
        <v>0</v>
      </c>
      <c r="V20" s="40">
        <f t="shared" ref="V20" si="9">+J21+K21</f>
        <v>0</v>
      </c>
      <c r="W20" s="44"/>
    </row>
    <row r="21" spans="1:23" ht="60" customHeight="1" x14ac:dyDescent="0.2">
      <c r="A21" s="53"/>
      <c r="B21" s="55"/>
      <c r="C21" s="52"/>
      <c r="D21" s="51"/>
      <c r="E21" s="52"/>
      <c r="F21" s="50"/>
      <c r="G21" s="50"/>
      <c r="H21" s="13" t="s">
        <v>14</v>
      </c>
      <c r="I21" s="25">
        <f t="shared" si="4"/>
        <v>0</v>
      </c>
      <c r="J21" s="14">
        <v>0</v>
      </c>
      <c r="K21" s="14">
        <v>0</v>
      </c>
      <c r="L21" s="14"/>
      <c r="M21" s="14"/>
      <c r="N21" s="14"/>
      <c r="O21" s="14"/>
      <c r="P21" s="14"/>
      <c r="Q21" s="14"/>
      <c r="R21" s="14"/>
      <c r="S21" s="14"/>
      <c r="T21" s="14"/>
      <c r="U21" s="30"/>
      <c r="V21" s="40"/>
      <c r="W21" s="44"/>
    </row>
    <row r="22" spans="1:23" ht="60" customHeight="1" x14ac:dyDescent="0.2">
      <c r="A22" s="53">
        <v>10</v>
      </c>
      <c r="B22" s="55" t="s">
        <v>2</v>
      </c>
      <c r="C22" s="52" t="s">
        <v>17</v>
      </c>
      <c r="D22" s="51" t="s">
        <v>38</v>
      </c>
      <c r="E22" s="52" t="s">
        <v>18</v>
      </c>
      <c r="F22" s="50"/>
      <c r="G22" s="50"/>
      <c r="H22" s="13" t="s">
        <v>13</v>
      </c>
      <c r="I22" s="25">
        <f t="shared" si="4"/>
        <v>0.03</v>
      </c>
      <c r="J22" s="14">
        <v>0</v>
      </c>
      <c r="K22" s="14">
        <v>0</v>
      </c>
      <c r="L22" s="14">
        <v>0</v>
      </c>
      <c r="M22" s="14">
        <v>6.0000000000000001E-3</v>
      </c>
      <c r="N22" s="14">
        <v>8.9999999999999993E-3</v>
      </c>
      <c r="O22" s="14">
        <v>1.4999999999999999E-2</v>
      </c>
      <c r="P22" s="14">
        <v>0</v>
      </c>
      <c r="Q22" s="14">
        <v>0</v>
      </c>
      <c r="R22" s="14">
        <v>0</v>
      </c>
      <c r="S22" s="14">
        <v>0</v>
      </c>
      <c r="T22" s="14">
        <v>0</v>
      </c>
      <c r="U22" s="30">
        <v>0</v>
      </c>
      <c r="V22" s="40">
        <f t="shared" ref="V22" si="10">+J23+K23</f>
        <v>0</v>
      </c>
      <c r="W22" s="44"/>
    </row>
    <row r="23" spans="1:23" ht="60" customHeight="1" x14ac:dyDescent="0.2">
      <c r="A23" s="53"/>
      <c r="B23" s="55"/>
      <c r="C23" s="52"/>
      <c r="D23" s="51"/>
      <c r="E23" s="52"/>
      <c r="F23" s="50"/>
      <c r="G23" s="50"/>
      <c r="H23" s="13" t="s">
        <v>14</v>
      </c>
      <c r="I23" s="25">
        <f t="shared" si="4"/>
        <v>0</v>
      </c>
      <c r="J23" s="14">
        <v>0</v>
      </c>
      <c r="K23" s="14">
        <v>0</v>
      </c>
      <c r="L23" s="14"/>
      <c r="M23" s="14"/>
      <c r="N23" s="14"/>
      <c r="O23" s="14"/>
      <c r="P23" s="14"/>
      <c r="Q23" s="14"/>
      <c r="R23" s="14"/>
      <c r="S23" s="14"/>
      <c r="T23" s="14"/>
      <c r="U23" s="30"/>
      <c r="V23" s="40"/>
      <c r="W23" s="44"/>
    </row>
    <row r="24" spans="1:23" ht="60" customHeight="1" x14ac:dyDescent="0.2">
      <c r="A24" s="53">
        <v>11</v>
      </c>
      <c r="B24" s="55" t="s">
        <v>3</v>
      </c>
      <c r="C24" s="52" t="s">
        <v>17</v>
      </c>
      <c r="D24" s="51" t="s">
        <v>47</v>
      </c>
      <c r="E24" s="52" t="s">
        <v>18</v>
      </c>
      <c r="F24" s="50"/>
      <c r="G24" s="50"/>
      <c r="H24" s="13" t="s">
        <v>13</v>
      </c>
      <c r="I24" s="25">
        <f t="shared" si="4"/>
        <v>3.0000000000000002E-2</v>
      </c>
      <c r="J24" s="14">
        <v>0</v>
      </c>
      <c r="K24" s="14">
        <v>0</v>
      </c>
      <c r="L24" s="14">
        <v>0</v>
      </c>
      <c r="M24" s="14">
        <v>3.0000000000000001E-3</v>
      </c>
      <c r="N24" s="14">
        <v>6.0000000000000001E-3</v>
      </c>
      <c r="O24" s="14">
        <v>6.0000000000000001E-3</v>
      </c>
      <c r="P24" s="14">
        <v>6.0000000000000001E-3</v>
      </c>
      <c r="Q24" s="14">
        <v>6.0000000000000001E-3</v>
      </c>
      <c r="R24" s="14">
        <v>3.0000000000000001E-3</v>
      </c>
      <c r="S24" s="14">
        <v>0</v>
      </c>
      <c r="T24" s="14">
        <v>0</v>
      </c>
      <c r="U24" s="30">
        <v>0</v>
      </c>
      <c r="V24" s="40">
        <f t="shared" ref="V24" si="11">+J25+K25</f>
        <v>0</v>
      </c>
      <c r="W24" s="44"/>
    </row>
    <row r="25" spans="1:23" ht="60" customHeight="1" x14ac:dyDescent="0.2">
      <c r="A25" s="53"/>
      <c r="B25" s="55"/>
      <c r="C25" s="52"/>
      <c r="D25" s="51"/>
      <c r="E25" s="52"/>
      <c r="F25" s="50"/>
      <c r="G25" s="50"/>
      <c r="H25" s="13" t="s">
        <v>14</v>
      </c>
      <c r="I25" s="25">
        <f t="shared" si="4"/>
        <v>0</v>
      </c>
      <c r="J25" s="14">
        <v>0</v>
      </c>
      <c r="K25" s="14">
        <v>0</v>
      </c>
      <c r="L25" s="14"/>
      <c r="M25" s="14"/>
      <c r="N25" s="14"/>
      <c r="O25" s="14"/>
      <c r="P25" s="14"/>
      <c r="Q25" s="14"/>
      <c r="R25" s="14"/>
      <c r="S25" s="14"/>
      <c r="T25" s="14"/>
      <c r="U25" s="30"/>
      <c r="V25" s="40"/>
      <c r="W25" s="44"/>
    </row>
    <row r="26" spans="1:23" ht="60" customHeight="1" x14ac:dyDescent="0.2">
      <c r="A26" s="53">
        <v>12</v>
      </c>
      <c r="B26" s="55" t="s">
        <v>3</v>
      </c>
      <c r="C26" s="52" t="s">
        <v>17</v>
      </c>
      <c r="D26" s="51" t="s">
        <v>69</v>
      </c>
      <c r="E26" s="52" t="s">
        <v>18</v>
      </c>
      <c r="F26" s="50"/>
      <c r="G26" s="50"/>
      <c r="H26" s="13" t="s">
        <v>13</v>
      </c>
      <c r="I26" s="25">
        <f t="shared" si="4"/>
        <v>3.9999999999999994E-2</v>
      </c>
      <c r="J26" s="14">
        <v>0</v>
      </c>
      <c r="K26" s="27">
        <v>3.5999999999999997E-2</v>
      </c>
      <c r="L26" s="14">
        <v>4.0000000000000001E-3</v>
      </c>
      <c r="M26" s="14">
        <v>0</v>
      </c>
      <c r="N26" s="14">
        <v>0</v>
      </c>
      <c r="O26" s="14">
        <v>0</v>
      </c>
      <c r="P26" s="14">
        <v>0</v>
      </c>
      <c r="Q26" s="14">
        <v>0</v>
      </c>
      <c r="R26" s="14">
        <v>0</v>
      </c>
      <c r="S26" s="14">
        <v>0</v>
      </c>
      <c r="T26" s="14">
        <v>0</v>
      </c>
      <c r="U26" s="30">
        <v>0</v>
      </c>
      <c r="V26" s="40">
        <f t="shared" ref="V26" si="12">+J27+K27</f>
        <v>3.5999999999999997E-2</v>
      </c>
      <c r="W26" s="49" t="s">
        <v>85</v>
      </c>
    </row>
    <row r="27" spans="1:23" ht="60" customHeight="1" x14ac:dyDescent="0.2">
      <c r="A27" s="53"/>
      <c r="B27" s="55"/>
      <c r="C27" s="52"/>
      <c r="D27" s="51"/>
      <c r="E27" s="52"/>
      <c r="F27" s="50"/>
      <c r="G27" s="50"/>
      <c r="H27" s="13" t="s">
        <v>14</v>
      </c>
      <c r="I27" s="25">
        <f t="shared" si="4"/>
        <v>3.5999999999999997E-2</v>
      </c>
      <c r="J27" s="14">
        <v>0</v>
      </c>
      <c r="K27" s="28">
        <v>3.5999999999999997E-2</v>
      </c>
      <c r="L27" s="14"/>
      <c r="M27" s="14"/>
      <c r="N27" s="14"/>
      <c r="O27" s="14"/>
      <c r="P27" s="14"/>
      <c r="Q27" s="14"/>
      <c r="R27" s="14"/>
      <c r="S27" s="14"/>
      <c r="T27" s="14"/>
      <c r="U27" s="30"/>
      <c r="V27" s="40"/>
      <c r="W27" s="49"/>
    </row>
    <row r="28" spans="1:23" ht="77.25" customHeight="1" x14ac:dyDescent="0.2">
      <c r="A28" s="53">
        <v>13</v>
      </c>
      <c r="B28" s="65" t="s">
        <v>4</v>
      </c>
      <c r="C28" s="66" t="s">
        <v>17</v>
      </c>
      <c r="D28" s="64" t="s">
        <v>65</v>
      </c>
      <c r="E28" s="66" t="s">
        <v>64</v>
      </c>
      <c r="F28" s="50"/>
      <c r="G28" s="50"/>
      <c r="H28" s="13" t="s">
        <v>13</v>
      </c>
      <c r="I28" s="25">
        <v>0.02</v>
      </c>
      <c r="J28" s="14">
        <v>0</v>
      </c>
      <c r="K28" s="14">
        <v>0</v>
      </c>
      <c r="L28" s="14">
        <v>0</v>
      </c>
      <c r="M28" s="14">
        <v>0</v>
      </c>
      <c r="N28" s="14">
        <v>0</v>
      </c>
      <c r="O28" s="14">
        <v>0</v>
      </c>
      <c r="P28" s="14">
        <v>0.01</v>
      </c>
      <c r="Q28" s="14">
        <v>0</v>
      </c>
      <c r="R28" s="14">
        <v>0</v>
      </c>
      <c r="S28" s="14">
        <v>0</v>
      </c>
      <c r="T28" s="14">
        <v>0</v>
      </c>
      <c r="U28" s="30">
        <v>0.01</v>
      </c>
      <c r="V28" s="40">
        <f t="shared" ref="V28" si="13">+J29+K29</f>
        <v>0</v>
      </c>
      <c r="W28" s="44"/>
    </row>
    <row r="29" spans="1:23" ht="77.25" customHeight="1" x14ac:dyDescent="0.2">
      <c r="A29" s="53"/>
      <c r="B29" s="65"/>
      <c r="C29" s="66"/>
      <c r="D29" s="64"/>
      <c r="E29" s="66"/>
      <c r="F29" s="50"/>
      <c r="G29" s="50"/>
      <c r="H29" s="13" t="s">
        <v>14</v>
      </c>
      <c r="I29" s="25">
        <f t="shared" si="4"/>
        <v>0</v>
      </c>
      <c r="J29" s="14">
        <v>0</v>
      </c>
      <c r="K29" s="14">
        <v>0</v>
      </c>
      <c r="L29" s="14"/>
      <c r="M29" s="14"/>
      <c r="N29" s="14"/>
      <c r="O29" s="14"/>
      <c r="P29" s="14"/>
      <c r="Q29" s="14"/>
      <c r="R29" s="14"/>
      <c r="S29" s="14"/>
      <c r="T29" s="14"/>
      <c r="U29" s="30"/>
      <c r="V29" s="40"/>
      <c r="W29" s="44"/>
    </row>
    <row r="30" spans="1:23" ht="117.75" customHeight="1" x14ac:dyDescent="0.2">
      <c r="A30" s="53">
        <v>14</v>
      </c>
      <c r="B30" s="55" t="s">
        <v>28</v>
      </c>
      <c r="C30" s="52" t="s">
        <v>17</v>
      </c>
      <c r="D30" s="51" t="s">
        <v>77</v>
      </c>
      <c r="E30" s="52" t="s">
        <v>57</v>
      </c>
      <c r="F30" s="50"/>
      <c r="G30" s="50"/>
      <c r="H30" s="13" t="s">
        <v>13</v>
      </c>
      <c r="I30" s="25">
        <f t="shared" si="4"/>
        <v>2.0000000000000004E-2</v>
      </c>
      <c r="J30" s="14">
        <v>0</v>
      </c>
      <c r="K30" s="27">
        <v>4.0000000000000001E-3</v>
      </c>
      <c r="L30" s="14">
        <v>1.6000000000000001E-3</v>
      </c>
      <c r="M30" s="14">
        <v>1.6000000000000001E-3</v>
      </c>
      <c r="N30" s="14">
        <v>1.6000000000000001E-3</v>
      </c>
      <c r="O30" s="14">
        <v>1.6000000000000001E-3</v>
      </c>
      <c r="P30" s="14">
        <v>1.6000000000000001E-3</v>
      </c>
      <c r="Q30" s="14">
        <v>1.6000000000000001E-3</v>
      </c>
      <c r="R30" s="14">
        <v>1.6000000000000001E-3</v>
      </c>
      <c r="S30" s="14">
        <v>1.6000000000000001E-3</v>
      </c>
      <c r="T30" s="14">
        <v>1.6000000000000001E-3</v>
      </c>
      <c r="U30" s="14">
        <v>1.6000000000000001E-3</v>
      </c>
      <c r="V30" s="40">
        <f t="shared" ref="V30" si="14">+J31+K31</f>
        <v>4.0000000000000001E-3</v>
      </c>
      <c r="W30" s="49" t="s">
        <v>84</v>
      </c>
    </row>
    <row r="31" spans="1:23" ht="117.75" customHeight="1" x14ac:dyDescent="0.2">
      <c r="A31" s="53"/>
      <c r="B31" s="55"/>
      <c r="C31" s="52"/>
      <c r="D31" s="51"/>
      <c r="E31" s="52"/>
      <c r="F31" s="50"/>
      <c r="G31" s="50"/>
      <c r="H31" s="13" t="s">
        <v>14</v>
      </c>
      <c r="I31" s="25">
        <f t="shared" si="4"/>
        <v>4.0000000000000001E-3</v>
      </c>
      <c r="J31" s="14">
        <v>0</v>
      </c>
      <c r="K31" s="28">
        <v>4.0000000000000001E-3</v>
      </c>
      <c r="L31" s="14"/>
      <c r="M31" s="14"/>
      <c r="N31" s="14"/>
      <c r="O31" s="14"/>
      <c r="P31" s="14"/>
      <c r="Q31" s="14"/>
      <c r="R31" s="14"/>
      <c r="S31" s="14"/>
      <c r="T31" s="14"/>
      <c r="U31" s="30"/>
      <c r="V31" s="40"/>
      <c r="W31" s="49"/>
    </row>
    <row r="32" spans="1:23" ht="73.5" customHeight="1" x14ac:dyDescent="0.2">
      <c r="A32" s="53">
        <v>15</v>
      </c>
      <c r="B32" s="55" t="s">
        <v>28</v>
      </c>
      <c r="C32" s="52" t="s">
        <v>17</v>
      </c>
      <c r="D32" s="51" t="s">
        <v>53</v>
      </c>
      <c r="E32" s="52" t="s">
        <v>39</v>
      </c>
      <c r="F32" s="50"/>
      <c r="G32" s="50"/>
      <c r="H32" s="13" t="s">
        <v>13</v>
      </c>
      <c r="I32" s="25">
        <f t="shared" si="4"/>
        <v>0.01</v>
      </c>
      <c r="J32" s="14">
        <v>0.01</v>
      </c>
      <c r="K32" s="14">
        <v>0</v>
      </c>
      <c r="L32" s="14">
        <v>0</v>
      </c>
      <c r="M32" s="14">
        <v>0</v>
      </c>
      <c r="N32" s="14">
        <v>0</v>
      </c>
      <c r="O32" s="14">
        <v>0</v>
      </c>
      <c r="P32" s="14">
        <v>0</v>
      </c>
      <c r="Q32" s="14">
        <v>0</v>
      </c>
      <c r="R32" s="14">
        <v>0</v>
      </c>
      <c r="S32" s="14">
        <v>0</v>
      </c>
      <c r="T32" s="14">
        <v>0</v>
      </c>
      <c r="U32" s="30">
        <v>0</v>
      </c>
      <c r="V32" s="40">
        <f t="shared" ref="V32" si="15">+J33+K33</f>
        <v>0.01</v>
      </c>
      <c r="W32" s="49" t="s">
        <v>78</v>
      </c>
    </row>
    <row r="33" spans="1:23" ht="73.5" customHeight="1" x14ac:dyDescent="0.2">
      <c r="A33" s="53"/>
      <c r="B33" s="55"/>
      <c r="C33" s="52"/>
      <c r="D33" s="51"/>
      <c r="E33" s="52"/>
      <c r="F33" s="50"/>
      <c r="G33" s="50"/>
      <c r="H33" s="13" t="s">
        <v>14</v>
      </c>
      <c r="I33" s="25">
        <f t="shared" si="4"/>
        <v>0.01</v>
      </c>
      <c r="J33" s="28">
        <v>0.01</v>
      </c>
      <c r="K33" s="14">
        <v>0</v>
      </c>
      <c r="L33" s="14"/>
      <c r="M33" s="14"/>
      <c r="N33" s="14"/>
      <c r="O33" s="14"/>
      <c r="P33" s="14"/>
      <c r="Q33" s="14"/>
      <c r="R33" s="14"/>
      <c r="S33" s="14"/>
      <c r="T33" s="14"/>
      <c r="U33" s="30"/>
      <c r="V33" s="40"/>
      <c r="W33" s="49"/>
    </row>
    <row r="34" spans="1:23" ht="60" customHeight="1" x14ac:dyDescent="0.2">
      <c r="A34" s="53">
        <v>16</v>
      </c>
      <c r="B34" s="55" t="s">
        <v>20</v>
      </c>
      <c r="C34" s="52" t="s">
        <v>17</v>
      </c>
      <c r="D34" s="61" t="s">
        <v>74</v>
      </c>
      <c r="E34" s="52" t="s">
        <v>57</v>
      </c>
      <c r="F34" s="50"/>
      <c r="G34" s="50"/>
      <c r="H34" s="13" t="s">
        <v>13</v>
      </c>
      <c r="I34" s="25">
        <f t="shared" si="4"/>
        <v>0.01</v>
      </c>
      <c r="J34" s="14">
        <v>0</v>
      </c>
      <c r="K34" s="14">
        <v>5.0000000000000001E-3</v>
      </c>
      <c r="L34" s="14">
        <v>5.0000000000000001E-3</v>
      </c>
      <c r="M34" s="14">
        <v>0</v>
      </c>
      <c r="N34" s="14">
        <v>0</v>
      </c>
      <c r="O34" s="14">
        <v>0</v>
      </c>
      <c r="P34" s="14">
        <v>0</v>
      </c>
      <c r="Q34" s="14">
        <v>0</v>
      </c>
      <c r="R34" s="14">
        <v>0</v>
      </c>
      <c r="S34" s="14">
        <v>0</v>
      </c>
      <c r="T34" s="14">
        <v>0</v>
      </c>
      <c r="U34" s="30">
        <v>0</v>
      </c>
      <c r="V34" s="40">
        <f t="shared" ref="V34" si="16">+J35+K35</f>
        <v>5.0000000000000001E-3</v>
      </c>
      <c r="W34" s="49" t="s">
        <v>88</v>
      </c>
    </row>
    <row r="35" spans="1:23" ht="60" customHeight="1" x14ac:dyDescent="0.2">
      <c r="A35" s="53"/>
      <c r="B35" s="55"/>
      <c r="C35" s="52"/>
      <c r="D35" s="61"/>
      <c r="E35" s="52"/>
      <c r="F35" s="50"/>
      <c r="G35" s="50"/>
      <c r="H35" s="13" t="s">
        <v>14</v>
      </c>
      <c r="I35" s="25">
        <f t="shared" si="4"/>
        <v>5.0000000000000001E-3</v>
      </c>
      <c r="J35" s="14">
        <v>0</v>
      </c>
      <c r="K35" s="28">
        <v>5.0000000000000001E-3</v>
      </c>
      <c r="L35" s="14"/>
      <c r="M35" s="14"/>
      <c r="N35" s="14"/>
      <c r="O35" s="14"/>
      <c r="P35" s="14"/>
      <c r="Q35" s="14"/>
      <c r="R35" s="14"/>
      <c r="S35" s="14"/>
      <c r="T35" s="14"/>
      <c r="U35" s="30"/>
      <c r="V35" s="40"/>
      <c r="W35" s="49"/>
    </row>
    <row r="36" spans="1:23" ht="60" customHeight="1" x14ac:dyDescent="0.2">
      <c r="A36" s="53">
        <v>17</v>
      </c>
      <c r="B36" s="55" t="s">
        <v>20</v>
      </c>
      <c r="C36" s="52" t="s">
        <v>17</v>
      </c>
      <c r="D36" s="61" t="s">
        <v>75</v>
      </c>
      <c r="E36" s="52" t="s">
        <v>57</v>
      </c>
      <c r="F36" s="50"/>
      <c r="G36" s="50"/>
      <c r="H36" s="13" t="s">
        <v>13</v>
      </c>
      <c r="I36" s="25">
        <f t="shared" si="4"/>
        <v>0.02</v>
      </c>
      <c r="J36" s="14">
        <v>0</v>
      </c>
      <c r="K36" s="14">
        <v>0</v>
      </c>
      <c r="L36" s="14">
        <v>0</v>
      </c>
      <c r="M36" s="14">
        <v>0</v>
      </c>
      <c r="N36" s="14">
        <v>0</v>
      </c>
      <c r="O36" s="14">
        <v>0</v>
      </c>
      <c r="P36" s="14">
        <v>0</v>
      </c>
      <c r="Q36" s="14">
        <v>0.02</v>
      </c>
      <c r="R36" s="14">
        <v>0</v>
      </c>
      <c r="S36" s="14">
        <v>0</v>
      </c>
      <c r="T36" s="14">
        <v>0</v>
      </c>
      <c r="U36" s="36">
        <v>0</v>
      </c>
      <c r="V36" s="40">
        <f t="shared" ref="V36" si="17">+J37+K37</f>
        <v>0</v>
      </c>
      <c r="W36" s="44"/>
    </row>
    <row r="37" spans="1:23" ht="60" customHeight="1" x14ac:dyDescent="0.2">
      <c r="A37" s="53"/>
      <c r="B37" s="55"/>
      <c r="C37" s="52"/>
      <c r="D37" s="61"/>
      <c r="E37" s="52"/>
      <c r="F37" s="50"/>
      <c r="G37" s="50"/>
      <c r="H37" s="13" t="s">
        <v>14</v>
      </c>
      <c r="I37" s="25">
        <f t="shared" si="4"/>
        <v>0</v>
      </c>
      <c r="J37" s="14">
        <v>0</v>
      </c>
      <c r="K37" s="14">
        <v>0</v>
      </c>
      <c r="L37" s="14"/>
      <c r="M37" s="14"/>
      <c r="N37" s="14"/>
      <c r="O37" s="14"/>
      <c r="P37" s="14"/>
      <c r="Q37" s="14"/>
      <c r="R37" s="14"/>
      <c r="S37" s="14"/>
      <c r="T37" s="14"/>
      <c r="U37" s="30"/>
      <c r="V37" s="40"/>
      <c r="W37" s="44"/>
    </row>
    <row r="38" spans="1:23" ht="60" customHeight="1" x14ac:dyDescent="0.2">
      <c r="A38" s="53">
        <v>18</v>
      </c>
      <c r="B38" s="55" t="s">
        <v>20</v>
      </c>
      <c r="C38" s="52" t="s">
        <v>17</v>
      </c>
      <c r="D38" s="61" t="s">
        <v>76</v>
      </c>
      <c r="E38" s="52" t="s">
        <v>57</v>
      </c>
      <c r="F38" s="50"/>
      <c r="G38" s="50"/>
      <c r="H38" s="13" t="s">
        <v>13</v>
      </c>
      <c r="I38" s="25">
        <f t="shared" si="4"/>
        <v>0.02</v>
      </c>
      <c r="J38" s="14">
        <v>0</v>
      </c>
      <c r="K38" s="14">
        <v>0</v>
      </c>
      <c r="L38" s="14">
        <v>0.01</v>
      </c>
      <c r="M38" s="14">
        <v>0</v>
      </c>
      <c r="N38" s="14">
        <v>0</v>
      </c>
      <c r="O38" s="14">
        <v>0</v>
      </c>
      <c r="P38" s="14">
        <v>0</v>
      </c>
      <c r="Q38" s="14">
        <v>0</v>
      </c>
      <c r="R38" s="14">
        <v>0.01</v>
      </c>
      <c r="S38" s="14">
        <v>0</v>
      </c>
      <c r="T38" s="14">
        <v>0</v>
      </c>
      <c r="U38" s="36">
        <v>0</v>
      </c>
      <c r="V38" s="40">
        <f t="shared" ref="V38" si="18">+J39+K39</f>
        <v>0</v>
      </c>
      <c r="W38" s="44"/>
    </row>
    <row r="39" spans="1:23" ht="60" customHeight="1" x14ac:dyDescent="0.2">
      <c r="A39" s="53"/>
      <c r="B39" s="55"/>
      <c r="C39" s="52"/>
      <c r="D39" s="61"/>
      <c r="E39" s="52"/>
      <c r="F39" s="50"/>
      <c r="G39" s="50"/>
      <c r="H39" s="13" t="s">
        <v>14</v>
      </c>
      <c r="I39" s="25">
        <f t="shared" si="4"/>
        <v>0</v>
      </c>
      <c r="J39" s="14">
        <v>0</v>
      </c>
      <c r="K39" s="14">
        <v>0</v>
      </c>
      <c r="L39" s="14"/>
      <c r="M39" s="14"/>
      <c r="N39" s="14"/>
      <c r="O39" s="14"/>
      <c r="P39" s="14"/>
      <c r="Q39" s="14"/>
      <c r="R39" s="14"/>
      <c r="S39" s="14"/>
      <c r="T39" s="14"/>
      <c r="U39" s="30"/>
      <c r="V39" s="40"/>
      <c r="W39" s="44"/>
    </row>
    <row r="40" spans="1:23" ht="60" customHeight="1" x14ac:dyDescent="0.2">
      <c r="A40" s="53">
        <v>19</v>
      </c>
      <c r="B40" s="55" t="s">
        <v>20</v>
      </c>
      <c r="C40" s="52" t="s">
        <v>17</v>
      </c>
      <c r="D40" s="51" t="s">
        <v>29</v>
      </c>
      <c r="E40" s="52" t="s">
        <v>57</v>
      </c>
      <c r="F40" s="50"/>
      <c r="G40" s="50"/>
      <c r="H40" s="13" t="s">
        <v>13</v>
      </c>
      <c r="I40" s="25">
        <f t="shared" si="4"/>
        <v>0.02</v>
      </c>
      <c r="J40" s="14">
        <v>0</v>
      </c>
      <c r="K40" s="14">
        <v>0</v>
      </c>
      <c r="L40" s="14">
        <v>0</v>
      </c>
      <c r="M40" s="14">
        <v>0</v>
      </c>
      <c r="N40" s="14">
        <v>0</v>
      </c>
      <c r="O40" s="14">
        <v>0</v>
      </c>
      <c r="P40" s="14">
        <v>0</v>
      </c>
      <c r="Q40" s="14">
        <v>0.01</v>
      </c>
      <c r="R40" s="14">
        <v>0.01</v>
      </c>
      <c r="S40" s="14">
        <v>0</v>
      </c>
      <c r="T40" s="14">
        <v>0</v>
      </c>
      <c r="U40" s="36">
        <v>0</v>
      </c>
      <c r="V40" s="40">
        <f t="shared" ref="V40" si="19">+J41+K41</f>
        <v>0</v>
      </c>
      <c r="W40" s="44"/>
    </row>
    <row r="41" spans="1:23" ht="60" customHeight="1" x14ac:dyDescent="0.2">
      <c r="A41" s="53"/>
      <c r="B41" s="55"/>
      <c r="C41" s="52"/>
      <c r="D41" s="51"/>
      <c r="E41" s="52"/>
      <c r="F41" s="50"/>
      <c r="G41" s="50"/>
      <c r="H41" s="13" t="s">
        <v>14</v>
      </c>
      <c r="I41" s="25">
        <f t="shared" si="4"/>
        <v>0</v>
      </c>
      <c r="J41" s="14">
        <v>0</v>
      </c>
      <c r="K41" s="14">
        <v>0</v>
      </c>
      <c r="L41" s="14"/>
      <c r="M41" s="14"/>
      <c r="N41" s="14"/>
      <c r="O41" s="14"/>
      <c r="P41" s="14"/>
      <c r="Q41" s="14"/>
      <c r="R41" s="14"/>
      <c r="S41" s="14"/>
      <c r="T41" s="14"/>
      <c r="U41" s="30"/>
      <c r="V41" s="40"/>
      <c r="W41" s="44"/>
    </row>
    <row r="42" spans="1:23" ht="60" customHeight="1" x14ac:dyDescent="0.2">
      <c r="A42" s="53">
        <v>20</v>
      </c>
      <c r="B42" s="55" t="s">
        <v>21</v>
      </c>
      <c r="C42" s="62" t="s">
        <v>22</v>
      </c>
      <c r="D42" s="51" t="s">
        <v>59</v>
      </c>
      <c r="E42" s="52" t="s">
        <v>39</v>
      </c>
      <c r="F42" s="50">
        <f>+I42+I44</f>
        <v>0.08</v>
      </c>
      <c r="G42" s="50">
        <f>+I43+I45</f>
        <v>0</v>
      </c>
      <c r="H42" s="13" t="s">
        <v>13</v>
      </c>
      <c r="I42" s="25">
        <f t="shared" si="4"/>
        <v>0.05</v>
      </c>
      <c r="J42" s="14">
        <v>0</v>
      </c>
      <c r="K42" s="14">
        <v>0</v>
      </c>
      <c r="L42" s="14">
        <v>0</v>
      </c>
      <c r="M42" s="14">
        <v>1.7000000000000001E-2</v>
      </c>
      <c r="N42" s="14">
        <v>0</v>
      </c>
      <c r="O42" s="14">
        <v>0</v>
      </c>
      <c r="P42" s="14">
        <v>1.7000000000000001E-2</v>
      </c>
      <c r="Q42" s="14">
        <v>0</v>
      </c>
      <c r="R42" s="14">
        <v>0</v>
      </c>
      <c r="S42" s="14">
        <v>1.6E-2</v>
      </c>
      <c r="T42" s="14">
        <v>0</v>
      </c>
      <c r="U42" s="30">
        <v>0</v>
      </c>
      <c r="V42" s="40">
        <f t="shared" ref="V42" si="20">+J43+K43</f>
        <v>0</v>
      </c>
      <c r="W42" s="44"/>
    </row>
    <row r="43" spans="1:23" ht="60" customHeight="1" x14ac:dyDescent="0.2">
      <c r="A43" s="53"/>
      <c r="B43" s="55"/>
      <c r="C43" s="63"/>
      <c r="D43" s="51"/>
      <c r="E43" s="52"/>
      <c r="F43" s="50"/>
      <c r="G43" s="50"/>
      <c r="H43" s="13" t="s">
        <v>14</v>
      </c>
      <c r="I43" s="25">
        <f t="shared" si="4"/>
        <v>0</v>
      </c>
      <c r="J43" s="14">
        <v>0</v>
      </c>
      <c r="K43" s="14">
        <v>0</v>
      </c>
      <c r="L43" s="14"/>
      <c r="M43" s="14"/>
      <c r="N43" s="14"/>
      <c r="O43" s="14"/>
      <c r="P43" s="14"/>
      <c r="Q43" s="14"/>
      <c r="R43" s="14"/>
      <c r="S43" s="14"/>
      <c r="T43" s="14"/>
      <c r="U43" s="30"/>
      <c r="V43" s="40"/>
      <c r="W43" s="44"/>
    </row>
    <row r="44" spans="1:23" ht="60" customHeight="1" x14ac:dyDescent="0.2">
      <c r="A44" s="53">
        <v>21</v>
      </c>
      <c r="B44" s="55" t="s">
        <v>21</v>
      </c>
      <c r="C44" s="62" t="s">
        <v>22</v>
      </c>
      <c r="D44" s="51" t="s">
        <v>41</v>
      </c>
      <c r="E44" s="52" t="s">
        <v>39</v>
      </c>
      <c r="F44" s="50"/>
      <c r="G44" s="50"/>
      <c r="H44" s="13" t="s">
        <v>13</v>
      </c>
      <c r="I44" s="25">
        <f t="shared" si="4"/>
        <v>0.03</v>
      </c>
      <c r="J44" s="14">
        <v>0</v>
      </c>
      <c r="K44" s="14">
        <v>0</v>
      </c>
      <c r="L44" s="14">
        <v>0</v>
      </c>
      <c r="M44" s="14">
        <v>0.01</v>
      </c>
      <c r="N44" s="14">
        <v>0</v>
      </c>
      <c r="O44" s="14">
        <v>0</v>
      </c>
      <c r="P44" s="14">
        <v>0</v>
      </c>
      <c r="Q44" s="14">
        <v>0.01</v>
      </c>
      <c r="R44" s="14">
        <v>0</v>
      </c>
      <c r="S44" s="14">
        <v>0</v>
      </c>
      <c r="T44" s="14">
        <v>0</v>
      </c>
      <c r="U44" s="30">
        <v>0.01</v>
      </c>
      <c r="V44" s="40">
        <f t="shared" ref="V44" si="21">+J45+K45</f>
        <v>0</v>
      </c>
      <c r="W44" s="44"/>
    </row>
    <row r="45" spans="1:23" ht="60" customHeight="1" x14ac:dyDescent="0.2">
      <c r="A45" s="53"/>
      <c r="B45" s="55"/>
      <c r="C45" s="63"/>
      <c r="D45" s="51"/>
      <c r="E45" s="52"/>
      <c r="F45" s="50"/>
      <c r="G45" s="50"/>
      <c r="H45" s="13" t="s">
        <v>14</v>
      </c>
      <c r="I45" s="25">
        <f t="shared" si="4"/>
        <v>0</v>
      </c>
      <c r="J45" s="14">
        <v>0</v>
      </c>
      <c r="K45" s="14">
        <v>0</v>
      </c>
      <c r="L45" s="14"/>
      <c r="M45" s="14"/>
      <c r="N45" s="14"/>
      <c r="O45" s="14"/>
      <c r="P45" s="14"/>
      <c r="Q45" s="14"/>
      <c r="R45" s="14"/>
      <c r="S45" s="14"/>
      <c r="T45" s="14"/>
      <c r="U45" s="30"/>
      <c r="V45" s="40"/>
      <c r="W45" s="44"/>
    </row>
    <row r="46" spans="1:23" ht="60" customHeight="1" x14ac:dyDescent="0.2">
      <c r="A46" s="53">
        <v>22</v>
      </c>
      <c r="B46" s="55" t="s">
        <v>19</v>
      </c>
      <c r="C46" s="52" t="s">
        <v>37</v>
      </c>
      <c r="D46" s="64" t="s">
        <v>27</v>
      </c>
      <c r="E46" s="52" t="s">
        <v>57</v>
      </c>
      <c r="F46" s="50">
        <f>+I46+I48+I50+I52</f>
        <v>0.15000000000000002</v>
      </c>
      <c r="G46" s="50">
        <f>+I47+I49+I51+I53</f>
        <v>2.7000000000000001E-3</v>
      </c>
      <c r="H46" s="13" t="s">
        <v>13</v>
      </c>
      <c r="I46" s="25">
        <f t="shared" si="4"/>
        <v>4.0000000000000008E-2</v>
      </c>
      <c r="J46" s="14">
        <v>0</v>
      </c>
      <c r="K46" s="14">
        <v>0</v>
      </c>
      <c r="L46" s="14">
        <v>0</v>
      </c>
      <c r="M46" s="14">
        <v>4.4479999999999997E-3</v>
      </c>
      <c r="N46" s="14">
        <v>4.444E-3</v>
      </c>
      <c r="O46" s="14">
        <v>4.444E-3</v>
      </c>
      <c r="P46" s="14">
        <v>4.444E-3</v>
      </c>
      <c r="Q46" s="14">
        <v>4.444E-3</v>
      </c>
      <c r="R46" s="14">
        <v>4.444E-3</v>
      </c>
      <c r="S46" s="14">
        <v>4.444E-3</v>
      </c>
      <c r="T46" s="14">
        <v>4.444E-3</v>
      </c>
      <c r="U46" s="30">
        <v>4.444E-3</v>
      </c>
      <c r="V46" s="40">
        <f t="shared" ref="V46" si="22">+J47+K47</f>
        <v>0</v>
      </c>
      <c r="W46" s="44"/>
    </row>
    <row r="47" spans="1:23" ht="60" customHeight="1" x14ac:dyDescent="0.2">
      <c r="A47" s="53"/>
      <c r="B47" s="55"/>
      <c r="C47" s="52"/>
      <c r="D47" s="64"/>
      <c r="E47" s="52"/>
      <c r="F47" s="50"/>
      <c r="G47" s="50"/>
      <c r="H47" s="13" t="s">
        <v>14</v>
      </c>
      <c r="I47" s="25">
        <f t="shared" si="4"/>
        <v>0</v>
      </c>
      <c r="J47" s="14">
        <v>0</v>
      </c>
      <c r="K47" s="14">
        <v>0</v>
      </c>
      <c r="L47" s="14"/>
      <c r="M47" s="14"/>
      <c r="N47" s="14"/>
      <c r="O47" s="14"/>
      <c r="P47" s="14"/>
      <c r="Q47" s="14"/>
      <c r="R47" s="14"/>
      <c r="S47" s="14"/>
      <c r="T47" s="14"/>
      <c r="U47" s="30"/>
      <c r="V47" s="40"/>
      <c r="W47" s="44"/>
    </row>
    <row r="48" spans="1:23" ht="82.5" customHeight="1" x14ac:dyDescent="0.2">
      <c r="A48" s="53">
        <v>23</v>
      </c>
      <c r="B48" s="55" t="s">
        <v>5</v>
      </c>
      <c r="C48" s="52" t="s">
        <v>37</v>
      </c>
      <c r="D48" s="51" t="s">
        <v>34</v>
      </c>
      <c r="E48" s="52" t="s">
        <v>40</v>
      </c>
      <c r="F48" s="50"/>
      <c r="G48" s="50"/>
      <c r="H48" s="13" t="s">
        <v>13</v>
      </c>
      <c r="I48" s="25">
        <f t="shared" si="4"/>
        <v>4.0000000000000008E-2</v>
      </c>
      <c r="J48" s="14">
        <v>0</v>
      </c>
      <c r="K48" s="14">
        <v>0</v>
      </c>
      <c r="L48" s="14">
        <v>0</v>
      </c>
      <c r="M48" s="14">
        <v>4.4479999999999997E-3</v>
      </c>
      <c r="N48" s="14">
        <v>4.444E-3</v>
      </c>
      <c r="O48" s="14">
        <v>4.444E-3</v>
      </c>
      <c r="P48" s="14">
        <v>4.444E-3</v>
      </c>
      <c r="Q48" s="14">
        <v>4.444E-3</v>
      </c>
      <c r="R48" s="14">
        <v>4.444E-3</v>
      </c>
      <c r="S48" s="14">
        <v>4.444E-3</v>
      </c>
      <c r="T48" s="14">
        <v>4.444E-3</v>
      </c>
      <c r="U48" s="30">
        <v>4.444E-3</v>
      </c>
      <c r="V48" s="40">
        <f t="shared" ref="V48" si="23">+J49+K49</f>
        <v>0</v>
      </c>
      <c r="W48" s="44"/>
    </row>
    <row r="49" spans="1:23" ht="82.5" customHeight="1" x14ac:dyDescent="0.2">
      <c r="A49" s="53"/>
      <c r="B49" s="55"/>
      <c r="C49" s="52"/>
      <c r="D49" s="51"/>
      <c r="E49" s="52"/>
      <c r="F49" s="50"/>
      <c r="G49" s="50"/>
      <c r="H49" s="13" t="s">
        <v>14</v>
      </c>
      <c r="I49" s="25">
        <f t="shared" si="4"/>
        <v>0</v>
      </c>
      <c r="J49" s="14">
        <v>0</v>
      </c>
      <c r="K49" s="14">
        <v>0</v>
      </c>
      <c r="L49" s="14"/>
      <c r="M49" s="14"/>
      <c r="N49" s="14"/>
      <c r="O49" s="14"/>
      <c r="P49" s="14"/>
      <c r="Q49" s="14"/>
      <c r="R49" s="14"/>
      <c r="S49" s="14"/>
      <c r="T49" s="14"/>
      <c r="U49" s="30"/>
      <c r="V49" s="40"/>
      <c r="W49" s="44"/>
    </row>
    <row r="50" spans="1:23" ht="103.5" customHeight="1" x14ac:dyDescent="0.2">
      <c r="A50" s="53">
        <v>24</v>
      </c>
      <c r="B50" s="55" t="s">
        <v>5</v>
      </c>
      <c r="C50" s="52" t="s">
        <v>37</v>
      </c>
      <c r="D50" s="51" t="s">
        <v>35</v>
      </c>
      <c r="E50" s="52" t="s">
        <v>40</v>
      </c>
      <c r="F50" s="50"/>
      <c r="G50" s="50"/>
      <c r="H50" s="13" t="s">
        <v>13</v>
      </c>
      <c r="I50" s="25">
        <f t="shared" si="4"/>
        <v>0.04</v>
      </c>
      <c r="J50" s="14">
        <v>0</v>
      </c>
      <c r="K50" s="14">
        <v>0</v>
      </c>
      <c r="L50" s="14">
        <v>0</v>
      </c>
      <c r="M50" s="14">
        <v>0</v>
      </c>
      <c r="N50" s="14">
        <v>0</v>
      </c>
      <c r="O50" s="14">
        <v>0</v>
      </c>
      <c r="P50" s="14">
        <v>6.6666666666666662E-3</v>
      </c>
      <c r="Q50" s="14">
        <v>6.6666666666666662E-3</v>
      </c>
      <c r="R50" s="14">
        <v>6.6666666666666662E-3</v>
      </c>
      <c r="S50" s="14">
        <v>6.6666666666666662E-3</v>
      </c>
      <c r="T50" s="14">
        <v>6.6666666666666662E-3</v>
      </c>
      <c r="U50" s="36">
        <v>6.6666666666666662E-3</v>
      </c>
      <c r="V50" s="40">
        <f t="shared" ref="V50" si="24">+J51+K51</f>
        <v>0</v>
      </c>
      <c r="W50" s="49" t="s">
        <v>7</v>
      </c>
    </row>
    <row r="51" spans="1:23" ht="103.5" customHeight="1" x14ac:dyDescent="0.2">
      <c r="A51" s="53"/>
      <c r="B51" s="55"/>
      <c r="C51" s="52"/>
      <c r="D51" s="51"/>
      <c r="E51" s="52"/>
      <c r="F51" s="50"/>
      <c r="G51" s="50"/>
      <c r="H51" s="13" t="s">
        <v>14</v>
      </c>
      <c r="I51" s="25">
        <f t="shared" si="4"/>
        <v>0</v>
      </c>
      <c r="J51" s="14">
        <v>0</v>
      </c>
      <c r="K51" s="14">
        <v>0</v>
      </c>
      <c r="L51" s="14"/>
      <c r="M51" s="14"/>
      <c r="N51" s="14"/>
      <c r="O51" s="14"/>
      <c r="P51" s="14"/>
      <c r="Q51" s="14"/>
      <c r="R51" s="14"/>
      <c r="S51" s="14"/>
      <c r="T51" s="14"/>
      <c r="U51" s="30"/>
      <c r="V51" s="40"/>
      <c r="W51" s="49"/>
    </row>
    <row r="52" spans="1:23" ht="88.5" customHeight="1" x14ac:dyDescent="0.2">
      <c r="A52" s="53">
        <v>25</v>
      </c>
      <c r="B52" s="55" t="s">
        <v>5</v>
      </c>
      <c r="C52" s="52" t="s">
        <v>37</v>
      </c>
      <c r="D52" s="51" t="s">
        <v>48</v>
      </c>
      <c r="E52" s="52" t="s">
        <v>40</v>
      </c>
      <c r="F52" s="50"/>
      <c r="G52" s="50"/>
      <c r="H52" s="13" t="s">
        <v>13</v>
      </c>
      <c r="I52" s="25">
        <f t="shared" si="4"/>
        <v>3.0000000000000002E-2</v>
      </c>
      <c r="J52" s="14">
        <v>0</v>
      </c>
      <c r="K52" s="27">
        <v>2.7299999999999998E-3</v>
      </c>
      <c r="L52" s="14">
        <v>2.7269999999999998E-3</v>
      </c>
      <c r="M52" s="14">
        <v>2.7269999999999998E-3</v>
      </c>
      <c r="N52" s="14">
        <v>2.7269999999999998E-3</v>
      </c>
      <c r="O52" s="14">
        <v>2.7269999999999998E-3</v>
      </c>
      <c r="P52" s="14">
        <v>2.7269999999999998E-3</v>
      </c>
      <c r="Q52" s="14">
        <v>2.7269999999999998E-3</v>
      </c>
      <c r="R52" s="14">
        <v>2.7269999999999998E-3</v>
      </c>
      <c r="S52" s="14">
        <v>2.7269999999999998E-3</v>
      </c>
      <c r="T52" s="14">
        <v>2.7269999999999998E-3</v>
      </c>
      <c r="U52" s="30">
        <v>2.7269999999999998E-3</v>
      </c>
      <c r="V52" s="40">
        <f t="shared" ref="V52" si="25">+J53+K53</f>
        <v>2.7000000000000001E-3</v>
      </c>
      <c r="W52" s="49" t="s">
        <v>87</v>
      </c>
    </row>
    <row r="53" spans="1:23" ht="88.5" customHeight="1" x14ac:dyDescent="0.2">
      <c r="A53" s="53"/>
      <c r="B53" s="55"/>
      <c r="C53" s="52"/>
      <c r="D53" s="51"/>
      <c r="E53" s="52"/>
      <c r="F53" s="50"/>
      <c r="G53" s="50"/>
      <c r="H53" s="13" t="s">
        <v>14</v>
      </c>
      <c r="I53" s="25">
        <f t="shared" si="4"/>
        <v>2.7000000000000001E-3</v>
      </c>
      <c r="J53" s="14">
        <v>0</v>
      </c>
      <c r="K53" s="28">
        <v>2.7000000000000001E-3</v>
      </c>
      <c r="L53" s="14"/>
      <c r="M53" s="14"/>
      <c r="N53" s="14"/>
      <c r="O53" s="14"/>
      <c r="P53" s="14"/>
      <c r="Q53" s="14"/>
      <c r="R53" s="14"/>
      <c r="S53" s="14"/>
      <c r="T53" s="14"/>
      <c r="U53" s="30"/>
      <c r="V53" s="40"/>
      <c r="W53" s="49"/>
    </row>
    <row r="54" spans="1:23" ht="81" customHeight="1" x14ac:dyDescent="0.2">
      <c r="A54" s="53">
        <v>26</v>
      </c>
      <c r="B54" s="55" t="s">
        <v>23</v>
      </c>
      <c r="C54" s="52" t="s">
        <v>24</v>
      </c>
      <c r="D54" s="51" t="s">
        <v>45</v>
      </c>
      <c r="E54" s="52" t="s">
        <v>44</v>
      </c>
      <c r="F54" s="50">
        <f>+I54+I56</f>
        <v>6.9999999999999993E-2</v>
      </c>
      <c r="G54" s="50">
        <f>+I55+I57</f>
        <v>5.0000000000000001E-3</v>
      </c>
      <c r="H54" s="13" t="s">
        <v>13</v>
      </c>
      <c r="I54" s="25">
        <f t="shared" si="4"/>
        <v>4.9999999999999996E-2</v>
      </c>
      <c r="J54" s="14">
        <v>0</v>
      </c>
      <c r="K54" s="27">
        <v>5.0000000000000001E-3</v>
      </c>
      <c r="L54" s="14">
        <v>5.0000000000000001E-3</v>
      </c>
      <c r="M54" s="14">
        <v>5.0000000000000001E-3</v>
      </c>
      <c r="N54" s="14">
        <v>5.0000000000000001E-3</v>
      </c>
      <c r="O54" s="14">
        <v>5.0000000000000001E-3</v>
      </c>
      <c r="P54" s="14">
        <v>5.0000000000000001E-3</v>
      </c>
      <c r="Q54" s="14">
        <v>5.0000000000000001E-3</v>
      </c>
      <c r="R54" s="14">
        <v>5.0000000000000001E-3</v>
      </c>
      <c r="S54" s="14">
        <v>5.0000000000000001E-3</v>
      </c>
      <c r="T54" s="14">
        <v>5.0000000000000001E-3</v>
      </c>
      <c r="U54" s="30">
        <v>0</v>
      </c>
      <c r="V54" s="40">
        <f t="shared" ref="V54" si="26">+J55+K55</f>
        <v>5.0000000000000001E-3</v>
      </c>
      <c r="W54" s="49" t="s">
        <v>86</v>
      </c>
    </row>
    <row r="55" spans="1:23" ht="81" customHeight="1" x14ac:dyDescent="0.2">
      <c r="A55" s="53"/>
      <c r="B55" s="55"/>
      <c r="C55" s="52"/>
      <c r="D55" s="51"/>
      <c r="E55" s="52"/>
      <c r="F55" s="50"/>
      <c r="G55" s="50"/>
      <c r="H55" s="13" t="s">
        <v>14</v>
      </c>
      <c r="I55" s="25">
        <f t="shared" si="4"/>
        <v>5.0000000000000001E-3</v>
      </c>
      <c r="J55" s="14">
        <v>0</v>
      </c>
      <c r="K55" s="28">
        <v>5.0000000000000001E-3</v>
      </c>
      <c r="L55" s="14"/>
      <c r="M55" s="14"/>
      <c r="N55" s="14"/>
      <c r="O55" s="14"/>
      <c r="P55" s="14"/>
      <c r="Q55" s="14"/>
      <c r="R55" s="14"/>
      <c r="S55" s="14"/>
      <c r="T55" s="14"/>
      <c r="U55" s="30"/>
      <c r="V55" s="40"/>
      <c r="W55" s="49"/>
    </row>
    <row r="56" spans="1:23" ht="60" customHeight="1" x14ac:dyDescent="0.2">
      <c r="A56" s="53">
        <v>27</v>
      </c>
      <c r="B56" s="55" t="s">
        <v>23</v>
      </c>
      <c r="C56" s="52" t="s">
        <v>24</v>
      </c>
      <c r="D56" s="51" t="s">
        <v>43</v>
      </c>
      <c r="E56" s="52" t="s">
        <v>42</v>
      </c>
      <c r="F56" s="50"/>
      <c r="G56" s="50"/>
      <c r="H56" s="13" t="s">
        <v>13</v>
      </c>
      <c r="I56" s="25">
        <f t="shared" si="4"/>
        <v>0.02</v>
      </c>
      <c r="J56" s="14">
        <v>0</v>
      </c>
      <c r="K56" s="14">
        <v>0</v>
      </c>
      <c r="L56" s="14">
        <v>4.0000000000000001E-3</v>
      </c>
      <c r="M56" s="14">
        <v>4.0000000000000001E-3</v>
      </c>
      <c r="N56" s="14">
        <v>4.0000000000000001E-3</v>
      </c>
      <c r="O56" s="14">
        <v>8.0000000000000002E-3</v>
      </c>
      <c r="P56" s="14">
        <v>0</v>
      </c>
      <c r="Q56" s="14">
        <v>0</v>
      </c>
      <c r="R56" s="14">
        <v>0</v>
      </c>
      <c r="S56" s="14">
        <v>0</v>
      </c>
      <c r="T56" s="14">
        <v>0</v>
      </c>
      <c r="U56" s="30">
        <v>0</v>
      </c>
      <c r="V56" s="40">
        <f t="shared" ref="V56" si="27">+J57+K57</f>
        <v>0</v>
      </c>
      <c r="W56" s="44"/>
    </row>
    <row r="57" spans="1:23" ht="60" customHeight="1" x14ac:dyDescent="0.2">
      <c r="A57" s="53"/>
      <c r="B57" s="55"/>
      <c r="C57" s="52"/>
      <c r="D57" s="51"/>
      <c r="E57" s="52"/>
      <c r="F57" s="50"/>
      <c r="G57" s="50"/>
      <c r="H57" s="13" t="s">
        <v>14</v>
      </c>
      <c r="I57" s="25">
        <f t="shared" si="4"/>
        <v>0</v>
      </c>
      <c r="J57" s="14">
        <v>0</v>
      </c>
      <c r="K57" s="14">
        <v>0</v>
      </c>
      <c r="L57" s="14"/>
      <c r="M57" s="14"/>
      <c r="N57" s="14"/>
      <c r="O57" s="14"/>
      <c r="P57" s="14"/>
      <c r="Q57" s="14"/>
      <c r="R57" s="14"/>
      <c r="S57" s="14"/>
      <c r="T57" s="14"/>
      <c r="U57" s="30"/>
      <c r="V57" s="40"/>
      <c r="W57" s="44"/>
    </row>
    <row r="58" spans="1:23" ht="60" customHeight="1" x14ac:dyDescent="0.2">
      <c r="A58" s="53">
        <v>28</v>
      </c>
      <c r="B58" s="55" t="s">
        <v>6</v>
      </c>
      <c r="C58" s="52" t="s">
        <v>6</v>
      </c>
      <c r="D58" s="51" t="s">
        <v>30</v>
      </c>
      <c r="E58" s="52" t="s">
        <v>31</v>
      </c>
      <c r="F58" s="50">
        <f>+I58+I60+I62+I64+I66+I68+I70</f>
        <v>0.2</v>
      </c>
      <c r="G58" s="50">
        <f>+I59+I61+I63+I65+I67+I69+I71</f>
        <v>1.3000000000000001E-2</v>
      </c>
      <c r="H58" s="13" t="s">
        <v>13</v>
      </c>
      <c r="I58" s="25">
        <f t="shared" si="4"/>
        <v>0.02</v>
      </c>
      <c r="J58" s="14">
        <v>0</v>
      </c>
      <c r="K58" s="14">
        <v>0</v>
      </c>
      <c r="L58" s="14">
        <v>0</v>
      </c>
      <c r="M58" s="14">
        <v>0</v>
      </c>
      <c r="N58" s="14">
        <v>0</v>
      </c>
      <c r="O58" s="14">
        <v>0</v>
      </c>
      <c r="P58" s="14">
        <v>0</v>
      </c>
      <c r="Q58" s="14">
        <v>0</v>
      </c>
      <c r="R58" s="14">
        <v>0</v>
      </c>
      <c r="S58" s="14">
        <v>0</v>
      </c>
      <c r="T58" s="14">
        <v>0</v>
      </c>
      <c r="U58" s="30">
        <v>0.02</v>
      </c>
      <c r="V58" s="40">
        <f t="shared" ref="V58" si="28">+J59+K59</f>
        <v>0</v>
      </c>
      <c r="W58" s="44"/>
    </row>
    <row r="59" spans="1:23" ht="60" customHeight="1" x14ac:dyDescent="0.2">
      <c r="A59" s="53"/>
      <c r="B59" s="55"/>
      <c r="C59" s="52"/>
      <c r="D59" s="51"/>
      <c r="E59" s="52"/>
      <c r="F59" s="50"/>
      <c r="G59" s="50"/>
      <c r="H59" s="13" t="s">
        <v>14</v>
      </c>
      <c r="I59" s="25">
        <f t="shared" si="4"/>
        <v>0</v>
      </c>
      <c r="J59" s="14">
        <v>0</v>
      </c>
      <c r="K59" s="14">
        <v>0</v>
      </c>
      <c r="L59" s="14"/>
      <c r="M59" s="14"/>
      <c r="N59" s="14"/>
      <c r="O59" s="14"/>
      <c r="P59" s="14"/>
      <c r="Q59" s="14"/>
      <c r="R59" s="14"/>
      <c r="S59" s="14"/>
      <c r="T59" s="14"/>
      <c r="U59" s="30"/>
      <c r="V59" s="40"/>
      <c r="W59" s="44"/>
    </row>
    <row r="60" spans="1:23" ht="60" customHeight="1" x14ac:dyDescent="0.2">
      <c r="A60" s="53">
        <v>29</v>
      </c>
      <c r="B60" s="55" t="s">
        <v>6</v>
      </c>
      <c r="C60" s="52" t="s">
        <v>6</v>
      </c>
      <c r="D60" s="60" t="s">
        <v>62</v>
      </c>
      <c r="E60" s="52" t="s">
        <v>31</v>
      </c>
      <c r="F60" s="50"/>
      <c r="G60" s="50"/>
      <c r="H60" s="13" t="s">
        <v>13</v>
      </c>
      <c r="I60" s="25">
        <f>SUM(J60:U60)</f>
        <v>0.03</v>
      </c>
      <c r="J60" s="14">
        <v>0</v>
      </c>
      <c r="K60" s="14">
        <v>0</v>
      </c>
      <c r="L60" s="14">
        <v>0</v>
      </c>
      <c r="M60" s="14">
        <v>0</v>
      </c>
      <c r="N60" s="14">
        <v>0</v>
      </c>
      <c r="O60" s="14">
        <v>0</v>
      </c>
      <c r="P60" s="14">
        <v>0.03</v>
      </c>
      <c r="Q60" s="14">
        <v>0</v>
      </c>
      <c r="R60" s="14">
        <v>0</v>
      </c>
      <c r="S60" s="14">
        <v>0</v>
      </c>
      <c r="T60" s="14">
        <v>0</v>
      </c>
      <c r="U60" s="30">
        <v>0</v>
      </c>
      <c r="V60" s="40">
        <f t="shared" ref="V60" si="29">+J61+K61</f>
        <v>0</v>
      </c>
      <c r="W60" s="44"/>
    </row>
    <row r="61" spans="1:23" ht="60" customHeight="1" x14ac:dyDescent="0.2">
      <c r="A61" s="53"/>
      <c r="B61" s="55"/>
      <c r="C61" s="52"/>
      <c r="D61" s="60"/>
      <c r="E61" s="52"/>
      <c r="F61" s="50"/>
      <c r="G61" s="50"/>
      <c r="H61" s="13" t="s">
        <v>14</v>
      </c>
      <c r="I61" s="25">
        <f>SUM(J61:U61)</f>
        <v>0</v>
      </c>
      <c r="J61" s="14">
        <v>0</v>
      </c>
      <c r="K61" s="14">
        <v>0</v>
      </c>
      <c r="L61" s="14"/>
      <c r="M61" s="14"/>
      <c r="N61" s="14"/>
      <c r="O61" s="14"/>
      <c r="P61" s="14"/>
      <c r="Q61" s="14"/>
      <c r="R61" s="14"/>
      <c r="S61" s="14"/>
      <c r="T61" s="14"/>
      <c r="U61" s="30"/>
      <c r="V61" s="40"/>
      <c r="W61" s="44"/>
    </row>
    <row r="62" spans="1:23" ht="60" customHeight="1" x14ac:dyDescent="0.2">
      <c r="A62" s="53">
        <v>30</v>
      </c>
      <c r="B62" s="55" t="s">
        <v>6</v>
      </c>
      <c r="C62" s="52" t="s">
        <v>6</v>
      </c>
      <c r="D62" s="60" t="s">
        <v>63</v>
      </c>
      <c r="E62" s="52" t="s">
        <v>31</v>
      </c>
      <c r="F62" s="50"/>
      <c r="G62" s="50"/>
      <c r="H62" s="13" t="s">
        <v>13</v>
      </c>
      <c r="I62" s="25">
        <f>SUM(J62:U62)</f>
        <v>0.03</v>
      </c>
      <c r="J62" s="14">
        <v>0</v>
      </c>
      <c r="K62" s="14">
        <v>0</v>
      </c>
      <c r="L62" s="14">
        <v>0</v>
      </c>
      <c r="M62" s="14">
        <v>0</v>
      </c>
      <c r="N62" s="14">
        <v>0</v>
      </c>
      <c r="O62" s="14">
        <v>0</v>
      </c>
      <c r="P62" s="14">
        <v>0.03</v>
      </c>
      <c r="Q62" s="14">
        <v>0</v>
      </c>
      <c r="R62" s="14">
        <v>0</v>
      </c>
      <c r="S62" s="14">
        <v>0</v>
      </c>
      <c r="T62" s="14">
        <v>0</v>
      </c>
      <c r="U62" s="30">
        <v>0</v>
      </c>
      <c r="V62" s="40">
        <f t="shared" ref="V62" si="30">+J63+K63</f>
        <v>0</v>
      </c>
      <c r="W62" s="44"/>
    </row>
    <row r="63" spans="1:23" ht="60" customHeight="1" x14ac:dyDescent="0.2">
      <c r="A63" s="53"/>
      <c r="B63" s="55"/>
      <c r="C63" s="52"/>
      <c r="D63" s="60"/>
      <c r="E63" s="52"/>
      <c r="F63" s="50"/>
      <c r="G63" s="50"/>
      <c r="H63" s="13" t="s">
        <v>14</v>
      </c>
      <c r="I63" s="25">
        <f>SUM(J63:U63)</f>
        <v>0</v>
      </c>
      <c r="J63" s="14">
        <v>0</v>
      </c>
      <c r="K63" s="14">
        <v>0</v>
      </c>
      <c r="L63" s="14"/>
      <c r="M63" s="14"/>
      <c r="N63" s="14"/>
      <c r="O63" s="14"/>
      <c r="P63" s="14"/>
      <c r="Q63" s="14"/>
      <c r="R63" s="14"/>
      <c r="S63" s="14"/>
      <c r="T63" s="14"/>
      <c r="U63" s="30"/>
      <c r="V63" s="40"/>
      <c r="W63" s="44"/>
    </row>
    <row r="64" spans="1:23" ht="60" customHeight="1" x14ac:dyDescent="0.2">
      <c r="A64" s="53">
        <v>31</v>
      </c>
      <c r="B64" s="55" t="s">
        <v>6</v>
      </c>
      <c r="C64" s="52" t="s">
        <v>6</v>
      </c>
      <c r="D64" s="51" t="s">
        <v>52</v>
      </c>
      <c r="E64" s="52" t="s">
        <v>39</v>
      </c>
      <c r="F64" s="50"/>
      <c r="G64" s="50"/>
      <c r="H64" s="13" t="s">
        <v>13</v>
      </c>
      <c r="I64" s="25">
        <f t="shared" si="4"/>
        <v>0.03</v>
      </c>
      <c r="J64" s="14">
        <v>0</v>
      </c>
      <c r="K64" s="14">
        <v>0</v>
      </c>
      <c r="L64" s="14">
        <v>0</v>
      </c>
      <c r="M64" s="14">
        <v>0</v>
      </c>
      <c r="N64" s="14">
        <v>0.01</v>
      </c>
      <c r="O64" s="14">
        <v>0.01</v>
      </c>
      <c r="P64" s="14">
        <v>0.01</v>
      </c>
      <c r="Q64" s="14">
        <v>0</v>
      </c>
      <c r="R64" s="14">
        <v>0</v>
      </c>
      <c r="S64" s="14">
        <v>0</v>
      </c>
      <c r="T64" s="14">
        <v>0</v>
      </c>
      <c r="U64" s="30">
        <v>0</v>
      </c>
      <c r="V64" s="40">
        <f t="shared" ref="V64" si="31">+J65+K65</f>
        <v>0</v>
      </c>
      <c r="W64" s="44"/>
    </row>
    <row r="65" spans="1:23" ht="60" customHeight="1" x14ac:dyDescent="0.2">
      <c r="A65" s="53"/>
      <c r="B65" s="55"/>
      <c r="C65" s="52"/>
      <c r="D65" s="51"/>
      <c r="E65" s="52"/>
      <c r="F65" s="50"/>
      <c r="G65" s="50"/>
      <c r="H65" s="13" t="s">
        <v>14</v>
      </c>
      <c r="I65" s="25">
        <f t="shared" si="4"/>
        <v>0</v>
      </c>
      <c r="J65" s="14">
        <v>0</v>
      </c>
      <c r="K65" s="14">
        <v>0</v>
      </c>
      <c r="L65" s="14"/>
      <c r="M65" s="14"/>
      <c r="N65" s="14"/>
      <c r="O65" s="14"/>
      <c r="P65" s="14"/>
      <c r="Q65" s="14"/>
      <c r="R65" s="14"/>
      <c r="S65" s="14"/>
      <c r="T65" s="14"/>
      <c r="U65" s="30"/>
      <c r="V65" s="40"/>
      <c r="W65" s="44"/>
    </row>
    <row r="66" spans="1:23" ht="60" customHeight="1" x14ac:dyDescent="0.2">
      <c r="A66" s="53">
        <v>32</v>
      </c>
      <c r="B66" s="55" t="s">
        <v>6</v>
      </c>
      <c r="C66" s="52" t="s">
        <v>6</v>
      </c>
      <c r="D66" s="51" t="s">
        <v>49</v>
      </c>
      <c r="E66" s="52" t="s">
        <v>60</v>
      </c>
      <c r="F66" s="50"/>
      <c r="G66" s="50"/>
      <c r="H66" s="13" t="s">
        <v>13</v>
      </c>
      <c r="I66" s="25">
        <f t="shared" si="4"/>
        <v>0.03</v>
      </c>
      <c r="J66" s="14">
        <v>0</v>
      </c>
      <c r="K66" s="14">
        <v>0</v>
      </c>
      <c r="L66" s="14">
        <v>0.01</v>
      </c>
      <c r="M66" s="14">
        <v>0</v>
      </c>
      <c r="N66" s="14">
        <v>0</v>
      </c>
      <c r="O66" s="14">
        <v>0</v>
      </c>
      <c r="P66" s="14">
        <v>0.01</v>
      </c>
      <c r="Q66" s="14">
        <v>0</v>
      </c>
      <c r="R66" s="14">
        <v>0</v>
      </c>
      <c r="S66" s="14">
        <v>0</v>
      </c>
      <c r="T66" s="14">
        <v>0.01</v>
      </c>
      <c r="U66" s="30">
        <v>0</v>
      </c>
      <c r="V66" s="40">
        <f t="shared" ref="V66" si="32">+J67+K67</f>
        <v>5.0000000000000001E-3</v>
      </c>
      <c r="W66" s="49" t="s">
        <v>89</v>
      </c>
    </row>
    <row r="67" spans="1:23" ht="60" customHeight="1" x14ac:dyDescent="0.2">
      <c r="A67" s="53"/>
      <c r="B67" s="55"/>
      <c r="C67" s="52"/>
      <c r="D67" s="51"/>
      <c r="E67" s="52"/>
      <c r="F67" s="50"/>
      <c r="G67" s="50"/>
      <c r="H67" s="13" t="s">
        <v>14</v>
      </c>
      <c r="I67" s="25">
        <f t="shared" si="4"/>
        <v>5.0000000000000001E-3</v>
      </c>
      <c r="J67" s="14">
        <v>0</v>
      </c>
      <c r="K67" s="28">
        <v>5.0000000000000001E-3</v>
      </c>
      <c r="L67" s="14"/>
      <c r="M67" s="14"/>
      <c r="N67" s="14"/>
      <c r="O67" s="14"/>
      <c r="P67" s="14"/>
      <c r="Q67" s="14"/>
      <c r="R67" s="14"/>
      <c r="S67" s="14"/>
      <c r="T67" s="14"/>
      <c r="U67" s="30"/>
      <c r="V67" s="40"/>
      <c r="W67" s="49"/>
    </row>
    <row r="68" spans="1:23" ht="60" customHeight="1" x14ac:dyDescent="0.2">
      <c r="A68" s="53">
        <v>33</v>
      </c>
      <c r="B68" s="55" t="s">
        <v>6</v>
      </c>
      <c r="C68" s="52" t="s">
        <v>6</v>
      </c>
      <c r="D68" s="51" t="s">
        <v>50</v>
      </c>
      <c r="E68" s="52" t="s">
        <v>31</v>
      </c>
      <c r="F68" s="50"/>
      <c r="G68" s="50"/>
      <c r="H68" s="13" t="s">
        <v>13</v>
      </c>
      <c r="I68" s="25">
        <f t="shared" si="4"/>
        <v>0.01</v>
      </c>
      <c r="J68" s="14">
        <v>0</v>
      </c>
      <c r="K68" s="14">
        <v>0</v>
      </c>
      <c r="L68" s="14">
        <v>0</v>
      </c>
      <c r="M68" s="14">
        <v>0</v>
      </c>
      <c r="N68" s="14">
        <v>0</v>
      </c>
      <c r="O68" s="14">
        <v>0</v>
      </c>
      <c r="P68" s="14">
        <v>5.0000000000000001E-3</v>
      </c>
      <c r="Q68" s="14">
        <v>0</v>
      </c>
      <c r="R68" s="14">
        <v>0</v>
      </c>
      <c r="S68" s="14">
        <v>0</v>
      </c>
      <c r="T68" s="14">
        <v>0</v>
      </c>
      <c r="U68" s="30">
        <v>5.0000000000000001E-3</v>
      </c>
      <c r="V68" s="40">
        <f t="shared" ref="V68" si="33">+J69+K69</f>
        <v>0</v>
      </c>
      <c r="W68" s="44"/>
    </row>
    <row r="69" spans="1:23" ht="60" customHeight="1" x14ac:dyDescent="0.2">
      <c r="A69" s="53"/>
      <c r="B69" s="55"/>
      <c r="C69" s="52"/>
      <c r="D69" s="51"/>
      <c r="E69" s="52"/>
      <c r="F69" s="50"/>
      <c r="G69" s="50"/>
      <c r="H69" s="13" t="s">
        <v>14</v>
      </c>
      <c r="I69" s="25">
        <f t="shared" si="4"/>
        <v>0</v>
      </c>
      <c r="J69" s="14">
        <v>0</v>
      </c>
      <c r="K69" s="14">
        <v>0</v>
      </c>
      <c r="L69" s="14"/>
      <c r="M69" s="14"/>
      <c r="N69" s="14"/>
      <c r="O69" s="14"/>
      <c r="P69" s="14"/>
      <c r="Q69" s="14"/>
      <c r="R69" s="14"/>
      <c r="S69" s="14"/>
      <c r="T69" s="14"/>
      <c r="U69" s="30"/>
      <c r="V69" s="40"/>
      <c r="W69" s="44"/>
    </row>
    <row r="70" spans="1:23" ht="60" customHeight="1" x14ac:dyDescent="0.2">
      <c r="A70" s="53">
        <v>34</v>
      </c>
      <c r="B70" s="55" t="s">
        <v>6</v>
      </c>
      <c r="C70" s="52" t="s">
        <v>6</v>
      </c>
      <c r="D70" s="51" t="s">
        <v>61</v>
      </c>
      <c r="E70" s="52" t="s">
        <v>60</v>
      </c>
      <c r="F70" s="50"/>
      <c r="G70" s="50"/>
      <c r="H70" s="13" t="s">
        <v>13</v>
      </c>
      <c r="I70" s="25">
        <f t="shared" si="4"/>
        <v>0.05</v>
      </c>
      <c r="J70" s="14">
        <v>0</v>
      </c>
      <c r="K70" s="27">
        <v>8.0000000000000002E-3</v>
      </c>
      <c r="L70" s="14">
        <v>4.1999999999999997E-3</v>
      </c>
      <c r="M70" s="14">
        <v>4.1999999999999997E-3</v>
      </c>
      <c r="N70" s="14">
        <v>4.1999999999999997E-3</v>
      </c>
      <c r="O70" s="14">
        <v>4.1999999999999997E-3</v>
      </c>
      <c r="P70" s="14">
        <v>4.1999999999999997E-3</v>
      </c>
      <c r="Q70" s="14">
        <v>4.1999999999999997E-3</v>
      </c>
      <c r="R70" s="14">
        <v>4.1999999999999997E-3</v>
      </c>
      <c r="S70" s="14">
        <v>4.1999999999999997E-3</v>
      </c>
      <c r="T70" s="14">
        <v>4.1999999999999997E-3</v>
      </c>
      <c r="U70" s="30">
        <v>4.1999999999999997E-3</v>
      </c>
      <c r="V70" s="40">
        <f t="shared" ref="V70" si="34">+J71+K71</f>
        <v>8.0000000000000002E-3</v>
      </c>
      <c r="W70" s="49" t="s">
        <v>82</v>
      </c>
    </row>
    <row r="71" spans="1:23" ht="60" customHeight="1" thickBot="1" x14ac:dyDescent="0.25">
      <c r="A71" s="54"/>
      <c r="B71" s="56"/>
      <c r="C71" s="57"/>
      <c r="D71" s="58"/>
      <c r="E71" s="57"/>
      <c r="F71" s="59"/>
      <c r="G71" s="59"/>
      <c r="H71" s="15" t="s">
        <v>14</v>
      </c>
      <c r="I71" s="26">
        <f t="shared" si="4"/>
        <v>8.0000000000000002E-3</v>
      </c>
      <c r="J71" s="16">
        <v>0</v>
      </c>
      <c r="K71" s="22">
        <v>8.0000000000000002E-3</v>
      </c>
      <c r="L71" s="16"/>
      <c r="M71" s="16"/>
      <c r="N71" s="16"/>
      <c r="O71" s="16"/>
      <c r="P71" s="16"/>
      <c r="Q71" s="16"/>
      <c r="R71" s="16"/>
      <c r="S71" s="16"/>
      <c r="T71" s="16"/>
      <c r="U71" s="31"/>
      <c r="V71" s="40"/>
      <c r="W71" s="49"/>
    </row>
    <row r="72" spans="1:23" ht="57.75" customHeight="1" x14ac:dyDescent="0.3">
      <c r="A72" s="17"/>
      <c r="B72" s="18"/>
      <c r="C72" s="19"/>
      <c r="D72" s="18"/>
      <c r="E72" s="18"/>
      <c r="F72" s="45">
        <f>SUM(F4:F71)</f>
        <v>1</v>
      </c>
      <c r="G72" s="47">
        <f>SUM(G4:G71)</f>
        <v>0.11829999999999999</v>
      </c>
      <c r="H72" s="20" t="s">
        <v>13</v>
      </c>
      <c r="I72" s="21">
        <f>+I70+I68+I66+I64+I62+I60+I58+I56+I54+I52+I50+I48+I46+I44+I42+I40+I38+I36+I34+I32+I30+I28+I26+I24+I22+I20+I18+I16+I14+I12+I10+I8+I6+I4</f>
        <v>1.0000000000000004</v>
      </c>
      <c r="J72" s="21">
        <f t="shared" ref="J72:U73" si="35">+J70+J68+J66+J64+J62+J60+J58+J56+J54+J52+J50+J48+J46+J44+J42+J40+J38+J36+J34+J32+J30+J28+J26+J24+J22+J20+J18+J16+J14+J12+J10+J8+J6+J4</f>
        <v>2.5000000000000001E-2</v>
      </c>
      <c r="K72" s="21">
        <f t="shared" si="35"/>
        <v>8.8279999999999997E-2</v>
      </c>
      <c r="L72" s="21">
        <f t="shared" si="35"/>
        <v>6.4271999999999996E-2</v>
      </c>
      <c r="M72" s="21">
        <f t="shared" si="35"/>
        <v>9.7867999999999983E-2</v>
      </c>
      <c r="N72" s="21">
        <f t="shared" si="35"/>
        <v>9.9659999999999999E-2</v>
      </c>
      <c r="O72" s="21">
        <f t="shared" si="35"/>
        <v>8.7659999999999988E-2</v>
      </c>
      <c r="P72" s="21">
        <f t="shared" si="35"/>
        <v>0.18332666666666667</v>
      </c>
      <c r="Q72" s="21">
        <f t="shared" si="35"/>
        <v>0.10372666666666668</v>
      </c>
      <c r="R72" s="21">
        <f t="shared" si="35"/>
        <v>6.0826666666666675E-2</v>
      </c>
      <c r="S72" s="21">
        <f t="shared" si="35"/>
        <v>5.3826666666666668E-2</v>
      </c>
      <c r="T72" s="21">
        <f t="shared" si="35"/>
        <v>4.7826666666666677E-2</v>
      </c>
      <c r="U72" s="32">
        <f t="shared" si="35"/>
        <v>8.7726666666666661E-2</v>
      </c>
      <c r="V72" s="41">
        <f>SUM(V4:V71)</f>
        <v>0.11830000000000002</v>
      </c>
      <c r="W72" s="38"/>
    </row>
    <row r="73" spans="1:23" ht="57.75" customHeight="1" thickBot="1" x14ac:dyDescent="0.35">
      <c r="A73" s="17"/>
      <c r="B73" s="18"/>
      <c r="C73" s="19"/>
      <c r="D73" s="18"/>
      <c r="E73" s="18"/>
      <c r="F73" s="46"/>
      <c r="G73" s="48"/>
      <c r="H73" s="15" t="s">
        <v>14</v>
      </c>
      <c r="I73" s="22">
        <f>+I71+I69+I67+I65+I63+I61+I59+I57+I55+I53+I51+I49+I47+I45+I43+I41+I39+I37+I35+I33+I31+I29+I27+I25+I23+I21+I19+I17+I15+I13+I11+I9+I7+I5</f>
        <v>0.11829999999999999</v>
      </c>
      <c r="J73" s="22">
        <f t="shared" si="35"/>
        <v>2.5000000000000001E-2</v>
      </c>
      <c r="K73" s="22">
        <f t="shared" si="35"/>
        <v>9.3300000000000022E-2</v>
      </c>
      <c r="L73" s="22">
        <f t="shared" si="35"/>
        <v>0</v>
      </c>
      <c r="M73" s="22">
        <f t="shared" si="35"/>
        <v>0</v>
      </c>
      <c r="N73" s="22">
        <f t="shared" si="35"/>
        <v>0</v>
      </c>
      <c r="O73" s="22">
        <f t="shared" si="35"/>
        <v>0</v>
      </c>
      <c r="P73" s="22">
        <f t="shared" si="35"/>
        <v>0</v>
      </c>
      <c r="Q73" s="22">
        <f t="shared" si="35"/>
        <v>0</v>
      </c>
      <c r="R73" s="22">
        <f t="shared" si="35"/>
        <v>0</v>
      </c>
      <c r="S73" s="22">
        <f t="shared" si="35"/>
        <v>0</v>
      </c>
      <c r="T73" s="22">
        <f t="shared" si="35"/>
        <v>0</v>
      </c>
      <c r="U73" s="33">
        <f t="shared" si="35"/>
        <v>0</v>
      </c>
      <c r="V73" s="42"/>
      <c r="W73" s="39"/>
    </row>
    <row r="74" spans="1:23" ht="57.75" customHeight="1" x14ac:dyDescent="0.35"/>
    <row r="76" spans="1:23" x14ac:dyDescent="0.35">
      <c r="D76" s="7" t="s">
        <v>7</v>
      </c>
    </row>
  </sheetData>
  <mergeCells count="257">
    <mergeCell ref="C6:C7"/>
    <mergeCell ref="D6:D7"/>
    <mergeCell ref="E6:E7"/>
    <mergeCell ref="A8:A9"/>
    <mergeCell ref="B8:B9"/>
    <mergeCell ref="C8:C9"/>
    <mergeCell ref="D8:D9"/>
    <mergeCell ref="E8:E9"/>
    <mergeCell ref="H3:I3"/>
    <mergeCell ref="A4:A5"/>
    <mergeCell ref="B4:B5"/>
    <mergeCell ref="C4:C5"/>
    <mergeCell ref="D4:D5"/>
    <mergeCell ref="E4:E5"/>
    <mergeCell ref="F4:F9"/>
    <mergeCell ref="G4:G9"/>
    <mergeCell ref="A6:A7"/>
    <mergeCell ref="B6:B7"/>
    <mergeCell ref="A10:A11"/>
    <mergeCell ref="B10:B11"/>
    <mergeCell ref="C10:C11"/>
    <mergeCell ref="D10:D11"/>
    <mergeCell ref="E10:E11"/>
    <mergeCell ref="F10:F19"/>
    <mergeCell ref="E14:E15"/>
    <mergeCell ref="A16:A17"/>
    <mergeCell ref="B16:B17"/>
    <mergeCell ref="C16:C17"/>
    <mergeCell ref="A12:A13"/>
    <mergeCell ref="B12:B13"/>
    <mergeCell ref="C12:C13"/>
    <mergeCell ref="D12:D13"/>
    <mergeCell ref="E12:E13"/>
    <mergeCell ref="A14:A15"/>
    <mergeCell ref="B14:B15"/>
    <mergeCell ref="C14:C15"/>
    <mergeCell ref="D14:D15"/>
    <mergeCell ref="A26:A27"/>
    <mergeCell ref="B26:B27"/>
    <mergeCell ref="C26:C27"/>
    <mergeCell ref="D16:D17"/>
    <mergeCell ref="E16:E17"/>
    <mergeCell ref="A18:A19"/>
    <mergeCell ref="B18:B19"/>
    <mergeCell ref="C18:C19"/>
    <mergeCell ref="D18:D19"/>
    <mergeCell ref="E18:E19"/>
    <mergeCell ref="D26:D27"/>
    <mergeCell ref="E26:E27"/>
    <mergeCell ref="A28:A29"/>
    <mergeCell ref="B28:B29"/>
    <mergeCell ref="C28:C29"/>
    <mergeCell ref="D28:D29"/>
    <mergeCell ref="E28:E29"/>
    <mergeCell ref="G20:G41"/>
    <mergeCell ref="A22:A23"/>
    <mergeCell ref="B22:B23"/>
    <mergeCell ref="C22:C23"/>
    <mergeCell ref="D22:D23"/>
    <mergeCell ref="E22:E23"/>
    <mergeCell ref="A24:A25"/>
    <mergeCell ref="B24:B25"/>
    <mergeCell ref="C24:C25"/>
    <mergeCell ref="D24:D25"/>
    <mergeCell ref="A20:A21"/>
    <mergeCell ref="B20:B21"/>
    <mergeCell ref="C20:C21"/>
    <mergeCell ref="D20:D21"/>
    <mergeCell ref="E20:E21"/>
    <mergeCell ref="F20:F41"/>
    <mergeCell ref="E24:E25"/>
    <mergeCell ref="A30:A31"/>
    <mergeCell ref="B30:B31"/>
    <mergeCell ref="G42:G45"/>
    <mergeCell ref="A44:A45"/>
    <mergeCell ref="B44:B45"/>
    <mergeCell ref="C44:C45"/>
    <mergeCell ref="D44:D45"/>
    <mergeCell ref="E44:E45"/>
    <mergeCell ref="A42:A43"/>
    <mergeCell ref="C30:C31"/>
    <mergeCell ref="D30:D31"/>
    <mergeCell ref="E30:E31"/>
    <mergeCell ref="A32:A33"/>
    <mergeCell ref="B32:B33"/>
    <mergeCell ref="C32:C33"/>
    <mergeCell ref="D32:D33"/>
    <mergeCell ref="E32:E33"/>
    <mergeCell ref="A34:A35"/>
    <mergeCell ref="B34:B35"/>
    <mergeCell ref="C34:C35"/>
    <mergeCell ref="D34:D35"/>
    <mergeCell ref="E34:E35"/>
    <mergeCell ref="F42:F45"/>
    <mergeCell ref="B42:B43"/>
    <mergeCell ref="C42:C43"/>
    <mergeCell ref="D42:D43"/>
    <mergeCell ref="E42:E43"/>
    <mergeCell ref="C46:C47"/>
    <mergeCell ref="D46:D47"/>
    <mergeCell ref="E46:E47"/>
    <mergeCell ref="A40:A41"/>
    <mergeCell ref="B40:B41"/>
    <mergeCell ref="C40:C41"/>
    <mergeCell ref="D40:D41"/>
    <mergeCell ref="E40:E41"/>
    <mergeCell ref="A36:A37"/>
    <mergeCell ref="B36:B37"/>
    <mergeCell ref="C36:C37"/>
    <mergeCell ref="D36:D37"/>
    <mergeCell ref="E36:E37"/>
    <mergeCell ref="A38:A39"/>
    <mergeCell ref="B38:B39"/>
    <mergeCell ref="C38:C39"/>
    <mergeCell ref="D38:D39"/>
    <mergeCell ref="E38:E39"/>
    <mergeCell ref="F46:F53"/>
    <mergeCell ref="E50:E51"/>
    <mergeCell ref="B48:B49"/>
    <mergeCell ref="C48:C49"/>
    <mergeCell ref="D48:D49"/>
    <mergeCell ref="E48:E49"/>
    <mergeCell ref="A50:A51"/>
    <mergeCell ref="A52:A53"/>
    <mergeCell ref="B52:B53"/>
    <mergeCell ref="C52:C53"/>
    <mergeCell ref="D52:D53"/>
    <mergeCell ref="E52:E53"/>
    <mergeCell ref="B46:B47"/>
    <mergeCell ref="F54:F57"/>
    <mergeCell ref="G54:G57"/>
    <mergeCell ref="A56:A57"/>
    <mergeCell ref="B56:B57"/>
    <mergeCell ref="C56:C57"/>
    <mergeCell ref="D56:D57"/>
    <mergeCell ref="E56:E57"/>
    <mergeCell ref="D64:D65"/>
    <mergeCell ref="E64:E65"/>
    <mergeCell ref="A54:A55"/>
    <mergeCell ref="B54:B55"/>
    <mergeCell ref="C54:C55"/>
    <mergeCell ref="D54:D55"/>
    <mergeCell ref="E54:E55"/>
    <mergeCell ref="D58:D59"/>
    <mergeCell ref="E58:E59"/>
    <mergeCell ref="F58:F71"/>
    <mergeCell ref="E62:E63"/>
    <mergeCell ref="A68:A69"/>
    <mergeCell ref="B68:B69"/>
    <mergeCell ref="C68:C69"/>
    <mergeCell ref="E66:E67"/>
    <mergeCell ref="G58:G71"/>
    <mergeCell ref="A60:A61"/>
    <mergeCell ref="B60:B61"/>
    <mergeCell ref="C60:C61"/>
    <mergeCell ref="D60:D61"/>
    <mergeCell ref="E60:E61"/>
    <mergeCell ref="A62:A63"/>
    <mergeCell ref="B62:B63"/>
    <mergeCell ref="C62:C63"/>
    <mergeCell ref="D62:D63"/>
    <mergeCell ref="A58:A59"/>
    <mergeCell ref="B58:B59"/>
    <mergeCell ref="C58:C59"/>
    <mergeCell ref="A64:A65"/>
    <mergeCell ref="B64:B65"/>
    <mergeCell ref="C64:C65"/>
    <mergeCell ref="A48:A49"/>
    <mergeCell ref="B50:B51"/>
    <mergeCell ref="C50:C51"/>
    <mergeCell ref="D50:D51"/>
    <mergeCell ref="A46:A47"/>
    <mergeCell ref="A66:A67"/>
    <mergeCell ref="B66:B67"/>
    <mergeCell ref="C66:C67"/>
    <mergeCell ref="D66:D67"/>
    <mergeCell ref="D68:D69"/>
    <mergeCell ref="E68:E69"/>
    <mergeCell ref="A70:A71"/>
    <mergeCell ref="B70:B71"/>
    <mergeCell ref="C70:C71"/>
    <mergeCell ref="D70:D71"/>
    <mergeCell ref="E70:E71"/>
    <mergeCell ref="W20:W21"/>
    <mergeCell ref="W22:W23"/>
    <mergeCell ref="W24:W25"/>
    <mergeCell ref="W26:W27"/>
    <mergeCell ref="W28:W29"/>
    <mergeCell ref="W30:W31"/>
    <mergeCell ref="V26:V27"/>
    <mergeCell ref="V28:V29"/>
    <mergeCell ref="V30:V31"/>
    <mergeCell ref="W68:W69"/>
    <mergeCell ref="W70:W71"/>
    <mergeCell ref="W58:W59"/>
    <mergeCell ref="W60:W61"/>
    <mergeCell ref="W62:W63"/>
    <mergeCell ref="W64:W65"/>
    <mergeCell ref="W66:W67"/>
    <mergeCell ref="G46:G53"/>
    <mergeCell ref="F72:F73"/>
    <mergeCell ref="G72:G73"/>
    <mergeCell ref="W4:W5"/>
    <mergeCell ref="W6:W7"/>
    <mergeCell ref="W8:W9"/>
    <mergeCell ref="W10:W11"/>
    <mergeCell ref="W12:W13"/>
    <mergeCell ref="W14:W15"/>
    <mergeCell ref="W16:W17"/>
    <mergeCell ref="W18:W19"/>
    <mergeCell ref="G10:G19"/>
    <mergeCell ref="W48:W49"/>
    <mergeCell ref="W50:W51"/>
    <mergeCell ref="W52:W53"/>
    <mergeCell ref="W54:W55"/>
    <mergeCell ref="W32:W33"/>
    <mergeCell ref="W34:W35"/>
    <mergeCell ref="W36:W37"/>
    <mergeCell ref="W38:W39"/>
    <mergeCell ref="W40:W41"/>
    <mergeCell ref="W42:W43"/>
    <mergeCell ref="V20:V21"/>
    <mergeCell ref="V22:V23"/>
    <mergeCell ref="V24:V25"/>
    <mergeCell ref="V4:V5"/>
    <mergeCell ref="V6:V7"/>
    <mergeCell ref="V8:V9"/>
    <mergeCell ref="V10:V11"/>
    <mergeCell ref="V12:V13"/>
    <mergeCell ref="V14:V15"/>
    <mergeCell ref="V16:V17"/>
    <mergeCell ref="V18:V19"/>
    <mergeCell ref="W56:W57"/>
    <mergeCell ref="W44:W45"/>
    <mergeCell ref="W46:W47"/>
    <mergeCell ref="V44:V45"/>
    <mergeCell ref="V46:V47"/>
    <mergeCell ref="V48:V49"/>
    <mergeCell ref="V50:V51"/>
    <mergeCell ref="V52:V53"/>
    <mergeCell ref="V54:V55"/>
    <mergeCell ref="V32:V33"/>
    <mergeCell ref="V34:V35"/>
    <mergeCell ref="V36:V37"/>
    <mergeCell ref="V38:V39"/>
    <mergeCell ref="V40:V41"/>
    <mergeCell ref="V42:V43"/>
    <mergeCell ref="W72:W73"/>
    <mergeCell ref="V68:V69"/>
    <mergeCell ref="V70:V71"/>
    <mergeCell ref="V72:V73"/>
    <mergeCell ref="V56:V57"/>
    <mergeCell ref="V58:V59"/>
    <mergeCell ref="V60:V61"/>
    <mergeCell ref="V62:V63"/>
    <mergeCell ref="V64:V65"/>
    <mergeCell ref="V66:V67"/>
  </mergeCells>
  <pageMargins left="0.70866141732283472" right="0.70866141732283472" top="0.74803149606299213" bottom="0.74803149606299213" header="0.31496062992125984" footer="0.31496062992125984"/>
  <pageSetup paperSize="9" scale="17" orientation="portrait" r:id="rId1"/>
  <rowBreaks count="1" manualBreakCount="1">
    <brk id="13" max="20" man="1"/>
  </rowBreaks>
  <colBreaks count="1" manualBreakCount="1">
    <brk id="2" max="72"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PLAN DE SOSTENIBILIDAD 2021</vt:lpstr>
      <vt:lpstr>'PLAN DE SOSTENIBILIDAD 2021'!Área_de_impresión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Castro</dc:creator>
  <cp:lastModifiedBy>Diana Castro</cp:lastModifiedBy>
  <cp:lastPrinted>2021-02-23T20:20:51Z</cp:lastPrinted>
  <dcterms:created xsi:type="dcterms:W3CDTF">2021-01-19T20:14:07Z</dcterms:created>
  <dcterms:modified xsi:type="dcterms:W3CDTF">2021-03-04T13:09:38Z</dcterms:modified>
</cp:coreProperties>
</file>