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4508" windowHeight="8592"/>
  </bookViews>
  <sheets>
    <sheet name="CGN2015-002" sheetId="1" r:id="rId1"/>
    <sheet name="DDC-2015-100" sheetId="2" r:id="rId2"/>
  </sheets>
  <externalReferences>
    <externalReference r:id="rId3"/>
    <externalReference r:id="rId4"/>
  </externalReferences>
  <definedNames>
    <definedName name="_xlnm._FilterDatabase" localSheetId="0" hidden="1">'CGN2015-002'!$A$7:$F$87</definedName>
    <definedName name="_xlnm._FilterDatabase" localSheetId="1" hidden="1">'DDC-2015-100'!$A$9:$F$28</definedName>
    <definedName name="ACREEDORES">#REF!</definedName>
    <definedName name="ACTIVO">#REF!</definedName>
    <definedName name="ACTIVOS_ADQUIRIDOS_DE_INSTITUCIONES_INSCRITAS">#REF!</definedName>
    <definedName name="AGOTAMIENTO">#REF!</definedName>
    <definedName name="AGOTAMIENTO_ACUMULADO_DE_RECURSOS_NO_RENOVABLES__CR___1684_AGOTAMIENTO_ACUMULADO">#REF!</definedName>
    <definedName name="AJUSTE_DE_EJERCICIOS_ANTERIORES">#REF!</definedName>
    <definedName name="AJUSTES_POR_INFLACION">#REF!</definedName>
    <definedName name="AMORTIZACION_ACUMULADA_DE_BIENES_ENTREGADOS_A_TERCEROS_CR">#REF!</definedName>
    <definedName name="AMORTIZACION_ACUMULADA_DE_INTANGIBLES__CR">#REF!</definedName>
    <definedName name="AMORTIZACION_ACUMULADA_DE_INVERSIONES_DE_RECURSOS_NO_RENOVABLES__CR">#REF!</definedName>
    <definedName name="AMORTIZACION_ACUMULADA_DE_RECURSOS_RENOVABLES__CR">#REF!</definedName>
    <definedName name="APORTES_POR_COBRAR_A_ENTIDADES_AFILIADAS">#REF!</definedName>
    <definedName name="APORTES_POR_PAGAR_A_AFILIADOS">#REF!</definedName>
    <definedName name="AVANCES_Y_ANTICIPOS_ENTREGADOS">#REF!</definedName>
    <definedName name="AVANCES_Y_ANTICIPOS_RECIBIDOS">#REF!</definedName>
    <definedName name="BANCOS_Y_CORPORACIONES">#REF!</definedName>
    <definedName name="BIENES_COMERCIALIZADOS">#REF!</definedName>
    <definedName name="BIENES_DE_ARTE_Y_CULTURA">#REF!</definedName>
    <definedName name="BIENES_DE_BENEFICIO_Y_USO_PUBLICO_EN_CONSTRUCCION">#REF!</definedName>
    <definedName name="BIENES_DE_USO_PUBLICO">#REF!</definedName>
    <definedName name="BIENES_ENTREGADOS_A_TERCEROS">#REF!</definedName>
    <definedName name="BIENES_ENTREGADOS_EN_CUSTODIA">#REF!</definedName>
    <definedName name="BIENES_HISTORICOS_Y_CULTURALES">#REF!</definedName>
    <definedName name="BIENES_MUEBLES_EN_BODEGA">#REF!</definedName>
    <definedName name="BIENES_PRODUCIDOS">#REF!</definedName>
    <definedName name="BIENES_RECIBIDOS_EN_ARRENDAMIENTO_FINANCIERO">#REF!</definedName>
    <definedName name="BIENES_RECIBIDOS_EN_CUSTODIA">#REF!</definedName>
    <definedName name="BIENES_RECIBIDOS_EN_DACION_DE_PAGO">#REF!</definedName>
    <definedName name="BONOS">#REF!</definedName>
    <definedName name="BONOS_Y_TITULOS_PENSIONALES">#REF!</definedName>
    <definedName name="CAJA">#REF!</definedName>
    <definedName name="CAPITAL_AUTORIZADO_Y_PAGADO">#REF!</definedName>
    <definedName name="CAPITAL_FISCAL">#REF!</definedName>
    <definedName name="CAPITAL_GARANTIA_EMITIDO">#REF!</definedName>
    <definedName name="CAPITAL_GARANTIA_OTORGADO">#REF!</definedName>
    <definedName name="CARGOS_DIFERIDOS">#REF!</definedName>
    <definedName name="CIERRE_DE_INGRESOS__GASTOS_Y_COSTOS">#REF!</definedName>
    <definedName name="CONSTRUCCIONES_EN_CURSO">#REF!</definedName>
    <definedName name="CONTRATISTAS">#REF!</definedName>
    <definedName name="CONTRATOS_DE_ARRENDAMIENTO_FINANCIERO">#REF!</definedName>
    <definedName name="CORRECCION_MONETARIA">#REF!</definedName>
    <definedName name="COSTOS_DE_SERVICIOS">#REF!</definedName>
    <definedName name="CREDITOS_DIFERIDOS">#REF!</definedName>
    <definedName name="CREDITOS_JUDICIALES">#REF!</definedName>
    <definedName name="CUENTAS_DE_ORDEN_ACREEDORAS_FIDUCIARIAS">#REF!</definedName>
    <definedName name="CUENTAS_DE_ORDEN_DEUDORAS_FIDUCIARIAS">#REF!</definedName>
    <definedName name="CUENTAS_POR_COBRAR">#REF!</definedName>
    <definedName name="DE_RENTA_FIJA">#REF!</definedName>
    <definedName name="DE_RENTA_VARIABLE">#REF!</definedName>
    <definedName name="DEPOSITOS_ENTREGADOS">#REF!</definedName>
    <definedName name="DEPOSITOS_RECIBIDOS_DE_TERCEROS">#REF!</definedName>
    <definedName name="DEPRECIACION">#REF!</definedName>
    <definedName name="DEPRECIACION_ACUMULADA__CR">#REF!</definedName>
    <definedName name="DEPRECIACION_DIFERIDA">#REF!</definedName>
    <definedName name="DERECHOS_CONTINGENTES_POR_CONTRA__CR">#REF!</definedName>
    <definedName name="DEUDORAS_DE_CONTROL_POR_CONTRA__CR">#REF!</definedName>
    <definedName name="DEUDORAS_FIDUCIARIAS_POR_CONTRA__CR">#REF!</definedName>
    <definedName name="DEUDORAS_FISCALES_POR_CONTRA__CR">#REF!</definedName>
    <definedName name="DEVOLUCIONES__REBAJAS_Y_DESCUENTOS_EN_VENTA_DE__SERVICIOS__DB">#REF!</definedName>
    <definedName name="DEVOLUCIONES__REBAJAS_Y_DESCUENTOS_EN_VENTA_DE_BIENES__DB">#REF!</definedName>
    <definedName name="DIVIDENDOS_Y_PARTICIPACIONES_DECRETADOS">#REF!</definedName>
    <definedName name="EDIFICACIONES">#REF!</definedName>
    <definedName name="EN_PODER_DE_TERCEROS">#REF!</definedName>
    <definedName name="EN_TRANSITO">#REF!</definedName>
    <definedName name="EQUIPO_CIENTIFICO">#REF!</definedName>
    <definedName name="EQUIPO_DE_TRANSPORTE__TRACCION_Y_ELEVACION">#REF!</definedName>
    <definedName name="EQUIPOS_DE_COMUNICACION_Y_COMPUTACION">#REF!</definedName>
    <definedName name="EQUIPOS_Y_MATERIALES_EN_DEPOSITO">#REF!</definedName>
    <definedName name="EXTERNA">#REF!</definedName>
    <definedName name="EXTRAORDINARIOS">#REF!</definedName>
    <definedName name="FINANCIEROS">#REF!</definedName>
    <definedName name="FONDOS_INTERBANCARIOS_COMPRADOS_Y_PACTOS_DE_RECOMPRA">#REF!</definedName>
    <definedName name="GASTOS_FINANCIEROS_POR_PAGAR">#REF!</definedName>
    <definedName name="GASTOS_PAGADOS_POR_ANTICIPADO">#REF!</definedName>
    <definedName name="GENERALES">#REF!</definedName>
    <definedName name="HECTOR">#REF!</definedName>
    <definedName name="IMPUESTOS__CONTRIBUCIONES_Y_TASAS_POR_PAGAR">#REF!</definedName>
    <definedName name="IMPUESTOS_AL_VALOR_AGREGADO_IVA">#REF!</definedName>
    <definedName name="INGRESOS">#REF!</definedName>
    <definedName name="INGRESOS_RECIBIDOS_POR_ANTICIPADO">#REF!</definedName>
    <definedName name="INTANGIBLES">#REF!</definedName>
    <definedName name="INTERNA">#REF!</definedName>
    <definedName name="INVERSIONES_EN_EXPLOTACION_DE_RECURSOS_NO_RENOVABLES">#REF!</definedName>
    <definedName name="juan">#REF!</definedName>
    <definedName name="JUDITH">#REF!</definedName>
    <definedName name="JUDY">#REF!</definedName>
    <definedName name="JUEGOS_DE_SUERTE_Y_AZAR">#REF!</definedName>
    <definedName name="MAQUINARIA__PLANTA_Y_EQUIPO_EN_MONTAJE">#REF!</definedName>
    <definedName name="MAQUINARIA__PLANTA_Y_EQUIPO_EN_TRANSITO">#REF!</definedName>
    <definedName name="MAQUINARIA_Y_EQUIPO">#REF!</definedName>
    <definedName name="MERCANCIAS_EN_EXISTENCIA">#REF!</definedName>
    <definedName name="MERCANCIAS_PROCESADAS">#REF!</definedName>
    <definedName name="MUEBLES__ENSERES_Y_EQUIPOS_DE_OFICINA">#REF!</definedName>
    <definedName name="NO_TRIBUTARIOS">#REF!</definedName>
    <definedName name="OBRAS_Y_MEJORAS_EN_PROPIEDAD_AJENA">#REF!</definedName>
    <definedName name="OPERACIONES_DE_BANCA_CENTRAL">#REF!</definedName>
    <definedName name="OPERACIONES_DE_CAPTACION_Y_SERVICIOS_FINANCIEROS">#REF!</definedName>
    <definedName name="OTRAS_CUENTAS_ACREEDORAS_DE_CONTROL">#REF!</definedName>
    <definedName name="OTRAS_CUENTAS_DEUDORAS_DE_CONTROL">#REF!</definedName>
    <definedName name="OTRAS_CUENTAS_POR_PAGAR">#REF!</definedName>
    <definedName name="OTRAS_RESPONSABILIDADES_CONTINGENTES">#REF!</definedName>
    <definedName name="OTRAS_TRANSFERENCIAS_GIRADAS">#REF!</definedName>
    <definedName name="OTRAS_TRANSFERENCIAS_RECIBIDAS">#REF!</definedName>
    <definedName name="OTROS_BONOS_Y_TITULOS_EMITIDOS">#REF!</definedName>
    <definedName name="OTROS_DERECHOS_CONTINGENTES">#REF!</definedName>
    <definedName name="OTROS_DEUDORES">#REF!</definedName>
    <definedName name="OTROS_SERVICIOS">#REF!</definedName>
    <definedName name="PASIVO">#REF!</definedName>
    <definedName name="PATRIMONIO_O_BIENES_FIDEICOMITIDOS">#REF!</definedName>
    <definedName name="PATRIMONIO_PUBLICO_INCORPORADO">#REF!</definedName>
    <definedName name="PENSIONES_DE_JUBILACION">#REF!</definedName>
    <definedName name="PENSIONES_POR_PAGAR">#REF!</definedName>
    <definedName name="pino">#REF!</definedName>
    <definedName name="PLANTAS_Y_DUCTOS">#REF!</definedName>
    <definedName name="PRESTAMOS_CONCEDIDOS">#REF!</definedName>
    <definedName name="PRIMA_EN_COLOCACION_DE_ACCIONES__CUOTAS_O_PARTES_DE_INTERES_SOCIAL">#REF!</definedName>
    <definedName name="PRINCIPAL_Y_SUBALTERNA">#REF!</definedName>
    <definedName name="PRODUCTOS_EN_PROCESO">#REF!</definedName>
    <definedName name="PROVEEDORES">#REF!</definedName>
    <definedName name="PROVISION__PARA_BIENES_RECIBIDOS_EN_PAGO__CR">#REF!</definedName>
    <definedName name="PROVISION_BIENES_DE_ARTE_Y_CULTURA__CR">#REF!</definedName>
    <definedName name="PROVISION_PARA_CONTINGENCIAS">#REF!</definedName>
    <definedName name="PROVISION_PARA_DEUDORES__CR">#REF!</definedName>
    <definedName name="PROVISION_PARA_OBLIGACIONES_FISCALES">#REF!</definedName>
    <definedName name="PROVISION_PARA_PRESTACIONES_SOCIALES">#REF!</definedName>
    <definedName name="PROVISION_PARA_PROTECCION_DE_INVENTARIOS__CR">#REF!</definedName>
    <definedName name="PROVISION_PARA_PROTECCION_DE_INVERSIONES__CR">#REF!</definedName>
    <definedName name="PROVISION_PARA_RENTAS_POR_COBRAR__CR">#REF!</definedName>
    <definedName name="PROVISION_PARA_SEGUROS">#REF!</definedName>
    <definedName name="PROVISIONES">#REF!</definedName>
    <definedName name="PROVISIONES__CR">#REF!</definedName>
    <definedName name="PROVISIONES_DIVERSAS">#REF!</definedName>
    <definedName name="RECAUDOS_A_FAVOR_DE_TERCEROS">#REF!</definedName>
    <definedName name="RECURSOS_NO_RENOVABLES">#REF!</definedName>
    <definedName name="RECURSOS_RENOVABLES">#REF!</definedName>
    <definedName name="REDES__LINEAS_Y_CABLES">#REF!</definedName>
    <definedName name="RENTAS_PARAFISCALES">#REF!</definedName>
    <definedName name="RESERVAS">#REF!</definedName>
    <definedName name="RESPONSABILIDADES">#REF!</definedName>
    <definedName name="RESULTADO_DEL_EJERCICIO">#REF!</definedName>
    <definedName name="RESULTADOS_DEL_EJERCICIO">#REF!</definedName>
    <definedName name="REVALORIZACION_DEL_PATRIMONIO">#REF!</definedName>
    <definedName name="REVALORIZACION_HACIENDA_PUBLICA">#REF!</definedName>
    <definedName name="SALARIOS_Y_PRESTACIONES_SOCIALES">#REF!</definedName>
    <definedName name="SEMOVIENTES">#REF!</definedName>
    <definedName name="SERVICIOS_DE_ACUEDUCTO__ALCANTARILLADO_Y_ASEO">#REF!</definedName>
    <definedName name="SERVICIOS_DE_ENERGIA">#REF!</definedName>
    <definedName name="SERVICIOS_DE_GAS">#REF!</definedName>
    <definedName name="SERVICIOS_DE_SALUD_Y_DE_PREVISION_SOCIAL">#REF!</definedName>
    <definedName name="SERVICIOS_DE_SEGUROS_Y_REASEGUROS">#REF!</definedName>
    <definedName name="SERVICIOS_DE_TELECOMUNICACIONES">#REF!</definedName>
    <definedName name="SERVICIOS_DE_TRANSITO_Y_TRANSPORTE">#REF!</definedName>
    <definedName name="SERVICIOS_EDUCATIVOS">#REF!</definedName>
    <definedName name="SERVICIOS_FINANCIEROS">#REF!</definedName>
    <definedName name="SERVICIOS_HOTELEROS">#REF!</definedName>
    <definedName name="SERVICIOS_PERSONALES">#REF!</definedName>
    <definedName name="SUPERAVIT_POR_DONACION">#REF!</definedName>
    <definedName name="SUPERAVIT_POR_VALORIZACION">#REF!</definedName>
    <definedName name="TERRENOS">#REF!</definedName>
    <definedName name="_xlnm.Print_Titles" localSheetId="0">'CGN2015-002'!$1:$7</definedName>
    <definedName name="TITULOS_DE_REGULACION_MONETARIA_Y_CAMBIARIA">#REF!</definedName>
    <definedName name="TITULOS_EMITIDOS_POR_EL_TESORO_NACIONAL">#REF!</definedName>
    <definedName name="TRANSFERENCIAS_AL_EXTERIOR">#REF!</definedName>
    <definedName name="TRANSFERENCIAS_INTERGUBERNAMENTALES_GIRADAS">#REF!</definedName>
    <definedName name="TRANSFERENCIAS_INTERGUBERNAMENTALES_RECIBIDAS">#REF!</definedName>
    <definedName name="TRIBUTARIOS">#REF!</definedName>
    <definedName name="UTILIDAD_O_PERDIDA_DE_EJERCICIOS_ANTERIORES">#REF!</definedName>
    <definedName name="VALORIZACIONES">#REF!</definedName>
    <definedName name="VIGENCIA_ANTERIOR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2" l="1"/>
  <c r="E12" i="2"/>
  <c r="B4" i="2"/>
  <c r="B3" i="2"/>
  <c r="A74" i="1"/>
  <c r="F59" i="1"/>
  <c r="F58" i="1"/>
  <c r="F33" i="1"/>
  <c r="F26" i="1"/>
  <c r="E17" i="1"/>
  <c r="E16" i="1"/>
  <c r="B16" i="1"/>
  <c r="B15" i="1"/>
  <c r="E14" i="1"/>
  <c r="B5" i="1"/>
  <c r="B5" i="2" s="1"/>
</calcChain>
</file>

<file path=xl/sharedStrings.xml><?xml version="1.0" encoding="utf-8"?>
<sst xmlns="http://schemas.openxmlformats.org/spreadsheetml/2006/main" count="204" uniqueCount="73">
  <si>
    <t>DEPARTAMENTO</t>
  </si>
  <si>
    <t>CUNDINAMARCA</t>
  </si>
  <si>
    <t>CGN2015_002_SALDO_DE_OPERACIONES RECIPROCAS_CONVERGENCIA</t>
  </si>
  <si>
    <t>MUNICIPIO:</t>
  </si>
  <si>
    <t xml:space="preserve">BOGOTA DISTRITO CAPITAL </t>
  </si>
  <si>
    <t>ENTIDAD:</t>
  </si>
  <si>
    <t>EMPRESA DE TRANSPORTE DEL TERCER MILENIO TRANSMILENIO S.A.</t>
  </si>
  <si>
    <t>CODIGO:</t>
  </si>
  <si>
    <t>FECHA DE CORTE:</t>
  </si>
  <si>
    <t>Cifras en Pesos</t>
  </si>
  <si>
    <t>Codigo Contable Subcuenta</t>
  </si>
  <si>
    <t>Nombre de la Subcuenta</t>
  </si>
  <si>
    <t>Codigo entidad Reciproca</t>
  </si>
  <si>
    <t>Nombre entidad Reciproca</t>
  </si>
  <si>
    <t>Valor Corriente</t>
  </si>
  <si>
    <t>Valor No Corriente</t>
  </si>
  <si>
    <t>Acciones Ordinarias</t>
  </si>
  <si>
    <t>METRO DE BOGOTA S.A.</t>
  </si>
  <si>
    <t>Bonos y Titulos Emitidos por el Gobierno General</t>
  </si>
  <si>
    <t>DIAN - RECAUDADOR</t>
  </si>
  <si>
    <t>Retencion en la fuente</t>
  </si>
  <si>
    <t>Saldos a favor en liquidaciones privadas</t>
  </si>
  <si>
    <t>ALCALDIA MUNICIPAL DE SOACHA</t>
  </si>
  <si>
    <t xml:space="preserve">Anticipo de impuesto de industria y comercio </t>
  </si>
  <si>
    <t>En administración</t>
  </si>
  <si>
    <t xml:space="preserve">BOGOTA D.C. </t>
  </si>
  <si>
    <t>INSTITUTO DE DESARROLLO URBANO -IDU-</t>
  </si>
  <si>
    <t xml:space="preserve">Ingreso Diferido por Subvenciones </t>
  </si>
  <si>
    <t>Capital autorizado</t>
  </si>
  <si>
    <t>UNIDAD ADMINISTRATIVA DE REHABILITACION Y MANTENIMIENTO VIAL</t>
  </si>
  <si>
    <t>EMPRESA DE RENOVACION URBANA</t>
  </si>
  <si>
    <t>INSTITUTO DISTRITAL DE TURISMO</t>
  </si>
  <si>
    <t>INSTITUTO DISTRITAL DE PATRIMONIO  CULTURAL</t>
  </si>
  <si>
    <t>INSTITUTO DISTRITAL DE GESTION DE RIESGO Y CAMBIO CLIMATICO - IDIGER</t>
  </si>
  <si>
    <t>Capital  por Suscribir</t>
  </si>
  <si>
    <t>Capital  por Suscribir (DB)</t>
  </si>
  <si>
    <t>Reservas de Ley</t>
  </si>
  <si>
    <t>Otras Reservas</t>
  </si>
  <si>
    <t>Perdidas o Deficit Acumulados</t>
  </si>
  <si>
    <t>Subvención por recursos</t>
  </si>
  <si>
    <t>Aportes al ICBF</t>
  </si>
  <si>
    <t>023900000</t>
  </si>
  <si>
    <t>INSTITUTO COLOMBIANO DE BIENESTAR -ICBF-</t>
  </si>
  <si>
    <t>Aportes al SENA</t>
  </si>
  <si>
    <t>026800000</t>
  </si>
  <si>
    <t>SERVICIO NACIONAL DE APRENDIZAJE -SENA-</t>
  </si>
  <si>
    <t>Servicios Públicos</t>
  </si>
  <si>
    <t>E.S.P. EMPRESA DE TELECOMUNICACIONES DE SANTA FE DE BOGOTA S.A.</t>
  </si>
  <si>
    <t>EMPRESA DE ACUEDUCTO Y ALCANTARILLADO DE BOGOTA</t>
  </si>
  <si>
    <t>Comunicaciones y Transporte</t>
  </si>
  <si>
    <t>E.S.P EPM TELECOMUNICACIONES S.A. - UNE</t>
  </si>
  <si>
    <t>Promoción y divulgación</t>
  </si>
  <si>
    <t>CANAL CAPITAL</t>
  </si>
  <si>
    <t>Servicios</t>
  </si>
  <si>
    <t>INSTITUTO DISTRITAL PARA LA PROTECCION DE LA NIÑEZ Y DE LA JUVENTUD - IDIPRON</t>
  </si>
  <si>
    <t>Industria y comercio</t>
  </si>
  <si>
    <t>Tasas</t>
  </si>
  <si>
    <t>Impuesto Sobre Vehiculos Automotores</t>
  </si>
  <si>
    <t>JOSE GUILLERMO DEL RIO BAENA</t>
  </si>
  <si>
    <t xml:space="preserve">Representante Legal </t>
  </si>
  <si>
    <t xml:space="preserve">Director Corporativo </t>
  </si>
  <si>
    <t>(Adjunto certificación)</t>
  </si>
  <si>
    <t>ALEXANDRA ÁLVAREZ ESTEVEZ</t>
  </si>
  <si>
    <t>ELIZABETH RAMIREZ REYES</t>
  </si>
  <si>
    <t>Contadora</t>
  </si>
  <si>
    <t>Revisor Fiscal</t>
  </si>
  <si>
    <t>T.P. No. 115054 - T</t>
  </si>
  <si>
    <t>T.P. 68996-T</t>
  </si>
  <si>
    <t xml:space="preserve">    Designada por  KPMG S.A.S</t>
  </si>
  <si>
    <t>(Veáse certificación adjunta)</t>
  </si>
  <si>
    <t>DDC-2007-100</t>
  </si>
  <si>
    <t>Utilidad o Excedentes Acumulados</t>
  </si>
  <si>
    <t>Rendimientos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</si>
</sst>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0"/>
      <name val="Arial Black"/>
      <family val="2"/>
    </font>
    <font>
      <b/>
      <sz val="22"/>
      <name val="Arial Black"/>
      <family val="2"/>
    </font>
    <font>
      <sz val="22"/>
      <name val="Arial"/>
      <family val="2"/>
    </font>
    <font>
      <i/>
      <sz val="2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0" fontId="2" fillId="2" borderId="1" xfId="1" applyFont="1" applyFill="1" applyBorder="1" applyAlignment="1" applyProtection="1">
      <alignment horizontal="left"/>
    </xf>
    <xf numFmtId="0" fontId="2" fillId="2" borderId="2" xfId="1" applyFont="1" applyFill="1" applyBorder="1" applyAlignment="1" applyProtection="1">
      <alignment horizontal="left"/>
    </xf>
    <xf numFmtId="0" fontId="3" fillId="2" borderId="2" xfId="1" applyFont="1" applyFill="1" applyBorder="1"/>
    <xf numFmtId="0" fontId="2" fillId="2" borderId="3" xfId="1" applyFont="1" applyFill="1" applyBorder="1" applyAlignment="1">
      <alignment horizontal="right"/>
    </xf>
    <xf numFmtId="0" fontId="1" fillId="0" borderId="0" xfId="1"/>
    <xf numFmtId="0" fontId="2" fillId="2" borderId="4" xfId="1" applyFont="1" applyFill="1" applyBorder="1" applyAlignment="1" applyProtection="1">
      <alignment horizontal="left"/>
    </xf>
    <xf numFmtId="0" fontId="2" fillId="2" borderId="0" xfId="1" applyFont="1" applyFill="1" applyBorder="1" applyAlignment="1" applyProtection="1">
      <alignment horizontal="left"/>
    </xf>
    <xf numFmtId="0" fontId="3" fillId="2" borderId="0" xfId="1" applyFont="1" applyFill="1" applyBorder="1"/>
    <xf numFmtId="0" fontId="3" fillId="2" borderId="5" xfId="1" applyFont="1" applyFill="1" applyBorder="1"/>
    <xf numFmtId="1" fontId="2" fillId="2" borderId="0" xfId="1" applyNumberFormat="1" applyFont="1" applyFill="1" applyBorder="1" applyAlignment="1" applyProtection="1">
      <alignment horizontal="left"/>
      <protection locked="0"/>
    </xf>
    <xf numFmtId="14" fontId="2" fillId="2" borderId="0" xfId="1" applyNumberFormat="1" applyFont="1" applyFill="1" applyBorder="1" applyAlignment="1" applyProtection="1">
      <alignment horizontal="left"/>
      <protection locked="0"/>
    </xf>
    <xf numFmtId="0" fontId="3" fillId="2" borderId="4" xfId="1" applyFont="1" applyFill="1" applyBorder="1"/>
    <xf numFmtId="0" fontId="2" fillId="2" borderId="0" xfId="1" applyFont="1" applyFill="1" applyBorder="1" applyAlignment="1">
      <alignment horizontal="left"/>
    </xf>
    <xf numFmtId="0" fontId="2" fillId="2" borderId="6" xfId="1" applyFont="1" applyFill="1" applyBorder="1" applyAlignment="1">
      <alignment horizontal="center" vertical="center" wrapText="1"/>
    </xf>
    <xf numFmtId="0" fontId="3" fillId="2" borderId="0" xfId="1" applyFont="1" applyFill="1"/>
    <xf numFmtId="1" fontId="4" fillId="2" borderId="6" xfId="1" applyNumberFormat="1" applyFont="1" applyFill="1" applyBorder="1" applyAlignment="1" applyProtection="1">
      <protection locked="0"/>
    </xf>
    <xf numFmtId="0" fontId="5" fillId="2" borderId="6" xfId="1" applyNumberFormat="1" applyFont="1" applyFill="1" applyBorder="1" applyAlignment="1" applyProtection="1">
      <alignment horizontal="left"/>
      <protection locked="0"/>
    </xf>
    <xf numFmtId="0" fontId="5" fillId="2" borderId="6" xfId="1" applyNumberFormat="1" applyFont="1" applyFill="1" applyBorder="1" applyAlignment="1" applyProtection="1">
      <alignment horizontal="center"/>
      <protection locked="0"/>
    </xf>
    <xf numFmtId="1" fontId="5" fillId="0" borderId="6" xfId="1" applyNumberFormat="1" applyFont="1" applyFill="1" applyBorder="1" applyAlignment="1" applyProtection="1">
      <protection locked="0"/>
    </xf>
    <xf numFmtId="3" fontId="5" fillId="2" borderId="6" xfId="1" applyNumberFormat="1" applyFont="1" applyFill="1" applyBorder="1" applyAlignment="1" applyProtection="1">
      <protection locked="0"/>
    </xf>
    <xf numFmtId="0" fontId="1" fillId="2" borderId="0" xfId="1" applyFill="1"/>
    <xf numFmtId="3" fontId="5" fillId="2" borderId="6" xfId="1" applyNumberFormat="1" applyFont="1" applyFill="1" applyBorder="1" applyAlignment="1" applyProtection="1">
      <alignment horizontal="left"/>
      <protection locked="0"/>
    </xf>
    <xf numFmtId="3" fontId="5" fillId="2" borderId="6" xfId="1" applyNumberFormat="1" applyFont="1" applyFill="1" applyBorder="1" applyAlignment="1" applyProtection="1">
      <alignment horizontal="right"/>
      <protection locked="0"/>
    </xf>
    <xf numFmtId="3" fontId="5" fillId="2" borderId="6" xfId="1" applyNumberFormat="1" applyFont="1" applyFill="1" applyBorder="1" applyAlignment="1" applyProtection="1">
      <alignment horizontal="left"/>
    </xf>
    <xf numFmtId="1" fontId="4" fillId="2" borderId="4" xfId="1" applyNumberFormat="1" applyFont="1" applyFill="1" applyBorder="1" applyAlignment="1" applyProtection="1">
      <protection locked="0"/>
    </xf>
    <xf numFmtId="3" fontId="5" fillId="2" borderId="0" xfId="1" applyNumberFormat="1" applyFont="1" applyFill="1" applyBorder="1" applyAlignment="1" applyProtection="1">
      <alignment horizontal="left"/>
      <protection locked="0"/>
    </xf>
    <xf numFmtId="0" fontId="5" fillId="2" borderId="0" xfId="1" applyNumberFormat="1" applyFont="1" applyFill="1" applyBorder="1" applyAlignment="1" applyProtection="1">
      <alignment horizontal="center"/>
      <protection locked="0"/>
    </xf>
    <xf numFmtId="1" fontId="5" fillId="2" borderId="0" xfId="1" applyNumberFormat="1" applyFont="1" applyFill="1" applyBorder="1" applyAlignment="1" applyProtection="1">
      <protection locked="0"/>
    </xf>
    <xf numFmtId="3" fontId="5" fillId="2" borderId="0" xfId="1" applyNumberFormat="1" applyFont="1" applyFill="1" applyBorder="1" applyAlignment="1" applyProtection="1">
      <protection locked="0"/>
    </xf>
    <xf numFmtId="3" fontId="5" fillId="2" borderId="5" xfId="1" applyNumberFormat="1" applyFont="1" applyFill="1" applyBorder="1" applyAlignment="1" applyProtection="1">
      <protection locked="0"/>
    </xf>
    <xf numFmtId="1" fontId="6" fillId="2" borderId="4" xfId="1" applyNumberFormat="1" applyFont="1" applyFill="1" applyBorder="1" applyAlignment="1" applyProtection="1">
      <alignment horizontal="right"/>
      <protection locked="0"/>
    </xf>
    <xf numFmtId="1" fontId="6" fillId="2" borderId="0" xfId="1" applyNumberFormat="1" applyFont="1" applyFill="1" applyBorder="1" applyAlignment="1" applyProtection="1">
      <protection locked="0"/>
    </xf>
    <xf numFmtId="1" fontId="6" fillId="2" borderId="0" xfId="1" applyNumberFormat="1" applyFont="1" applyFill="1" applyBorder="1" applyAlignment="1" applyProtection="1">
      <alignment horizontal="right"/>
      <protection locked="0"/>
    </xf>
    <xf numFmtId="0" fontId="7" fillId="2" borderId="0" xfId="1" applyFont="1" applyFill="1" applyBorder="1"/>
    <xf numFmtId="0" fontId="7" fillId="2" borderId="5" xfId="1" applyFont="1" applyFill="1" applyBorder="1"/>
    <xf numFmtId="0" fontId="7" fillId="2" borderId="4" xfId="1" applyFont="1" applyFill="1" applyBorder="1"/>
    <xf numFmtId="0" fontId="8" fillId="2" borderId="0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10" fillId="0" borderId="0" xfId="1" applyFont="1"/>
    <xf numFmtId="0" fontId="11" fillId="2" borderId="0" xfId="1" applyFont="1" applyFill="1" applyBorder="1" applyAlignment="1" applyProtection="1">
      <protection locked="0"/>
    </xf>
    <xf numFmtId="0" fontId="10" fillId="2" borderId="0" xfId="1" applyFont="1" applyFill="1" applyBorder="1"/>
    <xf numFmtId="0" fontId="10" fillId="2" borderId="5" xfId="1" applyFont="1" applyFill="1" applyBorder="1"/>
    <xf numFmtId="0" fontId="10" fillId="2" borderId="4" xfId="1" applyFont="1" applyFill="1" applyBorder="1" applyAlignment="1">
      <alignment horizontal="centerContinuous" vertical="center"/>
    </xf>
    <xf numFmtId="0" fontId="10" fillId="2" borderId="0" xfId="1" applyFont="1" applyFill="1" applyBorder="1" applyAlignment="1">
      <alignment horizontal="centerContinuous" vertical="center"/>
    </xf>
    <xf numFmtId="0" fontId="10" fillId="2" borderId="4" xfId="1" applyFont="1" applyFill="1" applyBorder="1"/>
    <xf numFmtId="0" fontId="9" fillId="2" borderId="0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10" fillId="2" borderId="7" xfId="1" applyFont="1" applyFill="1" applyBorder="1"/>
    <xf numFmtId="0" fontId="10" fillId="2" borderId="8" xfId="1" applyFont="1" applyFill="1" applyBorder="1"/>
    <xf numFmtId="49" fontId="12" fillId="3" borderId="1" xfId="0" applyNumberFormat="1" applyFont="1" applyFill="1" applyBorder="1" applyAlignment="1" applyProtection="1">
      <alignment horizontal="left"/>
    </xf>
    <xf numFmtId="0" fontId="12" fillId="3" borderId="2" xfId="0" applyFont="1" applyFill="1" applyBorder="1" applyAlignment="1" applyProtection="1">
      <alignment horizontal="left"/>
    </xf>
    <xf numFmtId="3" fontId="6" fillId="3" borderId="2" xfId="0" applyNumberFormat="1" applyFont="1" applyFill="1" applyBorder="1"/>
    <xf numFmtId="3" fontId="12" fillId="3" borderId="2" xfId="0" applyNumberFormat="1" applyFont="1" applyFill="1" applyBorder="1" applyAlignment="1">
      <alignment horizontal="left"/>
    </xf>
    <xf numFmtId="3" fontId="6" fillId="3" borderId="3" xfId="0" applyNumberFormat="1" applyFont="1" applyFill="1" applyBorder="1"/>
    <xf numFmtId="0" fontId="12" fillId="3" borderId="4" xfId="0" applyFont="1" applyFill="1" applyBorder="1" applyAlignment="1" applyProtection="1">
      <alignment horizontal="left"/>
    </xf>
    <xf numFmtId="0" fontId="12" fillId="3" borderId="0" xfId="0" applyFont="1" applyFill="1" applyBorder="1" applyAlignment="1" applyProtection="1">
      <alignment horizontal="left"/>
    </xf>
    <xf numFmtId="0" fontId="6" fillId="3" borderId="0" xfId="0" applyFont="1" applyFill="1" applyBorder="1"/>
    <xf numFmtId="0" fontId="6" fillId="3" borderId="5" xfId="0" applyFont="1" applyFill="1" applyBorder="1"/>
    <xf numFmtId="14" fontId="12" fillId="3" borderId="0" xfId="0" applyNumberFormat="1" applyFont="1" applyFill="1" applyBorder="1" applyAlignment="1" applyProtection="1">
      <alignment horizontal="left"/>
      <protection locked="0"/>
    </xf>
    <xf numFmtId="0" fontId="6" fillId="3" borderId="4" xfId="0" applyFont="1" applyFill="1" applyBorder="1"/>
    <xf numFmtId="0" fontId="6" fillId="3" borderId="10" xfId="0" applyFont="1" applyFill="1" applyBorder="1"/>
    <xf numFmtId="0" fontId="6" fillId="3" borderId="11" xfId="0" applyFont="1" applyFill="1" applyBorder="1"/>
    <xf numFmtId="0" fontId="13" fillId="3" borderId="11" xfId="0" applyFont="1" applyFill="1" applyBorder="1" applyAlignment="1">
      <alignment horizontal="left"/>
    </xf>
    <xf numFmtId="0" fontId="6" fillId="3" borderId="12" xfId="0" applyFont="1" applyFill="1" applyBorder="1"/>
    <xf numFmtId="0" fontId="14" fillId="4" borderId="13" xfId="1" applyFont="1" applyFill="1" applyBorder="1" applyAlignment="1">
      <alignment horizontal="center" vertical="center" wrapText="1"/>
    </xf>
    <xf numFmtId="0" fontId="14" fillId="4" borderId="14" xfId="1" applyFont="1" applyFill="1" applyBorder="1" applyAlignment="1">
      <alignment horizontal="center" vertical="center" wrapText="1"/>
    </xf>
    <xf numFmtId="1" fontId="6" fillId="0" borderId="6" xfId="1" applyNumberFormat="1" applyFont="1" applyFill="1" applyBorder="1" applyAlignment="1" applyProtection="1">
      <alignment horizontal="center"/>
      <protection locked="0"/>
    </xf>
    <xf numFmtId="1" fontId="5" fillId="2" borderId="6" xfId="1" applyNumberFormat="1" applyFont="1" applyFill="1" applyBorder="1" applyAlignment="1" applyProtection="1">
      <protection locked="0"/>
    </xf>
    <xf numFmtId="3" fontId="3" fillId="2" borderId="6" xfId="1" applyNumberFormat="1" applyFont="1" applyFill="1" applyBorder="1" applyAlignment="1" applyProtection="1">
      <protection locked="0"/>
    </xf>
    <xf numFmtId="0" fontId="0" fillId="2" borderId="0" xfId="0" applyFill="1"/>
    <xf numFmtId="3" fontId="0" fillId="0" borderId="0" xfId="0" applyNumberFormat="1"/>
    <xf numFmtId="1" fontId="6" fillId="2" borderId="4" xfId="1" applyNumberFormat="1" applyFont="1" applyFill="1" applyBorder="1" applyAlignment="1" applyProtection="1">
      <protection locked="0"/>
    </xf>
    <xf numFmtId="0" fontId="3" fillId="2" borderId="0" xfId="1" applyNumberFormat="1" applyFont="1" applyFill="1" applyBorder="1" applyAlignment="1" applyProtection="1">
      <alignment horizontal="left"/>
      <protection locked="0"/>
    </xf>
    <xf numFmtId="3" fontId="3" fillId="2" borderId="0" xfId="1" applyNumberFormat="1" applyFont="1" applyFill="1" applyBorder="1" applyAlignment="1" applyProtection="1">
      <protection locked="0"/>
    </xf>
    <xf numFmtId="3" fontId="3" fillId="2" borderId="5" xfId="1" applyNumberFormat="1" applyFont="1" applyFill="1" applyBorder="1" applyAlignment="1" applyProtection="1">
      <protection locked="0"/>
    </xf>
    <xf numFmtId="0" fontId="1" fillId="2" borderId="4" xfId="0" applyFont="1" applyFill="1" applyBorder="1"/>
    <xf numFmtId="0" fontId="1" fillId="2" borderId="0" xfId="0" applyFont="1" applyFill="1" applyBorder="1"/>
    <xf numFmtId="0" fontId="15" fillId="3" borderId="0" xfId="0" applyFont="1" applyFill="1" applyBorder="1" applyAlignment="1">
      <alignment horizontal="center" vertical="center"/>
    </xf>
    <xf numFmtId="0" fontId="1" fillId="2" borderId="5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0" fillId="2" borderId="4" xfId="1" applyFont="1" applyFill="1" applyBorder="1" applyAlignment="1">
      <alignment horizontal="center" vertical="center"/>
    </xf>
    <xf numFmtId="0" fontId="10" fillId="2" borderId="0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0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0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0" fillId="2" borderId="8" xfId="1" applyFont="1" applyFill="1" applyBorder="1" applyAlignment="1">
      <alignment horizontal="center"/>
    </xf>
    <xf numFmtId="0" fontId="10" fillId="2" borderId="9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center" vertical="center"/>
    </xf>
    <xf numFmtId="3" fontId="9" fillId="2" borderId="0" xfId="1" applyNumberFormat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TRIZ-S%20PUBLICO-JUNIO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.alvarez/Documents/MATRIZ-S%20PUBLICO-DIC%202012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P JUN 2020"/>
      <sheetName val="CGN-2005-001"/>
      <sheetName val="CGN2015-002"/>
      <sheetName val="DDC-2015-100"/>
      <sheetName val="BAL JUN 2019"/>
      <sheetName val="SITUACION FINANCIERA MILES 2020"/>
      <sheetName val="RESULTADO MILES 2020"/>
      <sheetName val="CAMBIOS MILES 2020"/>
      <sheetName val="FLUJO EFECTIVO NIIF"/>
      <sheetName val="DIRECTORIO AC"/>
      <sheetName val="RECIPROCAS A JUN"/>
      <sheetName val="100%"/>
    </sheetNames>
    <sheetDataSet>
      <sheetData sheetId="0"/>
      <sheetData sheetId="1">
        <row r="5">
          <cell r="B5">
            <v>44012</v>
          </cell>
        </row>
        <row r="1371">
          <cell r="B1371" t="str">
            <v>Rendimientos financieros</v>
          </cell>
        </row>
        <row r="1737">
          <cell r="B1737" t="str">
            <v>En administración</v>
          </cell>
        </row>
        <row r="9708">
          <cell r="A9708" t="str">
            <v>FELIPE A. RAMIREZ BUITRAGO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CGN-2005-001"/>
      <sheetName val="CGN-2005-002 "/>
      <sheetName val="DDC-2007-100"/>
      <sheetName val="BGENERAL SIN CEROS NO"/>
      <sheetName val="ACTIV. SIN CEROS "/>
      <sheetName val="CAMBIOS PATR "/>
      <sheetName val="DIRECTORIO AC"/>
    </sheetNames>
    <sheetDataSet>
      <sheetData sheetId="0" refreshError="1"/>
      <sheetData sheetId="1" refreshError="1"/>
      <sheetData sheetId="2" refreshError="1">
        <row r="3">
          <cell r="B3" t="str">
            <v>EMPRESA DE TRANSPORTE DEL TERCER MILENIO TRANSMILENIO S.A.</v>
          </cell>
        </row>
        <row r="4">
          <cell r="B4">
            <v>235111001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556"/>
  <sheetViews>
    <sheetView tabSelected="1" zoomScale="70" zoomScaleNormal="70" workbookViewId="0">
      <selection activeCell="A7" sqref="A7:F87"/>
    </sheetView>
  </sheetViews>
  <sheetFormatPr baseColWidth="10" defaultColWidth="11.44140625" defaultRowHeight="13.2" x14ac:dyDescent="0.25"/>
  <cols>
    <col min="1" max="1" width="27" style="5" bestFit="1" customWidth="1"/>
    <col min="2" max="2" width="99.109375" style="5" bestFit="1" customWidth="1"/>
    <col min="3" max="3" width="20.109375" style="5" customWidth="1"/>
    <col min="4" max="4" width="123.33203125" style="5" bestFit="1" customWidth="1"/>
    <col min="5" max="5" width="25.109375" style="21" customWidth="1"/>
    <col min="6" max="6" width="30.6640625" style="21" customWidth="1"/>
    <col min="7" max="16384" width="11.44140625" style="5"/>
  </cols>
  <sheetData>
    <row r="1" spans="1:6" ht="17.399999999999999" x14ac:dyDescent="0.3">
      <c r="A1" s="1" t="s">
        <v>0</v>
      </c>
      <c r="B1" s="2" t="s">
        <v>1</v>
      </c>
      <c r="C1" s="3"/>
      <c r="D1" s="3"/>
      <c r="E1" s="3"/>
      <c r="F1" s="4" t="s">
        <v>2</v>
      </c>
    </row>
    <row r="2" spans="1:6" ht="17.399999999999999" x14ac:dyDescent="0.3">
      <c r="A2" s="6" t="s">
        <v>3</v>
      </c>
      <c r="B2" s="7" t="s">
        <v>4</v>
      </c>
      <c r="C2" s="8"/>
      <c r="D2" s="8"/>
      <c r="E2" s="8"/>
      <c r="F2" s="9"/>
    </row>
    <row r="3" spans="1:6" ht="17.399999999999999" x14ac:dyDescent="0.3">
      <c r="A3" s="6" t="s">
        <v>5</v>
      </c>
      <c r="B3" s="7" t="s">
        <v>6</v>
      </c>
      <c r="C3" s="8"/>
      <c r="D3" s="8"/>
      <c r="E3" s="8"/>
      <c r="F3" s="9"/>
    </row>
    <row r="4" spans="1:6" ht="17.399999999999999" x14ac:dyDescent="0.3">
      <c r="A4" s="6" t="s">
        <v>7</v>
      </c>
      <c r="B4" s="10">
        <v>235111001</v>
      </c>
      <c r="C4" s="8"/>
      <c r="D4" s="8"/>
      <c r="E4" s="8"/>
      <c r="F4" s="9"/>
    </row>
    <row r="5" spans="1:6" ht="17.399999999999999" x14ac:dyDescent="0.3">
      <c r="A5" s="6" t="s">
        <v>8</v>
      </c>
      <c r="B5" s="11">
        <f>+'[1]CGN-2005-001'!B5</f>
        <v>44012</v>
      </c>
      <c r="C5" s="8"/>
      <c r="D5" s="8"/>
      <c r="E5" s="8"/>
      <c r="F5" s="9"/>
    </row>
    <row r="6" spans="1:6" ht="17.399999999999999" x14ac:dyDescent="0.3">
      <c r="A6" s="12"/>
      <c r="B6" s="8"/>
      <c r="C6" s="8"/>
      <c r="D6" s="8"/>
      <c r="E6" s="13" t="s">
        <v>9</v>
      </c>
      <c r="F6" s="9"/>
    </row>
    <row r="7" spans="1:6" s="15" customFormat="1" ht="63.75" customHeight="1" x14ac:dyDescent="0.3">
      <c r="A7" s="14" t="s">
        <v>10</v>
      </c>
      <c r="B7" s="14" t="s">
        <v>11</v>
      </c>
      <c r="C7" s="14" t="s">
        <v>12</v>
      </c>
      <c r="D7" s="14" t="s">
        <v>13</v>
      </c>
      <c r="E7" s="14" t="s">
        <v>14</v>
      </c>
      <c r="F7" s="14" t="s">
        <v>15</v>
      </c>
    </row>
    <row r="8" spans="1:6" s="21" customFormat="1" ht="20.100000000000001" customHeight="1" x14ac:dyDescent="0.3">
      <c r="A8" s="16">
        <v>122413</v>
      </c>
      <c r="B8" s="17" t="s">
        <v>16</v>
      </c>
      <c r="C8" s="18">
        <v>923272759</v>
      </c>
      <c r="D8" s="19" t="s">
        <v>17</v>
      </c>
      <c r="E8" s="20">
        <v>0</v>
      </c>
      <c r="F8" s="20">
        <v>80000000</v>
      </c>
    </row>
    <row r="9" spans="1:6" s="21" customFormat="1" ht="20.100000000000001" customHeight="1" x14ac:dyDescent="0.3">
      <c r="A9" s="16">
        <v>122406</v>
      </c>
      <c r="B9" s="17" t="s">
        <v>18</v>
      </c>
      <c r="C9" s="18">
        <v>910300000</v>
      </c>
      <c r="D9" s="19" t="s">
        <v>19</v>
      </c>
      <c r="E9" s="20">
        <v>7300506000</v>
      </c>
      <c r="F9" s="20">
        <v>0</v>
      </c>
    </row>
    <row r="10" spans="1:6" s="21" customFormat="1" ht="20.100000000000001" customHeight="1" x14ac:dyDescent="0.3">
      <c r="A10" s="16">
        <v>190702</v>
      </c>
      <c r="B10" s="17" t="s">
        <v>20</v>
      </c>
      <c r="C10" s="18">
        <v>910300000</v>
      </c>
      <c r="D10" s="19" t="s">
        <v>19</v>
      </c>
      <c r="E10" s="20">
        <v>2464842012</v>
      </c>
      <c r="F10" s="20">
        <v>0</v>
      </c>
    </row>
    <row r="11" spans="1:6" s="21" customFormat="1" ht="20.100000000000001" customHeight="1" x14ac:dyDescent="0.3">
      <c r="A11" s="16">
        <v>190703</v>
      </c>
      <c r="B11" s="22" t="s">
        <v>21</v>
      </c>
      <c r="C11" s="18">
        <v>215425754</v>
      </c>
      <c r="D11" s="19" t="s">
        <v>22</v>
      </c>
      <c r="E11" s="20">
        <v>234000</v>
      </c>
      <c r="F11" s="20">
        <v>0</v>
      </c>
    </row>
    <row r="12" spans="1:6" s="21" customFormat="1" ht="20.100000000000001" customHeight="1" x14ac:dyDescent="0.3">
      <c r="A12" s="16">
        <v>190706</v>
      </c>
      <c r="B12" s="22" t="s">
        <v>23</v>
      </c>
      <c r="C12" s="18">
        <v>215425754</v>
      </c>
      <c r="D12" s="19" t="s">
        <v>22</v>
      </c>
      <c r="E12" s="20">
        <v>207000</v>
      </c>
      <c r="F12" s="20">
        <v>0</v>
      </c>
    </row>
    <row r="13" spans="1:6" s="21" customFormat="1" ht="20.100000000000001" customHeight="1" x14ac:dyDescent="0.3">
      <c r="A13" s="16">
        <v>190801</v>
      </c>
      <c r="B13" s="17" t="s">
        <v>24</v>
      </c>
      <c r="C13" s="18">
        <v>210111001</v>
      </c>
      <c r="D13" s="19" t="s">
        <v>25</v>
      </c>
      <c r="E13" s="23">
        <v>876588255293</v>
      </c>
      <c r="F13" s="20">
        <v>0</v>
      </c>
    </row>
    <row r="14" spans="1:6" s="21" customFormat="1" ht="20.100000000000001" customHeight="1" x14ac:dyDescent="0.3">
      <c r="A14" s="16">
        <v>190801</v>
      </c>
      <c r="B14" s="17" t="s">
        <v>24</v>
      </c>
      <c r="C14" s="18">
        <v>222011001</v>
      </c>
      <c r="D14" s="19" t="s">
        <v>26</v>
      </c>
      <c r="E14" s="20">
        <f>4553386781+295079323</f>
        <v>4848466104</v>
      </c>
      <c r="F14" s="20">
        <v>0</v>
      </c>
    </row>
    <row r="15" spans="1:6" s="21" customFormat="1" ht="20.100000000000001" customHeight="1" x14ac:dyDescent="0.3">
      <c r="A15" s="16">
        <v>240726</v>
      </c>
      <c r="B15" s="22" t="str">
        <f>+'[1]CGN-2005-001'!B1371</f>
        <v>Rendimientos financieros</v>
      </c>
      <c r="C15" s="18">
        <v>210111001</v>
      </c>
      <c r="D15" s="19" t="s">
        <v>25</v>
      </c>
      <c r="E15" s="20">
        <v>20321870905</v>
      </c>
      <c r="F15" s="20">
        <v>0</v>
      </c>
    </row>
    <row r="16" spans="1:6" s="21" customFormat="1" ht="20.100000000000001" customHeight="1" x14ac:dyDescent="0.3">
      <c r="A16" s="16">
        <v>290201</v>
      </c>
      <c r="B16" s="24" t="str">
        <f>+'[1]CGN-2005-001'!B1737</f>
        <v>En administración</v>
      </c>
      <c r="C16" s="18">
        <v>222011001</v>
      </c>
      <c r="D16" s="19" t="s">
        <v>26</v>
      </c>
      <c r="E16" s="20">
        <f>133691127</f>
        <v>133691127</v>
      </c>
      <c r="F16" s="20">
        <v>0</v>
      </c>
    </row>
    <row r="17" spans="1:6" s="21" customFormat="1" ht="20.100000000000001" customHeight="1" x14ac:dyDescent="0.3">
      <c r="A17" s="16">
        <v>290201</v>
      </c>
      <c r="B17" s="17" t="s">
        <v>24</v>
      </c>
      <c r="C17" s="18">
        <v>210111001</v>
      </c>
      <c r="D17" s="19" t="s">
        <v>25</v>
      </c>
      <c r="E17" s="20">
        <f>3074989816+610430596080+55646443+671134290860+127358353596+9033485134</f>
        <v>1421087361929</v>
      </c>
      <c r="F17" s="20">
        <v>0</v>
      </c>
    </row>
    <row r="18" spans="1:6" s="21" customFormat="1" ht="20.100000000000001" customHeight="1" x14ac:dyDescent="0.3">
      <c r="A18" s="16">
        <v>290201</v>
      </c>
      <c r="B18" s="17" t="s">
        <v>24</v>
      </c>
      <c r="C18" s="18">
        <v>215425754</v>
      </c>
      <c r="D18" s="19" t="s">
        <v>22</v>
      </c>
      <c r="E18" s="20">
        <v>1710333346</v>
      </c>
      <c r="F18" s="20">
        <v>0</v>
      </c>
    </row>
    <row r="19" spans="1:6" s="21" customFormat="1" ht="18.75" customHeight="1" x14ac:dyDescent="0.3">
      <c r="A19" s="16">
        <v>299003</v>
      </c>
      <c r="B19" s="17" t="s">
        <v>27</v>
      </c>
      <c r="C19" s="18">
        <v>210111001</v>
      </c>
      <c r="D19" s="19" t="s">
        <v>25</v>
      </c>
      <c r="E19" s="20">
        <v>16365189928</v>
      </c>
      <c r="F19" s="20">
        <v>0</v>
      </c>
    </row>
    <row r="20" spans="1:6" s="21" customFormat="1" ht="18.75" customHeight="1" x14ac:dyDescent="0.3">
      <c r="A20" s="16">
        <v>320401</v>
      </c>
      <c r="B20" s="17" t="s">
        <v>28</v>
      </c>
      <c r="C20" s="18">
        <v>923270342</v>
      </c>
      <c r="D20" s="19" t="s">
        <v>29</v>
      </c>
      <c r="E20" s="20">
        <v>0</v>
      </c>
      <c r="F20" s="20">
        <v>3325012481</v>
      </c>
    </row>
    <row r="21" spans="1:6" s="21" customFormat="1" ht="20.100000000000001" customHeight="1" x14ac:dyDescent="0.3">
      <c r="A21" s="16">
        <v>320401</v>
      </c>
      <c r="B21" s="17" t="s">
        <v>28</v>
      </c>
      <c r="C21" s="18">
        <v>240911001</v>
      </c>
      <c r="D21" s="19" t="s">
        <v>30</v>
      </c>
      <c r="E21" s="20">
        <v>0</v>
      </c>
      <c r="F21" s="20">
        <v>3334997504</v>
      </c>
    </row>
    <row r="22" spans="1:6" s="21" customFormat="1" ht="20.100000000000001" customHeight="1" x14ac:dyDescent="0.3">
      <c r="A22" s="16">
        <v>320401</v>
      </c>
      <c r="B22" s="17" t="s">
        <v>28</v>
      </c>
      <c r="C22" s="18">
        <v>923270844</v>
      </c>
      <c r="D22" s="19" t="s">
        <v>31</v>
      </c>
      <c r="E22" s="20">
        <v>0</v>
      </c>
      <c r="F22" s="20">
        <v>3344982526</v>
      </c>
    </row>
    <row r="23" spans="1:6" s="21" customFormat="1" ht="20.100000000000001" customHeight="1" x14ac:dyDescent="0.3">
      <c r="A23" s="16">
        <v>320401</v>
      </c>
      <c r="B23" s="17" t="s">
        <v>28</v>
      </c>
      <c r="C23" s="18">
        <v>224211001</v>
      </c>
      <c r="D23" s="19" t="s">
        <v>32</v>
      </c>
      <c r="E23" s="20">
        <v>0</v>
      </c>
      <c r="F23" s="20">
        <v>3325012481</v>
      </c>
    </row>
    <row r="24" spans="1:6" s="21" customFormat="1" ht="20.100000000000001" customHeight="1" x14ac:dyDescent="0.3">
      <c r="A24" s="16">
        <v>320401</v>
      </c>
      <c r="B24" s="17" t="s">
        <v>28</v>
      </c>
      <c r="C24" s="18">
        <v>225711001</v>
      </c>
      <c r="D24" s="19" t="s">
        <v>33</v>
      </c>
      <c r="E24" s="20">
        <v>0</v>
      </c>
      <c r="F24" s="20">
        <v>3325012481</v>
      </c>
    </row>
    <row r="25" spans="1:6" s="21" customFormat="1" ht="20.100000000000001" customHeight="1" x14ac:dyDescent="0.3">
      <c r="A25" s="16">
        <v>320401</v>
      </c>
      <c r="B25" s="17" t="s">
        <v>28</v>
      </c>
      <c r="C25" s="18">
        <v>222011001</v>
      </c>
      <c r="D25" s="19" t="s">
        <v>26</v>
      </c>
      <c r="E25" s="20">
        <v>0</v>
      </c>
      <c r="F25" s="20">
        <v>9955067399</v>
      </c>
    </row>
    <row r="26" spans="1:6" s="21" customFormat="1" ht="20.100000000000001" customHeight="1" x14ac:dyDescent="0.3">
      <c r="A26" s="16">
        <v>320401</v>
      </c>
      <c r="B26" s="17" t="s">
        <v>28</v>
      </c>
      <c r="C26" s="18">
        <v>210111001</v>
      </c>
      <c r="D26" s="19" t="s">
        <v>25</v>
      </c>
      <c r="E26" s="20">
        <v>0</v>
      </c>
      <c r="F26" s="20">
        <f>70054917624+3334997504</f>
        <v>73389915128</v>
      </c>
    </row>
    <row r="27" spans="1:6" s="21" customFormat="1" ht="20.100000000000001" customHeight="1" x14ac:dyDescent="0.3">
      <c r="A27" s="16">
        <v>320402</v>
      </c>
      <c r="B27" s="17" t="s">
        <v>34</v>
      </c>
      <c r="C27" s="18">
        <v>923270342</v>
      </c>
      <c r="D27" s="19" t="s">
        <v>29</v>
      </c>
      <c r="E27" s="20">
        <v>0</v>
      </c>
      <c r="F27" s="20">
        <v>-2839369964</v>
      </c>
    </row>
    <row r="28" spans="1:6" s="21" customFormat="1" ht="20.100000000000001" customHeight="1" x14ac:dyDescent="0.3">
      <c r="A28" s="16">
        <v>320402</v>
      </c>
      <c r="B28" s="17" t="s">
        <v>34</v>
      </c>
      <c r="C28" s="18">
        <v>240911001</v>
      </c>
      <c r="D28" s="19" t="s">
        <v>30</v>
      </c>
      <c r="E28" s="20">
        <v>0</v>
      </c>
      <c r="F28" s="20">
        <v>-2847896601</v>
      </c>
    </row>
    <row r="29" spans="1:6" s="21" customFormat="1" ht="20.100000000000001" customHeight="1" x14ac:dyDescent="0.3">
      <c r="A29" s="16">
        <v>320402</v>
      </c>
      <c r="B29" s="17" t="s">
        <v>34</v>
      </c>
      <c r="C29" s="18">
        <v>923270844</v>
      </c>
      <c r="D29" s="19" t="s">
        <v>31</v>
      </c>
      <c r="E29" s="20">
        <v>0</v>
      </c>
      <c r="F29" s="20">
        <v>-2856423237</v>
      </c>
    </row>
    <row r="30" spans="1:6" s="21" customFormat="1" ht="20.100000000000001" customHeight="1" x14ac:dyDescent="0.3">
      <c r="A30" s="16">
        <v>320402</v>
      </c>
      <c r="B30" s="17" t="s">
        <v>34</v>
      </c>
      <c r="C30" s="18">
        <v>224211001</v>
      </c>
      <c r="D30" s="19" t="s">
        <v>32</v>
      </c>
      <c r="E30" s="20">
        <v>0</v>
      </c>
      <c r="F30" s="20">
        <v>-2839369964</v>
      </c>
    </row>
    <row r="31" spans="1:6" s="21" customFormat="1" ht="20.100000000000001" customHeight="1" x14ac:dyDescent="0.3">
      <c r="A31" s="16">
        <v>320402</v>
      </c>
      <c r="B31" s="17" t="s">
        <v>34</v>
      </c>
      <c r="C31" s="18">
        <v>225711001</v>
      </c>
      <c r="D31" s="19" t="s">
        <v>33</v>
      </c>
      <c r="E31" s="20">
        <v>0</v>
      </c>
      <c r="F31" s="20">
        <v>-2839369964</v>
      </c>
    </row>
    <row r="32" spans="1:6" s="21" customFormat="1" ht="20.100000000000001" customHeight="1" x14ac:dyDescent="0.3">
      <c r="A32" s="16">
        <v>320402</v>
      </c>
      <c r="B32" s="17" t="s">
        <v>34</v>
      </c>
      <c r="C32" s="18">
        <v>222011001</v>
      </c>
      <c r="D32" s="19" t="s">
        <v>26</v>
      </c>
      <c r="E32" s="20">
        <v>0</v>
      </c>
      <c r="F32" s="20">
        <v>-8501056619</v>
      </c>
    </row>
    <row r="33" spans="1:6" s="21" customFormat="1" ht="20.100000000000001" customHeight="1" x14ac:dyDescent="0.3">
      <c r="A33" s="16">
        <v>320402</v>
      </c>
      <c r="B33" s="17" t="s">
        <v>35</v>
      </c>
      <c r="C33" s="18">
        <v>210111001</v>
      </c>
      <c r="D33" s="19" t="s">
        <v>25</v>
      </c>
      <c r="E33" s="20">
        <v>0</v>
      </c>
      <c r="F33" s="20">
        <f>-59822881886-2847896601</f>
        <v>-62670778487</v>
      </c>
    </row>
    <row r="34" spans="1:6" s="21" customFormat="1" ht="19.5" customHeight="1" x14ac:dyDescent="0.3">
      <c r="A34" s="16">
        <v>321501</v>
      </c>
      <c r="B34" s="22" t="s">
        <v>36</v>
      </c>
      <c r="C34" s="18">
        <v>923270342</v>
      </c>
      <c r="D34" s="19" t="s">
        <v>29</v>
      </c>
      <c r="E34" s="20">
        <v>0</v>
      </c>
      <c r="F34" s="20">
        <v>127703404</v>
      </c>
    </row>
    <row r="35" spans="1:6" s="21" customFormat="1" ht="19.5" customHeight="1" x14ac:dyDescent="0.3">
      <c r="A35" s="16">
        <v>321501</v>
      </c>
      <c r="B35" s="22" t="s">
        <v>36</v>
      </c>
      <c r="C35" s="18">
        <v>240911001</v>
      </c>
      <c r="D35" s="19" t="s">
        <v>30</v>
      </c>
      <c r="E35" s="20">
        <v>0</v>
      </c>
      <c r="F35" s="20">
        <v>128086898</v>
      </c>
    </row>
    <row r="36" spans="1:6" s="21" customFormat="1" ht="19.5" customHeight="1" x14ac:dyDescent="0.3">
      <c r="A36" s="16">
        <v>321501</v>
      </c>
      <c r="B36" s="22" t="s">
        <v>36</v>
      </c>
      <c r="C36" s="18">
        <v>923270844</v>
      </c>
      <c r="D36" s="19" t="s">
        <v>31</v>
      </c>
      <c r="E36" s="20">
        <v>0</v>
      </c>
      <c r="F36" s="20">
        <v>128470392</v>
      </c>
    </row>
    <row r="37" spans="1:6" s="21" customFormat="1" ht="19.5" customHeight="1" x14ac:dyDescent="0.3">
      <c r="A37" s="16">
        <v>321501</v>
      </c>
      <c r="B37" s="22" t="s">
        <v>36</v>
      </c>
      <c r="C37" s="18">
        <v>224211001</v>
      </c>
      <c r="D37" s="19" t="s">
        <v>32</v>
      </c>
      <c r="E37" s="20">
        <v>0</v>
      </c>
      <c r="F37" s="20">
        <v>127703404</v>
      </c>
    </row>
    <row r="38" spans="1:6" s="21" customFormat="1" ht="19.5" customHeight="1" x14ac:dyDescent="0.3">
      <c r="A38" s="16">
        <v>321501</v>
      </c>
      <c r="B38" s="22" t="s">
        <v>36</v>
      </c>
      <c r="C38" s="18">
        <v>225711001</v>
      </c>
      <c r="D38" s="19" t="s">
        <v>33</v>
      </c>
      <c r="E38" s="20">
        <v>0</v>
      </c>
      <c r="F38" s="20">
        <v>127703404</v>
      </c>
    </row>
    <row r="39" spans="1:6" s="21" customFormat="1" ht="19.5" customHeight="1" x14ac:dyDescent="0.3">
      <c r="A39" s="16">
        <v>321501</v>
      </c>
      <c r="B39" s="22" t="s">
        <v>36</v>
      </c>
      <c r="C39" s="18">
        <v>222011001</v>
      </c>
      <c r="D39" s="19" t="s">
        <v>26</v>
      </c>
      <c r="E39" s="20">
        <v>0</v>
      </c>
      <c r="F39" s="20">
        <v>382343226</v>
      </c>
    </row>
    <row r="40" spans="1:6" s="21" customFormat="1" ht="19.5" customHeight="1" x14ac:dyDescent="0.3">
      <c r="A40" s="16">
        <v>321501</v>
      </c>
      <c r="B40" s="22" t="s">
        <v>36</v>
      </c>
      <c r="C40" s="18">
        <v>210111001</v>
      </c>
      <c r="D40" s="19" t="s">
        <v>25</v>
      </c>
      <c r="E40" s="20">
        <v>0</v>
      </c>
      <c r="F40" s="20">
        <v>2818678746</v>
      </c>
    </row>
    <row r="41" spans="1:6" s="21" customFormat="1" ht="19.5" customHeight="1" x14ac:dyDescent="0.3">
      <c r="A41" s="16">
        <v>321590</v>
      </c>
      <c r="B41" s="22" t="s">
        <v>37</v>
      </c>
      <c r="C41" s="18">
        <v>923270342</v>
      </c>
      <c r="D41" s="19" t="s">
        <v>29</v>
      </c>
      <c r="E41" s="20">
        <v>0</v>
      </c>
      <c r="F41" s="20">
        <v>1014305200</v>
      </c>
    </row>
    <row r="42" spans="1:6" s="21" customFormat="1" ht="19.5" customHeight="1" x14ac:dyDescent="0.3">
      <c r="A42" s="16">
        <v>321590</v>
      </c>
      <c r="B42" s="22" t="s">
        <v>37</v>
      </c>
      <c r="C42" s="18">
        <v>240911001</v>
      </c>
      <c r="D42" s="19" t="s">
        <v>30</v>
      </c>
      <c r="E42" s="20">
        <v>0</v>
      </c>
      <c r="F42" s="20">
        <v>1017351161</v>
      </c>
    </row>
    <row r="43" spans="1:6" s="21" customFormat="1" ht="19.5" customHeight="1" x14ac:dyDescent="0.3">
      <c r="A43" s="16">
        <v>321590</v>
      </c>
      <c r="B43" s="22" t="s">
        <v>37</v>
      </c>
      <c r="C43" s="18">
        <v>923270844</v>
      </c>
      <c r="D43" s="19" t="s">
        <v>31</v>
      </c>
      <c r="E43" s="20">
        <v>0</v>
      </c>
      <c r="F43" s="20">
        <v>1020397123</v>
      </c>
    </row>
    <row r="44" spans="1:6" s="21" customFormat="1" ht="19.5" customHeight="1" x14ac:dyDescent="0.3">
      <c r="A44" s="16">
        <v>321590</v>
      </c>
      <c r="B44" s="22" t="s">
        <v>37</v>
      </c>
      <c r="C44" s="18">
        <v>224211001</v>
      </c>
      <c r="D44" s="19" t="s">
        <v>32</v>
      </c>
      <c r="E44" s="20">
        <v>0</v>
      </c>
      <c r="F44" s="20">
        <v>1014305200</v>
      </c>
    </row>
    <row r="45" spans="1:6" s="21" customFormat="1" ht="19.5" customHeight="1" x14ac:dyDescent="0.3">
      <c r="A45" s="16">
        <v>321590</v>
      </c>
      <c r="B45" s="22" t="s">
        <v>37</v>
      </c>
      <c r="C45" s="18">
        <v>225711001</v>
      </c>
      <c r="D45" s="19" t="s">
        <v>33</v>
      </c>
      <c r="E45" s="20">
        <v>0</v>
      </c>
      <c r="F45" s="20">
        <v>1014305200</v>
      </c>
    </row>
    <row r="46" spans="1:6" s="21" customFormat="1" ht="19.5" customHeight="1" x14ac:dyDescent="0.3">
      <c r="A46" s="16">
        <v>321590</v>
      </c>
      <c r="B46" s="22" t="s">
        <v>37</v>
      </c>
      <c r="C46" s="18">
        <v>222011001</v>
      </c>
      <c r="D46" s="19" t="s">
        <v>26</v>
      </c>
      <c r="E46" s="20">
        <v>0</v>
      </c>
      <c r="F46" s="20">
        <v>3036823674</v>
      </c>
    </row>
    <row r="47" spans="1:6" s="21" customFormat="1" ht="19.5" customHeight="1" x14ac:dyDescent="0.3">
      <c r="A47" s="16">
        <v>321590</v>
      </c>
      <c r="B47" s="22" t="s">
        <v>37</v>
      </c>
      <c r="C47" s="18">
        <v>210111001</v>
      </c>
      <c r="D47" s="19" t="s">
        <v>25</v>
      </c>
      <c r="E47" s="20">
        <v>0</v>
      </c>
      <c r="F47" s="20">
        <v>22387817468</v>
      </c>
    </row>
    <row r="48" spans="1:6" s="21" customFormat="1" ht="19.5" customHeight="1" x14ac:dyDescent="0.3">
      <c r="A48" s="16">
        <v>322501</v>
      </c>
      <c r="B48" s="22" t="s">
        <v>38</v>
      </c>
      <c r="C48" s="18">
        <v>923270342</v>
      </c>
      <c r="D48" s="19" t="s">
        <v>29</v>
      </c>
      <c r="E48" s="20">
        <v>0</v>
      </c>
      <c r="F48" s="20">
        <v>389439832</v>
      </c>
    </row>
    <row r="49" spans="1:6" s="21" customFormat="1" ht="19.5" customHeight="1" x14ac:dyDescent="0.3">
      <c r="A49" s="16">
        <v>322501</v>
      </c>
      <c r="B49" s="22" t="s">
        <v>38</v>
      </c>
      <c r="C49" s="18">
        <v>240911001</v>
      </c>
      <c r="D49" s="19" t="s">
        <v>30</v>
      </c>
      <c r="E49" s="20">
        <v>0</v>
      </c>
      <c r="F49" s="20">
        <v>390609321</v>
      </c>
    </row>
    <row r="50" spans="1:6" s="21" customFormat="1" ht="19.5" customHeight="1" x14ac:dyDescent="0.3">
      <c r="A50" s="16">
        <v>322501</v>
      </c>
      <c r="B50" s="22" t="s">
        <v>38</v>
      </c>
      <c r="C50" s="18">
        <v>923270844</v>
      </c>
      <c r="D50" s="19" t="s">
        <v>31</v>
      </c>
      <c r="E50" s="20">
        <v>0</v>
      </c>
      <c r="F50" s="20">
        <v>391778809</v>
      </c>
    </row>
    <row r="51" spans="1:6" s="21" customFormat="1" ht="19.5" customHeight="1" x14ac:dyDescent="0.3">
      <c r="A51" s="16">
        <v>322501</v>
      </c>
      <c r="B51" s="22" t="s">
        <v>38</v>
      </c>
      <c r="C51" s="18">
        <v>224211001</v>
      </c>
      <c r="D51" s="19" t="s">
        <v>32</v>
      </c>
      <c r="E51" s="20">
        <v>0</v>
      </c>
      <c r="F51" s="20">
        <v>389439832</v>
      </c>
    </row>
    <row r="52" spans="1:6" s="21" customFormat="1" ht="19.5" customHeight="1" x14ac:dyDescent="0.3">
      <c r="A52" s="16">
        <v>322501</v>
      </c>
      <c r="B52" s="22" t="s">
        <v>38</v>
      </c>
      <c r="C52" s="18">
        <v>225711001</v>
      </c>
      <c r="D52" s="19" t="s">
        <v>33</v>
      </c>
      <c r="E52" s="20">
        <v>0</v>
      </c>
      <c r="F52" s="20">
        <v>389439832</v>
      </c>
    </row>
    <row r="53" spans="1:6" s="21" customFormat="1" ht="19.5" customHeight="1" x14ac:dyDescent="0.3">
      <c r="A53" s="16">
        <v>322501</v>
      </c>
      <c r="B53" s="22" t="s">
        <v>38</v>
      </c>
      <c r="C53" s="18">
        <v>222011001</v>
      </c>
      <c r="D53" s="19" t="s">
        <v>26</v>
      </c>
      <c r="E53" s="20">
        <v>0</v>
      </c>
      <c r="F53" s="20">
        <v>1165980516</v>
      </c>
    </row>
    <row r="54" spans="1:6" s="21" customFormat="1" ht="19.5" customHeight="1" x14ac:dyDescent="0.3">
      <c r="A54" s="16">
        <v>322501</v>
      </c>
      <c r="B54" s="22" t="s">
        <v>38</v>
      </c>
      <c r="C54" s="18">
        <v>210111001</v>
      </c>
      <c r="D54" s="19" t="s">
        <v>25</v>
      </c>
      <c r="E54" s="20">
        <v>0</v>
      </c>
      <c r="F54" s="20">
        <v>8595744031</v>
      </c>
    </row>
    <row r="55" spans="1:6" s="21" customFormat="1" ht="20.100000000000001" customHeight="1" x14ac:dyDescent="0.3">
      <c r="A55" s="16">
        <v>443005</v>
      </c>
      <c r="B55" s="17" t="s">
        <v>39</v>
      </c>
      <c r="C55" s="18">
        <v>210111001</v>
      </c>
      <c r="D55" s="19" t="s">
        <v>25</v>
      </c>
      <c r="E55" s="20">
        <v>0</v>
      </c>
      <c r="F55" s="20">
        <v>63321284667</v>
      </c>
    </row>
    <row r="56" spans="1:6" s="21" customFormat="1" ht="20.100000000000001" customHeight="1" x14ac:dyDescent="0.3">
      <c r="A56" s="16">
        <v>510401</v>
      </c>
      <c r="B56" s="17" t="s">
        <v>40</v>
      </c>
      <c r="C56" s="18" t="s">
        <v>41</v>
      </c>
      <c r="D56" s="19" t="s">
        <v>42</v>
      </c>
      <c r="E56" s="20">
        <v>0</v>
      </c>
      <c r="F56" s="20">
        <v>268998200</v>
      </c>
    </row>
    <row r="57" spans="1:6" s="21" customFormat="1" ht="20.100000000000001" customHeight="1" x14ac:dyDescent="0.3">
      <c r="A57" s="16">
        <v>510402</v>
      </c>
      <c r="B57" s="17" t="s">
        <v>43</v>
      </c>
      <c r="C57" s="18" t="s">
        <v>44</v>
      </c>
      <c r="D57" s="19" t="s">
        <v>45</v>
      </c>
      <c r="E57" s="20">
        <v>0</v>
      </c>
      <c r="F57" s="20">
        <v>179348000</v>
      </c>
    </row>
    <row r="58" spans="1:6" s="21" customFormat="1" ht="20.100000000000001" customHeight="1" x14ac:dyDescent="0.3">
      <c r="A58" s="16">
        <v>511117</v>
      </c>
      <c r="B58" s="17" t="s">
        <v>46</v>
      </c>
      <c r="C58" s="18">
        <v>234111001</v>
      </c>
      <c r="D58" s="19" t="s">
        <v>47</v>
      </c>
      <c r="E58" s="20">
        <v>0</v>
      </c>
      <c r="F58" s="20">
        <f>19186710+6175840</f>
        <v>25362550</v>
      </c>
    </row>
    <row r="59" spans="1:6" s="21" customFormat="1" ht="20.100000000000001" customHeight="1" x14ac:dyDescent="0.3">
      <c r="A59" s="16">
        <v>511117</v>
      </c>
      <c r="B59" s="17" t="s">
        <v>46</v>
      </c>
      <c r="C59" s="18">
        <v>234011001</v>
      </c>
      <c r="D59" s="19" t="s">
        <v>48</v>
      </c>
      <c r="E59" s="20">
        <v>0</v>
      </c>
      <c r="F59" s="20">
        <f>1822930+182634620</f>
        <v>184457550</v>
      </c>
    </row>
    <row r="60" spans="1:6" s="21" customFormat="1" ht="20.100000000000001" customHeight="1" x14ac:dyDescent="0.3">
      <c r="A60" s="16">
        <v>511123</v>
      </c>
      <c r="B60" s="17" t="s">
        <v>49</v>
      </c>
      <c r="C60" s="18">
        <v>234111001</v>
      </c>
      <c r="D60" s="19" t="s">
        <v>47</v>
      </c>
      <c r="E60" s="20">
        <v>0</v>
      </c>
      <c r="F60" s="20">
        <v>202878915</v>
      </c>
    </row>
    <row r="61" spans="1:6" s="21" customFormat="1" ht="20.100000000000001" customHeight="1" x14ac:dyDescent="0.3">
      <c r="A61" s="16">
        <v>511123</v>
      </c>
      <c r="B61" s="17" t="s">
        <v>49</v>
      </c>
      <c r="C61" s="18">
        <v>923269813</v>
      </c>
      <c r="D61" s="19" t="s">
        <v>50</v>
      </c>
      <c r="E61" s="20">
        <v>0</v>
      </c>
      <c r="F61" s="20">
        <v>252167723</v>
      </c>
    </row>
    <row r="62" spans="1:6" s="21" customFormat="1" ht="20.100000000000001" customHeight="1" x14ac:dyDescent="0.3">
      <c r="A62" s="16">
        <v>511127</v>
      </c>
      <c r="B62" s="22" t="s">
        <v>51</v>
      </c>
      <c r="C62" s="18">
        <v>267411001</v>
      </c>
      <c r="D62" s="19" t="s">
        <v>52</v>
      </c>
      <c r="E62" s="20">
        <v>0</v>
      </c>
      <c r="F62" s="20">
        <v>4266478</v>
      </c>
    </row>
    <row r="63" spans="1:6" s="21" customFormat="1" ht="20.100000000000001" customHeight="1" x14ac:dyDescent="0.3">
      <c r="A63" s="16">
        <v>511180</v>
      </c>
      <c r="B63" s="22" t="s">
        <v>53</v>
      </c>
      <c r="C63" s="18">
        <v>223011001</v>
      </c>
      <c r="D63" s="19" t="s">
        <v>54</v>
      </c>
      <c r="E63" s="20">
        <v>0</v>
      </c>
      <c r="F63" s="20">
        <v>667405200</v>
      </c>
    </row>
    <row r="64" spans="1:6" s="21" customFormat="1" ht="20.100000000000001" customHeight="1" x14ac:dyDescent="0.3">
      <c r="A64" s="16">
        <v>512009</v>
      </c>
      <c r="B64" s="17" t="s">
        <v>55</v>
      </c>
      <c r="C64" s="18">
        <v>210111001</v>
      </c>
      <c r="D64" s="19" t="s">
        <v>25</v>
      </c>
      <c r="E64" s="20">
        <v>0</v>
      </c>
      <c r="F64" s="20">
        <v>244877000</v>
      </c>
    </row>
    <row r="65" spans="1:6" s="21" customFormat="1" ht="20.100000000000001" customHeight="1" x14ac:dyDescent="0.3">
      <c r="A65" s="16">
        <v>512009</v>
      </c>
      <c r="B65" s="17" t="s">
        <v>55</v>
      </c>
      <c r="C65" s="18">
        <v>215425754</v>
      </c>
      <c r="D65" s="19" t="s">
        <v>22</v>
      </c>
      <c r="E65" s="20">
        <v>0</v>
      </c>
      <c r="F65" s="20">
        <v>18500</v>
      </c>
    </row>
    <row r="66" spans="1:6" s="21" customFormat="1" ht="20.100000000000001" customHeight="1" x14ac:dyDescent="0.3">
      <c r="A66" s="16">
        <v>512010</v>
      </c>
      <c r="B66" s="17" t="s">
        <v>56</v>
      </c>
      <c r="C66" s="18">
        <v>210111001</v>
      </c>
      <c r="D66" s="19" t="s">
        <v>25</v>
      </c>
      <c r="E66" s="20">
        <v>0</v>
      </c>
      <c r="F66" s="20">
        <v>2773000</v>
      </c>
    </row>
    <row r="67" spans="1:6" s="21" customFormat="1" ht="20.100000000000001" customHeight="1" x14ac:dyDescent="0.3">
      <c r="A67" s="16">
        <v>512011</v>
      </c>
      <c r="B67" s="17" t="s">
        <v>57</v>
      </c>
      <c r="C67" s="18">
        <v>210111001</v>
      </c>
      <c r="D67" s="19" t="s">
        <v>25</v>
      </c>
      <c r="E67" s="20">
        <v>0</v>
      </c>
      <c r="F67" s="20">
        <v>11816000</v>
      </c>
    </row>
    <row r="68" spans="1:6" s="21" customFormat="1" ht="43.5" customHeight="1" x14ac:dyDescent="0.3">
      <c r="A68" s="25"/>
      <c r="B68" s="26"/>
      <c r="C68" s="27"/>
      <c r="D68" s="28"/>
      <c r="E68" s="29"/>
      <c r="F68" s="30"/>
    </row>
    <row r="69" spans="1:6" s="21" customFormat="1" ht="43.5" customHeight="1" x14ac:dyDescent="0.3">
      <c r="A69" s="25"/>
      <c r="B69" s="26"/>
      <c r="C69" s="27"/>
      <c r="D69" s="28"/>
      <c r="E69" s="29"/>
      <c r="F69" s="30"/>
    </row>
    <row r="70" spans="1:6" s="21" customFormat="1" ht="43.5" customHeight="1" x14ac:dyDescent="0.3">
      <c r="A70" s="25"/>
      <c r="B70" s="26"/>
      <c r="C70" s="27"/>
      <c r="D70" s="28"/>
      <c r="E70" s="29"/>
      <c r="F70" s="30"/>
    </row>
    <row r="71" spans="1:6" s="21" customFormat="1" ht="43.5" customHeight="1" x14ac:dyDescent="0.3">
      <c r="A71" s="25"/>
      <c r="B71" s="26"/>
      <c r="C71" s="27"/>
      <c r="D71" s="28"/>
      <c r="E71" s="29"/>
      <c r="F71" s="30"/>
    </row>
    <row r="72" spans="1:6" ht="20.25" customHeight="1" x14ac:dyDescent="0.25">
      <c r="A72" s="31"/>
      <c r="B72" s="32"/>
      <c r="C72" s="33"/>
      <c r="D72" s="32"/>
      <c r="E72" s="34"/>
      <c r="F72" s="35"/>
    </row>
    <row r="73" spans="1:6" ht="20.25" customHeight="1" x14ac:dyDescent="0.25">
      <c r="A73" s="36"/>
      <c r="B73" s="32"/>
      <c r="C73" s="34"/>
      <c r="D73" s="34"/>
      <c r="E73" s="37"/>
      <c r="F73" s="38"/>
    </row>
    <row r="74" spans="1:6" s="39" customFormat="1" ht="34.200000000000003" x14ac:dyDescent="0.45">
      <c r="A74" s="93" t="str">
        <f>+'[1]CGN-2005-001'!A9708:C9708</f>
        <v>FELIPE A. RAMIREZ BUITRAGO</v>
      </c>
      <c r="B74" s="94"/>
      <c r="C74" s="94"/>
      <c r="D74" s="95" t="s">
        <v>58</v>
      </c>
      <c r="E74" s="94"/>
      <c r="F74" s="96"/>
    </row>
    <row r="75" spans="1:6" s="39" customFormat="1" ht="27.6" x14ac:dyDescent="0.45">
      <c r="A75" s="83" t="s">
        <v>59</v>
      </c>
      <c r="B75" s="84"/>
      <c r="C75" s="84"/>
      <c r="D75" s="84" t="s">
        <v>60</v>
      </c>
      <c r="E75" s="84"/>
      <c r="F75" s="85"/>
    </row>
    <row r="76" spans="1:6" s="39" customFormat="1" ht="28.2" x14ac:dyDescent="0.5">
      <c r="A76" s="83" t="s">
        <v>61</v>
      </c>
      <c r="B76" s="84"/>
      <c r="C76" s="84"/>
      <c r="D76" s="40"/>
      <c r="E76" s="41"/>
      <c r="F76" s="42"/>
    </row>
    <row r="77" spans="1:6" s="39" customFormat="1" ht="27.6" x14ac:dyDescent="0.45">
      <c r="A77" s="43"/>
      <c r="B77" s="44"/>
      <c r="C77" s="44"/>
      <c r="D77" s="41"/>
      <c r="E77" s="41"/>
      <c r="F77" s="42"/>
    </row>
    <row r="78" spans="1:6" s="39" customFormat="1" ht="27.6" x14ac:dyDescent="0.45">
      <c r="A78" s="45"/>
      <c r="B78" s="41"/>
      <c r="C78" s="41"/>
      <c r="D78" s="41"/>
      <c r="E78" s="41"/>
      <c r="F78" s="42"/>
    </row>
    <row r="79" spans="1:6" s="39" customFormat="1" ht="27.6" x14ac:dyDescent="0.45">
      <c r="A79" s="45"/>
      <c r="B79" s="41"/>
      <c r="C79" s="41"/>
      <c r="D79" s="41"/>
      <c r="E79" s="41"/>
      <c r="F79" s="42"/>
    </row>
    <row r="80" spans="1:6" s="39" customFormat="1" ht="27.6" x14ac:dyDescent="0.45">
      <c r="A80" s="45"/>
      <c r="B80" s="41"/>
      <c r="C80" s="41"/>
      <c r="D80" s="41"/>
      <c r="E80" s="41"/>
      <c r="F80" s="42"/>
    </row>
    <row r="81" spans="1:6" s="39" customFormat="1" ht="27.6" x14ac:dyDescent="0.45">
      <c r="A81" s="45"/>
      <c r="B81" s="41"/>
      <c r="C81" s="41"/>
      <c r="D81" s="41"/>
      <c r="E81" s="41"/>
      <c r="F81" s="42"/>
    </row>
    <row r="82" spans="1:6" s="39" customFormat="1" ht="34.200000000000003" x14ac:dyDescent="0.45">
      <c r="A82" s="45"/>
      <c r="B82" s="41"/>
      <c r="C82" s="41"/>
      <c r="D82" s="41"/>
      <c r="E82" s="46"/>
      <c r="F82" s="47"/>
    </row>
    <row r="83" spans="1:6" s="39" customFormat="1" ht="34.200000000000003" x14ac:dyDescent="0.45">
      <c r="A83" s="93" t="s">
        <v>62</v>
      </c>
      <c r="B83" s="94"/>
      <c r="C83" s="94"/>
      <c r="D83" s="94" t="s">
        <v>63</v>
      </c>
      <c r="E83" s="94"/>
      <c r="F83" s="96"/>
    </row>
    <row r="84" spans="1:6" s="39" customFormat="1" ht="27.6" x14ac:dyDescent="0.45">
      <c r="A84" s="83" t="s">
        <v>64</v>
      </c>
      <c r="B84" s="84"/>
      <c r="C84" s="84"/>
      <c r="D84" s="84" t="s">
        <v>65</v>
      </c>
      <c r="E84" s="84"/>
      <c r="F84" s="85"/>
    </row>
    <row r="85" spans="1:6" s="39" customFormat="1" ht="28.2" x14ac:dyDescent="0.45">
      <c r="A85" s="86" t="s">
        <v>66</v>
      </c>
      <c r="B85" s="87"/>
      <c r="C85" s="87"/>
      <c r="D85" s="87" t="s">
        <v>67</v>
      </c>
      <c r="E85" s="87"/>
      <c r="F85" s="88"/>
    </row>
    <row r="86" spans="1:6" s="39" customFormat="1" ht="28.2" x14ac:dyDescent="0.5">
      <c r="A86" s="45"/>
      <c r="B86" s="41"/>
      <c r="C86" s="41"/>
      <c r="D86" s="89" t="s">
        <v>68</v>
      </c>
      <c r="E86" s="89"/>
      <c r="F86" s="90"/>
    </row>
    <row r="87" spans="1:6" s="39" customFormat="1" ht="27.6" x14ac:dyDescent="0.45">
      <c r="A87" s="48"/>
      <c r="B87" s="49"/>
      <c r="C87" s="49"/>
      <c r="D87" s="91" t="s">
        <v>69</v>
      </c>
      <c r="E87" s="91"/>
      <c r="F87" s="92"/>
    </row>
    <row r="4556" spans="4:6" x14ac:dyDescent="0.25">
      <c r="D4556" s="5">
        <v>0</v>
      </c>
      <c r="E4556" s="21">
        <v>0</v>
      </c>
      <c r="F4556" s="5"/>
    </row>
  </sheetData>
  <sheetProtection password="F212" sheet="1" objects="1" scenarios="1" selectLockedCells="1" autoFilter="0" selectUnlockedCells="1"/>
  <autoFilter ref="A7:F87"/>
  <mergeCells count="13">
    <mergeCell ref="D87:F87"/>
    <mergeCell ref="A74:C74"/>
    <mergeCell ref="D74:F74"/>
    <mergeCell ref="A75:C75"/>
    <mergeCell ref="D75:F75"/>
    <mergeCell ref="A76:C76"/>
    <mergeCell ref="A83:C83"/>
    <mergeCell ref="D83:F83"/>
    <mergeCell ref="A84:C84"/>
    <mergeCell ref="D84:F84"/>
    <mergeCell ref="A85:C85"/>
    <mergeCell ref="D85:F85"/>
    <mergeCell ref="D86:F86"/>
  </mergeCells>
  <printOptions horizontalCentered="1"/>
  <pageMargins left="0.31496062992125984" right="0.31496062992125984" top="1.3385826771653544" bottom="0.74803149606299213" header="0.31496062992125984" footer="0.31496062992125984"/>
  <pageSetup scale="10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4601"/>
  <sheetViews>
    <sheetView topLeftCell="A7" zoomScale="73" zoomScaleNormal="73" workbookViewId="0">
      <selection activeCell="A9" sqref="A9:F38"/>
    </sheetView>
  </sheetViews>
  <sheetFormatPr baseColWidth="10" defaultColWidth="9.109375" defaultRowHeight="13.2" x14ac:dyDescent="0.25"/>
  <cols>
    <col min="1" max="1" width="31.6640625" bestFit="1" customWidth="1"/>
    <col min="2" max="2" width="83.5546875" bestFit="1" customWidth="1"/>
    <col min="3" max="3" width="28.33203125" customWidth="1"/>
    <col min="4" max="4" width="20.109375" bestFit="1" customWidth="1"/>
    <col min="5" max="5" width="28.109375" customWidth="1"/>
    <col min="6" max="6" width="27.109375" customWidth="1"/>
    <col min="7" max="7" width="15.5546875" bestFit="1" customWidth="1"/>
    <col min="8" max="255" width="11.44140625" customWidth="1"/>
  </cols>
  <sheetData>
    <row r="1" spans="1:36" ht="15.6" x14ac:dyDescent="0.3">
      <c r="A1" s="50" t="s">
        <v>0</v>
      </c>
      <c r="B1" s="51" t="s">
        <v>1</v>
      </c>
      <c r="C1" s="52"/>
      <c r="D1" s="53" t="s">
        <v>70</v>
      </c>
      <c r="E1" s="52"/>
      <c r="F1" s="54"/>
    </row>
    <row r="2" spans="1:36" ht="15.6" x14ac:dyDescent="0.3">
      <c r="A2" s="55" t="s">
        <v>3</v>
      </c>
      <c r="B2" s="56" t="s">
        <v>4</v>
      </c>
      <c r="C2" s="57"/>
      <c r="D2" s="57"/>
      <c r="E2" s="57"/>
      <c r="F2" s="58"/>
    </row>
    <row r="3" spans="1:36" ht="15.6" x14ac:dyDescent="0.3">
      <c r="A3" s="55" t="s">
        <v>5</v>
      </c>
      <c r="B3" s="56" t="str">
        <f>+'[2]CGN-2005-001'!B3</f>
        <v>EMPRESA DE TRANSPORTE DEL TERCER MILENIO TRANSMILENIO S.A.</v>
      </c>
      <c r="C3" s="57"/>
      <c r="D3" s="57"/>
      <c r="E3" s="57"/>
      <c r="F3" s="58"/>
    </row>
    <row r="4" spans="1:36" ht="15.6" x14ac:dyDescent="0.3">
      <c r="A4" s="55" t="s">
        <v>7</v>
      </c>
      <c r="B4" s="56">
        <f>+'[2]CGN-2005-001'!B4</f>
        <v>235111001</v>
      </c>
      <c r="C4" s="57"/>
      <c r="D4" s="57"/>
      <c r="E4" s="57"/>
      <c r="F4" s="58"/>
    </row>
    <row r="5" spans="1:36" ht="15.6" x14ac:dyDescent="0.3">
      <c r="A5" s="55" t="s">
        <v>8</v>
      </c>
      <c r="B5" s="59">
        <f>+'CGN2015-002'!B5</f>
        <v>44012</v>
      </c>
      <c r="C5" s="57"/>
      <c r="D5" s="57"/>
      <c r="E5" s="57"/>
      <c r="F5" s="58"/>
    </row>
    <row r="6" spans="1:36" ht="15" x14ac:dyDescent="0.25">
      <c r="A6" s="60"/>
      <c r="B6" s="57"/>
      <c r="C6" s="57"/>
      <c r="D6" s="57"/>
      <c r="E6" s="57"/>
      <c r="F6" s="58"/>
    </row>
    <row r="7" spans="1:36" ht="15" x14ac:dyDescent="0.25">
      <c r="A7" s="60"/>
      <c r="B7" s="57"/>
      <c r="C7" s="57"/>
      <c r="D7" s="57"/>
      <c r="E7" s="57"/>
      <c r="F7" s="58"/>
    </row>
    <row r="8" spans="1:36" ht="15.6" thickBot="1" x14ac:dyDescent="0.3">
      <c r="A8" s="61"/>
      <c r="B8" s="62"/>
      <c r="C8" s="62"/>
      <c r="D8" s="62"/>
      <c r="E8" s="63" t="s">
        <v>9</v>
      </c>
      <c r="F8" s="64"/>
    </row>
    <row r="9" spans="1:36" ht="27.6" x14ac:dyDescent="0.25">
      <c r="A9" s="65" t="s">
        <v>10</v>
      </c>
      <c r="B9" s="66" t="s">
        <v>11</v>
      </c>
      <c r="C9" s="66" t="s">
        <v>12</v>
      </c>
      <c r="D9" s="66" t="s">
        <v>13</v>
      </c>
      <c r="E9" s="66" t="s">
        <v>14</v>
      </c>
      <c r="F9" s="66" t="s">
        <v>15</v>
      </c>
    </row>
    <row r="10" spans="1:36" ht="17.399999999999999" x14ac:dyDescent="0.3">
      <c r="A10" s="16">
        <v>190801</v>
      </c>
      <c r="B10" s="17" t="s">
        <v>24</v>
      </c>
      <c r="C10" s="67">
        <v>210111001111</v>
      </c>
      <c r="D10" s="68" t="s">
        <v>25</v>
      </c>
      <c r="E10" s="23">
        <v>876588255293</v>
      </c>
      <c r="F10" s="20">
        <v>0</v>
      </c>
    </row>
    <row r="11" spans="1:36" ht="17.399999999999999" x14ac:dyDescent="0.3">
      <c r="A11" s="16">
        <v>240726</v>
      </c>
      <c r="B11" s="22" t="s">
        <v>72</v>
      </c>
      <c r="C11" s="67">
        <v>210111001111</v>
      </c>
      <c r="D11" s="68" t="s">
        <v>25</v>
      </c>
      <c r="E11" s="23">
        <v>20321870905</v>
      </c>
      <c r="F11" s="20">
        <v>0</v>
      </c>
    </row>
    <row r="12" spans="1:36" ht="17.399999999999999" x14ac:dyDescent="0.3">
      <c r="A12" s="16">
        <v>290201</v>
      </c>
      <c r="B12" s="17" t="s">
        <v>24</v>
      </c>
      <c r="C12" s="67">
        <v>210111001111</v>
      </c>
      <c r="D12" s="68" t="s">
        <v>25</v>
      </c>
      <c r="E12" s="20">
        <f>3074989816+610430596080+671134290860+9033485134</f>
        <v>1293673361890</v>
      </c>
      <c r="F12" s="20">
        <v>0</v>
      </c>
    </row>
    <row r="13" spans="1:36" ht="17.399999999999999" x14ac:dyDescent="0.3">
      <c r="A13" s="16">
        <v>290201</v>
      </c>
      <c r="B13" s="17" t="s">
        <v>24</v>
      </c>
      <c r="C13" s="67">
        <v>210111001113</v>
      </c>
      <c r="D13" s="68" t="s">
        <v>25</v>
      </c>
      <c r="E13" s="20">
        <f>55646443+127358353596</f>
        <v>127414000039</v>
      </c>
      <c r="F13" s="20">
        <v>0</v>
      </c>
    </row>
    <row r="14" spans="1:36" s="70" customFormat="1" ht="18.75" customHeight="1" x14ac:dyDescent="0.3">
      <c r="A14" s="16">
        <v>299003</v>
      </c>
      <c r="B14" s="17" t="s">
        <v>27</v>
      </c>
      <c r="C14" s="67">
        <v>210111001111</v>
      </c>
      <c r="D14" s="68" t="s">
        <v>25</v>
      </c>
      <c r="E14" s="20">
        <v>16365189928</v>
      </c>
      <c r="F14" s="69">
        <v>0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</row>
    <row r="15" spans="1:36" ht="17.399999999999999" x14ac:dyDescent="0.3">
      <c r="A15" s="16">
        <v>320401</v>
      </c>
      <c r="B15" s="17" t="s">
        <v>28</v>
      </c>
      <c r="C15" s="67">
        <v>210111001111</v>
      </c>
      <c r="D15" s="68" t="s">
        <v>25</v>
      </c>
      <c r="E15" s="20">
        <v>0</v>
      </c>
      <c r="F15" s="69">
        <v>70054917624</v>
      </c>
    </row>
    <row r="16" spans="1:36" ht="17.399999999999999" x14ac:dyDescent="0.3">
      <c r="A16" s="16">
        <v>320402</v>
      </c>
      <c r="B16" s="17" t="s">
        <v>35</v>
      </c>
      <c r="C16" s="67">
        <v>210111001111</v>
      </c>
      <c r="D16" s="68" t="s">
        <v>25</v>
      </c>
      <c r="E16" s="20">
        <v>0</v>
      </c>
      <c r="F16" s="69">
        <v>-59822881886</v>
      </c>
    </row>
    <row r="17" spans="1:7" ht="17.399999999999999" x14ac:dyDescent="0.3">
      <c r="A17" s="16">
        <v>321501</v>
      </c>
      <c r="B17" s="22" t="s">
        <v>36</v>
      </c>
      <c r="C17" s="67">
        <v>210111001111</v>
      </c>
      <c r="D17" s="68" t="s">
        <v>25</v>
      </c>
      <c r="E17" s="20">
        <v>0</v>
      </c>
      <c r="F17" s="69">
        <v>2690591848</v>
      </c>
    </row>
    <row r="18" spans="1:7" ht="17.399999999999999" x14ac:dyDescent="0.3">
      <c r="A18" s="16">
        <v>321590</v>
      </c>
      <c r="B18" s="22" t="s">
        <v>37</v>
      </c>
      <c r="C18" s="67">
        <v>210111001111</v>
      </c>
      <c r="D18" s="68" t="s">
        <v>25</v>
      </c>
      <c r="E18" s="20">
        <v>0</v>
      </c>
      <c r="F18" s="69">
        <v>21370466307</v>
      </c>
    </row>
    <row r="19" spans="1:7" ht="17.399999999999999" x14ac:dyDescent="0.3">
      <c r="A19" s="16">
        <v>322501</v>
      </c>
      <c r="B19" s="22" t="s">
        <v>71</v>
      </c>
      <c r="C19" s="67">
        <v>210111001111</v>
      </c>
      <c r="D19" s="68" t="s">
        <v>25</v>
      </c>
      <c r="E19" s="20">
        <v>0</v>
      </c>
      <c r="F19" s="69">
        <v>8205134710</v>
      </c>
    </row>
    <row r="20" spans="1:7" ht="17.399999999999999" x14ac:dyDescent="0.3">
      <c r="A20" s="16">
        <v>320401</v>
      </c>
      <c r="B20" s="17" t="s">
        <v>28</v>
      </c>
      <c r="C20" s="67">
        <v>210111001137</v>
      </c>
      <c r="D20" s="68" t="s">
        <v>25</v>
      </c>
      <c r="E20" s="20">
        <v>0</v>
      </c>
      <c r="F20" s="69">
        <v>3334997504</v>
      </c>
    </row>
    <row r="21" spans="1:7" ht="17.399999999999999" x14ac:dyDescent="0.3">
      <c r="A21" s="16">
        <v>320402</v>
      </c>
      <c r="B21" s="17" t="s">
        <v>35</v>
      </c>
      <c r="C21" s="67">
        <v>210111001137</v>
      </c>
      <c r="D21" s="68" t="s">
        <v>25</v>
      </c>
      <c r="E21" s="20">
        <v>0</v>
      </c>
      <c r="F21" s="69">
        <v>-2847896601</v>
      </c>
    </row>
    <row r="22" spans="1:7" ht="17.399999999999999" x14ac:dyDescent="0.3">
      <c r="A22" s="16">
        <v>321501</v>
      </c>
      <c r="B22" s="22" t="s">
        <v>36</v>
      </c>
      <c r="C22" s="67">
        <v>210111001137</v>
      </c>
      <c r="D22" s="68" t="s">
        <v>25</v>
      </c>
      <c r="E22" s="20">
        <v>0</v>
      </c>
      <c r="F22" s="69">
        <v>128086898</v>
      </c>
      <c r="G22" s="71"/>
    </row>
    <row r="23" spans="1:7" ht="17.399999999999999" x14ac:dyDescent="0.3">
      <c r="A23" s="16">
        <v>321590</v>
      </c>
      <c r="B23" s="22" t="s">
        <v>37</v>
      </c>
      <c r="C23" s="67">
        <v>210111001137</v>
      </c>
      <c r="D23" s="68" t="s">
        <v>25</v>
      </c>
      <c r="E23" s="20">
        <v>0</v>
      </c>
      <c r="F23" s="69">
        <v>1017351161</v>
      </c>
      <c r="G23" s="71"/>
    </row>
    <row r="24" spans="1:7" ht="17.399999999999999" x14ac:dyDescent="0.3">
      <c r="A24" s="16">
        <v>322501</v>
      </c>
      <c r="B24" s="22" t="s">
        <v>71</v>
      </c>
      <c r="C24" s="67">
        <v>210111001137</v>
      </c>
      <c r="D24" s="68" t="s">
        <v>25</v>
      </c>
      <c r="E24" s="20">
        <v>0</v>
      </c>
      <c r="F24" s="69">
        <v>390609321</v>
      </c>
    </row>
    <row r="25" spans="1:7" ht="17.399999999999999" x14ac:dyDescent="0.3">
      <c r="A25" s="16">
        <v>443005</v>
      </c>
      <c r="B25" s="17" t="s">
        <v>39</v>
      </c>
      <c r="C25" s="67">
        <v>210111001111</v>
      </c>
      <c r="D25" s="68" t="s">
        <v>25</v>
      </c>
      <c r="E25" s="20">
        <v>0</v>
      </c>
      <c r="F25" s="20">
        <v>63321284667</v>
      </c>
    </row>
    <row r="26" spans="1:7" ht="17.399999999999999" x14ac:dyDescent="0.3">
      <c r="A26" s="16">
        <v>512009</v>
      </c>
      <c r="B26" s="17" t="s">
        <v>55</v>
      </c>
      <c r="C26" s="67">
        <v>210111001111</v>
      </c>
      <c r="D26" s="68" t="s">
        <v>25</v>
      </c>
      <c r="E26" s="20">
        <v>0</v>
      </c>
      <c r="F26" s="20">
        <v>244877000</v>
      </c>
    </row>
    <row r="27" spans="1:7" ht="17.399999999999999" x14ac:dyDescent="0.3">
      <c r="A27" s="16">
        <v>512010</v>
      </c>
      <c r="B27" s="17" t="s">
        <v>56</v>
      </c>
      <c r="C27" s="67">
        <v>210111001113</v>
      </c>
      <c r="D27" s="68" t="s">
        <v>25</v>
      </c>
      <c r="E27" s="20">
        <v>0</v>
      </c>
      <c r="F27" s="20">
        <v>2773000</v>
      </c>
    </row>
    <row r="28" spans="1:7" ht="17.399999999999999" x14ac:dyDescent="0.3">
      <c r="A28" s="16">
        <v>512011</v>
      </c>
      <c r="B28" s="17" t="s">
        <v>57</v>
      </c>
      <c r="C28" s="67">
        <v>210111001111</v>
      </c>
      <c r="D28" s="68" t="s">
        <v>25</v>
      </c>
      <c r="E28" s="20">
        <v>0</v>
      </c>
      <c r="F28" s="20">
        <v>11816000</v>
      </c>
    </row>
    <row r="29" spans="1:7" ht="17.399999999999999" x14ac:dyDescent="0.3">
      <c r="A29" s="72"/>
      <c r="B29" s="73"/>
      <c r="C29" s="73"/>
      <c r="D29" s="73"/>
      <c r="E29" s="74"/>
      <c r="F29" s="75"/>
    </row>
    <row r="30" spans="1:7" ht="17.399999999999999" x14ac:dyDescent="0.3">
      <c r="A30" s="72"/>
      <c r="B30" s="73"/>
      <c r="C30" s="73"/>
      <c r="D30" s="73"/>
      <c r="E30" s="74"/>
      <c r="F30" s="75"/>
    </row>
    <row r="31" spans="1:7" ht="17.399999999999999" x14ac:dyDescent="0.3">
      <c r="A31" s="72"/>
      <c r="B31" s="73"/>
      <c r="C31" s="73"/>
      <c r="D31" s="73"/>
      <c r="E31" s="74"/>
      <c r="F31" s="75"/>
    </row>
    <row r="32" spans="1:7" ht="17.399999999999999" x14ac:dyDescent="0.3">
      <c r="A32" s="72"/>
      <c r="B32" s="73"/>
      <c r="C32" s="73"/>
      <c r="D32" s="73"/>
      <c r="E32" s="74"/>
      <c r="F32" s="75"/>
    </row>
    <row r="33" spans="1:6" ht="17.399999999999999" x14ac:dyDescent="0.3">
      <c r="A33" s="72"/>
      <c r="B33" s="73"/>
      <c r="C33" s="73"/>
      <c r="D33" s="73"/>
      <c r="E33" s="74"/>
      <c r="F33" s="75"/>
    </row>
    <row r="34" spans="1:6" ht="22.8" x14ac:dyDescent="0.25">
      <c r="A34" s="76"/>
      <c r="B34" s="77"/>
      <c r="C34" s="78"/>
      <c r="D34" s="78"/>
      <c r="E34" s="78"/>
      <c r="F34" s="79"/>
    </row>
    <row r="35" spans="1:6" ht="20.25" customHeight="1" x14ac:dyDescent="0.25">
      <c r="A35" s="97" t="s">
        <v>62</v>
      </c>
      <c r="B35" s="98"/>
      <c r="C35" s="98"/>
      <c r="D35" s="98"/>
      <c r="E35" s="98"/>
      <c r="F35" s="99"/>
    </row>
    <row r="36" spans="1:6" ht="18" customHeight="1" x14ac:dyDescent="0.25">
      <c r="A36" s="100" t="s">
        <v>64</v>
      </c>
      <c r="B36" s="101"/>
      <c r="C36" s="101"/>
      <c r="D36" s="101"/>
      <c r="E36" s="101"/>
      <c r="F36" s="102"/>
    </row>
    <row r="37" spans="1:6" ht="15" x14ac:dyDescent="0.25">
      <c r="A37" s="103" t="s">
        <v>66</v>
      </c>
      <c r="B37" s="104"/>
      <c r="C37" s="104"/>
      <c r="D37" s="104"/>
      <c r="E37" s="104"/>
      <c r="F37" s="105"/>
    </row>
    <row r="38" spans="1:6" x14ac:dyDescent="0.25">
      <c r="A38" s="80"/>
      <c r="B38" s="81"/>
      <c r="C38" s="81"/>
      <c r="D38" s="81"/>
      <c r="E38" s="81"/>
      <c r="F38" s="82"/>
    </row>
    <row r="4601" spans="4:5" x14ac:dyDescent="0.25">
      <c r="D4601">
        <v>0</v>
      </c>
      <c r="E4601">
        <v>0</v>
      </c>
    </row>
  </sheetData>
  <sheetProtection password="F212" sheet="1" objects="1" scenarios="1" selectLockedCells="1" autoFilter="0" selectUnlockedCells="1"/>
  <autoFilter ref="A9:F28"/>
  <mergeCells count="3">
    <mergeCell ref="A35:F35"/>
    <mergeCell ref="A36:F36"/>
    <mergeCell ref="A37:F37"/>
  </mergeCells>
  <pageMargins left="0.70866141732283472" right="0.70866141732283472" top="0.74803149606299213" bottom="0.74803149606299213" header="0.31496062992125984" footer="0.31496062992125984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CGN2015-002</vt:lpstr>
      <vt:lpstr>DDC-2015-100</vt:lpstr>
      <vt:lpstr>'CGN2015-002'!Títulos_a_imprimir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Martina Moreno Zarta</dc:creator>
  <cp:lastModifiedBy>Glowpar</cp:lastModifiedBy>
  <dcterms:created xsi:type="dcterms:W3CDTF">2020-07-31T13:27:14Z</dcterms:created>
  <dcterms:modified xsi:type="dcterms:W3CDTF">2020-08-01T00:54:54Z</dcterms:modified>
</cp:coreProperties>
</file>