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C:\Users\Daniel Alejandro\Desktop\YIYA\YIYA TMSA\CONTRATO 324-21\SEGUIMIENTO PMI\SEPTIEMBRE\"/>
    </mc:Choice>
  </mc:AlternateContent>
  <xr:revisionPtr revIDLastSave="0" documentId="13_ncr:1_{4825F4A0-E5FC-452A-BE9C-E35149C10CA3}" xr6:coauthVersionLast="47" xr6:coauthVersionMax="47" xr10:uidLastSave="{00000000-0000-0000-0000-000000000000}"/>
  <bookViews>
    <workbookView xWindow="-120" yWindow="-120" windowWidth="20730" windowHeight="11160" tabRatio="822" firstSheet="1" activeTab="1" xr2:uid="{00000000-000D-0000-FFFF-FFFF00000000}"/>
  </bookViews>
  <sheets>
    <sheet name="Acerno_Cache_XXXXX" sheetId="7" state="veryHidden" r:id="rId1"/>
    <sheet name="Resultados Plan de Mejoramiento" sheetId="1" r:id="rId2"/>
    <sheet name="Resumen Plan de Mejoramiento" sheetId="6" r:id="rId3"/>
    <sheet name="INFORMES ENVIADOS" sheetId="4" state="hidden" r:id="rId4"/>
  </sheets>
  <definedNames>
    <definedName name="_1_SE" localSheetId="3">#REF!</definedName>
    <definedName name="_xlnm._FilterDatabase" localSheetId="1" hidden="1">'Resultados Plan de Mejoramiento'!$A$4:$T$88</definedName>
    <definedName name="A" localSheetId="3">#REF!</definedName>
    <definedName name="AA" localSheetId="3">#REF!</definedName>
    <definedName name="accion" localSheetId="3">#REF!</definedName>
    <definedName name="ACCIONES" localSheetId="3">#REF!</definedName>
    <definedName name="ACTIVIDADES_DE_GESTION_Y_CONTROL" localSheetId="3">#REF!</definedName>
    <definedName name="AGENTE" localSheetId="3">#REF!</definedName>
    <definedName name="AREA_IMPACTO" localSheetId="3">#REF!</definedName>
    <definedName name="AREAS_IMPACTO" localSheetId="3">#REF!</definedName>
    <definedName name="ASUNTOS_TECNICOS" localSheetId="3">#REF!</definedName>
    <definedName name="ASUNTOS_TECNOLOGICOS" localSheetId="3">#REF!</definedName>
    <definedName name="B" localSheetId="3">#REF!</definedName>
    <definedName name="BASE_DE_ACTIVOS_Y_RECURSOS_DE_LA_ORGANIZACIÓN" localSheetId="3">#REF!</definedName>
    <definedName name="CALIFICACION" localSheetId="3">#REF!</definedName>
    <definedName name="CAUSA" localSheetId="3">#REF!</definedName>
    <definedName name="CAUSASDERIESGO" localSheetId="3">#REF!</definedName>
    <definedName name="CAUSASDERIESGO1" localSheetId="3">#REF!</definedName>
    <definedName name="CIRCUNSTANCIAS_ECONOMICAS_Y_DE_MERCADO" localSheetId="3">#REF!</definedName>
    <definedName name="CIRCUNSTANCIAS_ECONOMICAS_Y_DEL_ESTADO" localSheetId="3">#REF!</definedName>
    <definedName name="CIRCUNSTANCIAS_POLITICAS_Y_LEGISLATIVAS" localSheetId="3">#REF!</definedName>
    <definedName name="CIRCUNSTANCIAS_POLITICAS_Y_LEGISSLATIVAS" localSheetId="3">#REF!</definedName>
    <definedName name="CLAVE" localSheetId="3">#REF!</definedName>
    <definedName name="CLAVECONT" localSheetId="3">#REF!</definedName>
    <definedName name="CLAVEOBJ" localSheetId="3">#REF!</definedName>
    <definedName name="CLAVEPOL" localSheetId="3">#REF!</definedName>
    <definedName name="CLAVEPROC" localSheetId="3">#REF!</definedName>
    <definedName name="CLAVERIESGO" localSheetId="3">#REF!</definedName>
    <definedName name="CLIENTE" localSheetId="3">#REF!</definedName>
    <definedName name="CLIENTES" localSheetId="3">#REF!</definedName>
    <definedName name="CODIGO" localSheetId="3">#REF!</definedName>
    <definedName name="CODIGO_RIESGO" localSheetId="3">#REF!</definedName>
    <definedName name="CODIGO1" localSheetId="3">#REF!</definedName>
    <definedName name="COMPORTAMIENTO_HUMANO" localSheetId="3">#REF!</definedName>
    <definedName name="COMPORTAMIENTO_ORGANIZACIONAL" localSheetId="3">#REF!</definedName>
    <definedName name="CONFLICTOS_SOCIALES" localSheetId="3">#REF!</definedName>
    <definedName name="CONTEXTO_ECONOMICO_DE_MERCADO" localSheetId="3">#REF!</definedName>
    <definedName name="CONTEXTO_POLITICO" localSheetId="3">#REF!</definedName>
    <definedName name="CONTROLES" localSheetId="3">#REF!</definedName>
    <definedName name="COSTO_DE_ACTIVIDADES" localSheetId="3">#REF!</definedName>
    <definedName name="CRONOGRAMA_DE_ACTIVIDADES" localSheetId="3">#REF!</definedName>
    <definedName name="Cual_serà_el_nombre_del_procedimiento?" localSheetId="3">#REF!</definedName>
    <definedName name="DAÑOS_A_ACTIVOS" localSheetId="3">#REF!</definedName>
    <definedName name="DESEMPEÑO" localSheetId="3">#REF!</definedName>
    <definedName name="DIRECCION_ACTIVIDADES_MARITIMAS" localSheetId="3">#REF!</definedName>
    <definedName name="EFECTORIESGO1" localSheetId="3">#REF!</definedName>
    <definedName name="EJECUCION_Y__ADMINISTRACION_DEL_PROCESO" localSheetId="3">#REF!</definedName>
    <definedName name="EJECUCION_Y_ADMINISTRACION_DEL_PROCESO" localSheetId="3">#REF!</definedName>
    <definedName name="ENTORNO" localSheetId="3">#REF!</definedName>
    <definedName name="ESTABILIDAD_POLITICA" localSheetId="3">#REF!</definedName>
    <definedName name="ESTADOS" localSheetId="3">#REF!</definedName>
    <definedName name="EVENTOS" localSheetId="3">#REF!</definedName>
    <definedName name="EVENTOS_NATUALES" localSheetId="3">#REF!</definedName>
    <definedName name="EVENTOS_NATURALES" localSheetId="3">#REF!</definedName>
    <definedName name="EVENTOS_NATURALES_" localSheetId="3">#REF!</definedName>
    <definedName name="FACTORES" localSheetId="3">#REF!</definedName>
    <definedName name="FALLAS_TECNOLOGICAS" localSheetId="3">#REF!</definedName>
    <definedName name="FRAUD_EXTERNO" localSheetId="3">#REF!</definedName>
    <definedName name="FRAUDE_EXTERNO" localSheetId="3">#REF!</definedName>
    <definedName name="FRAUDE_INTERNO" localSheetId="3">#REF!</definedName>
    <definedName name="FRECUENCIA" localSheetId="3">#REF!</definedName>
    <definedName name="FUENTE" localSheetId="3">#REF!</definedName>
    <definedName name="FUENTES_DE_RIESGO" localSheetId="3">#REF!</definedName>
    <definedName name="FUENTES_RIESGO" localSheetId="3">#REF!</definedName>
    <definedName name="GENTE" localSheetId="3">#REF!</definedName>
    <definedName name="GESTION" localSheetId="3">#REF!</definedName>
    <definedName name="GESTION_CONTROL" localSheetId="3">#REF!</definedName>
    <definedName name="GESTION_TECNICA" localSheetId="3">#REF!</definedName>
    <definedName name="GRAVEDAD" localSheetId="3">#REF!</definedName>
    <definedName name="IMPACTO" localSheetId="3">#REF!</definedName>
    <definedName name="IMPACTORIESGO" localSheetId="3">#REF!</definedName>
    <definedName name="INGRESOS_Y_DERECHOS" localSheetId="3">#REF!</definedName>
    <definedName name="INSTALACIONES" localSheetId="3">#REF!</definedName>
    <definedName name="INSTALACIONES_" localSheetId="3">#REF!</definedName>
    <definedName name="INTANGIBLES" localSheetId="3">#REF!</definedName>
    <definedName name="LEGAL" localSheetId="3">#REF!</definedName>
    <definedName name="LET" localSheetId="3">#REF!</definedName>
    <definedName name="MACROPROCESO" localSheetId="3">#REF!</definedName>
    <definedName name="MERCADO" localSheetId="3">#REF!</definedName>
    <definedName name="NN" localSheetId="3">#REF!</definedName>
    <definedName name="NOMBRE_RIESGO" localSheetId="3">#REF!</definedName>
    <definedName name="NUM" localSheetId="3">#REF!</definedName>
    <definedName name="OBJETIVOS" localSheetId="3">#REF!</definedName>
    <definedName name="OTROS" localSheetId="3">#REF!</definedName>
    <definedName name="PERSONA" localSheetId="3">#REF!</definedName>
    <definedName name="PERSONAS" localSheetId="3">#REF!</definedName>
    <definedName name="PESO" localSheetId="3">#REF!</definedName>
    <definedName name="POLITICAS_GUBERNAMENTALES" localSheetId="3">#REF!</definedName>
    <definedName name="PROCEDIMIENTO" localSheetId="3">#REF!</definedName>
    <definedName name="PROCESO" localSheetId="3">#REF!</definedName>
    <definedName name="ProcesoPM">'Resultados Plan de Mejoramiento'!$B:$B</definedName>
    <definedName name="PUNTAJE" localSheetId="3">#REF!</definedName>
    <definedName name="PUNTAJEF" localSheetId="3">#REF!</definedName>
    <definedName name="PUNTAJEG" localSheetId="3">#REF!</definedName>
    <definedName name="q" localSheetId="3">#REF!</definedName>
    <definedName name="RELACIONADO" localSheetId="3">#REF!</definedName>
    <definedName name="RELACIONADOCON" localSheetId="3">#REF!</definedName>
    <definedName name="RELACIONADOS_INSTALACIONES" localSheetId="3">#REF!</definedName>
    <definedName name="RELACIONES_CON_EL_CLIENTE" localSheetId="3">#REF!</definedName>
    <definedName name="RELACIONES_CON_EL_USUARIO" localSheetId="3">#REF!</definedName>
    <definedName name="RELACIONES_CON_EL_USUSARIO" localSheetId="3">#REF!</definedName>
    <definedName name="RELACIONES_CON_USUARIO" localSheetId="3">#REF!</definedName>
    <definedName name="RELACIONES_LABORALES" localSheetId="3">#REF!</definedName>
    <definedName name="RIESGO_ASOCIADO" localSheetId="3">#REF!</definedName>
    <definedName name="RIESGOESPECIFICO" localSheetId="3">#REF!</definedName>
    <definedName name="RIESGOESPECIFICO2" localSheetId="3">#REF!</definedName>
    <definedName name="RIESGOS" localSheetId="3">#REF!</definedName>
    <definedName name="SE" localSheetId="3">#REF!</definedName>
    <definedName name="SINO" localSheetId="3">#REF!</definedName>
    <definedName name="SISTEMAS" localSheetId="3">#REF!</definedName>
    <definedName name="SISTEMAS_DE_INFORMACION" localSheetId="3">#REF!</definedName>
    <definedName name="TECNOLOGIA" localSheetId="3">#REF!</definedName>
    <definedName name="TECNOLOGIA_" localSheetId="3">#REF!</definedName>
    <definedName name="_xlnm.Print_Titles" localSheetId="1">'Resultados Plan de Mejoramiento'!$1:$4</definedName>
    <definedName name="TOTAL_PUNTAJE_RIESGO" localSheetId="3">#REF!</definedName>
    <definedName name="TRATAMIENTO" localSheetId="3">#REF!</definedName>
    <definedName name="USUARIO" localSheetId="3">#REF!</definedName>
    <definedName name="VALORES_ETICOS" localSheetId="3">#REF!</definedName>
    <definedName name="X" localSheetId="3">#REF!</definedName>
    <definedName name="Y" localSheetId="3">#REF!</definedName>
    <definedName name="Z" localSheetId="3">#REF!</definedName>
    <definedName name="zona" localSheetId="3">#REF!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8" i="6" l="1"/>
  <c r="B14" i="6" l="1"/>
  <c r="B7" i="6" l="1"/>
  <c r="C7" i="6"/>
  <c r="D7" i="6"/>
  <c r="E7" i="6"/>
  <c r="B8" i="6"/>
  <c r="C8" i="6"/>
  <c r="D8" i="6"/>
  <c r="E8" i="6"/>
  <c r="B9" i="6"/>
  <c r="C9" i="6"/>
  <c r="D9" i="6"/>
  <c r="E9" i="6"/>
  <c r="B10" i="6"/>
  <c r="C10" i="6"/>
  <c r="D10" i="6"/>
  <c r="E10" i="6"/>
  <c r="B11" i="6"/>
  <c r="C11" i="6"/>
  <c r="D11" i="6"/>
  <c r="E11" i="6"/>
  <c r="B12" i="6"/>
  <c r="C12" i="6"/>
  <c r="D12" i="6"/>
  <c r="E12" i="6"/>
  <c r="B13" i="6"/>
  <c r="C13" i="6"/>
  <c r="D13" i="6"/>
  <c r="E13"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6" i="6" l="1"/>
  <c r="F11" i="6"/>
  <c r="F3" i="6"/>
  <c r="F7" i="6"/>
  <c r="D17" i="6"/>
  <c r="F14" i="6"/>
  <c r="F12" i="6"/>
  <c r="F8" i="6"/>
  <c r="C17" i="6"/>
  <c r="F6" i="6"/>
  <c r="F10" i="6"/>
  <c r="F9" i="6"/>
  <c r="F13" i="6"/>
  <c r="F4" i="6"/>
  <c r="E17" i="6"/>
  <c r="F15" i="6"/>
  <c r="F5" i="6"/>
  <c r="F2" i="6"/>
  <c r="B17" i="6"/>
  <c r="I85" i="4"/>
  <c r="H85" i="4"/>
  <c r="G85" i="4"/>
  <c r="F84" i="4"/>
  <c r="F85" i="4" s="1"/>
  <c r="F76" i="4"/>
  <c r="F75" i="4"/>
  <c r="F68" i="4"/>
  <c r="F67" i="4"/>
  <c r="H52" i="4"/>
  <c r="F51" i="4"/>
  <c r="F52" i="4" s="1"/>
  <c r="G44" i="4"/>
  <c r="F44" i="4" s="1"/>
  <c r="F43" i="4"/>
  <c r="F41" i="4"/>
  <c r="I34" i="4"/>
  <c r="H34" i="4"/>
  <c r="G34" i="4"/>
  <c r="F33" i="4"/>
  <c r="F32" i="4"/>
  <c r="I25" i="4"/>
  <c r="H25" i="4"/>
  <c r="G25" i="4"/>
  <c r="F24" i="4"/>
  <c r="F25" i="4" s="1"/>
  <c r="H17" i="4"/>
  <c r="I9" i="4"/>
  <c r="H9" i="4"/>
  <c r="G9" i="4"/>
  <c r="C9" i="4"/>
  <c r="F8" i="4"/>
  <c r="F7" i="4"/>
  <c r="F6" i="4"/>
  <c r="F17" i="6" l="1"/>
  <c r="F9" i="4"/>
  <c r="F34" i="4"/>
  <c r="F77" i="4"/>
  <c r="G94" i="4"/>
  <c r="H94" i="4"/>
  <c r="I94" i="4"/>
  <c r="B18" i="6" l="1"/>
  <c r="C18" i="6"/>
  <c r="E18" i="6"/>
  <c r="F19" i="6"/>
  <c r="D18" i="6"/>
  <c r="F9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Prada Mejia</author>
  </authors>
  <commentList>
    <comment ref="D4" authorId="0" shapeId="0" xr:uid="{C4FC675E-6557-4383-B966-3A7FE8391250}">
      <text>
        <r>
          <rPr>
            <sz val="9"/>
            <color indexed="81"/>
            <rFont val="Tahoma"/>
            <family val="2"/>
          </rPr>
          <t>Resumen del Hallazgo, Observación u Oportunidad de Mejora</t>
        </r>
      </text>
    </comment>
    <comment ref="E4" authorId="0" shapeId="0" xr:uid="{C53F8D11-A4E9-4FE9-A9D8-3AB46406DE6A}">
      <text>
        <r>
          <rPr>
            <sz val="9"/>
            <color indexed="81"/>
            <rFont val="Tahoma"/>
            <family val="2"/>
          </rPr>
          <t xml:space="preserve">Cuando un mismo Hallazgo, Observación u Oportunidad de Mejora, tenga mas de una acción numerarlas en orden ascendente, en caso de ser una sola registrar 1
</t>
        </r>
      </text>
    </comment>
    <comment ref="K4" authorId="0" shapeId="0" xr:uid="{C307FABB-2BF2-46A2-932F-EF0002DEE628}">
      <text>
        <r>
          <rPr>
            <sz val="9"/>
            <color indexed="81"/>
            <rFont val="Tahoma"/>
            <family val="2"/>
          </rPr>
          <t xml:space="preserve">Acción Correctiva: Acción para subsanar  la causa que dio origen al hallazgo
Corrección: Acción inmediata para eliminar el hallazgo identificado. Su objetivo es subsanar la situación presentada. Solo Corrección.
Preventiva: Acción para Observaciones y potenciales hallazgos o no conformidades.
</t>
        </r>
      </text>
    </comment>
    <comment ref="O4" authorId="0" shapeId="0" xr:uid="{DD0B0B6A-FE1D-4BA9-9A34-FC09DC67FF71}">
      <text>
        <r>
          <rPr>
            <b/>
            <sz val="8"/>
            <color indexed="81"/>
            <rFont val="Tahoma"/>
            <family val="2"/>
          </rPr>
          <t xml:space="preserve">Cerrada: </t>
        </r>
        <r>
          <rPr>
            <sz val="8"/>
            <color indexed="81"/>
            <rFont val="Tahoma"/>
            <family val="2"/>
          </rPr>
          <t xml:space="preserve">cuando las evidencias de las acciones propuestas son ejecutadas en el 100% y se demuestra que es eliminada la causa del hallazgo.
</t>
        </r>
        <r>
          <rPr>
            <b/>
            <sz val="8"/>
            <color indexed="81"/>
            <rFont val="Tahoma"/>
            <family val="2"/>
          </rPr>
          <t>En Ejecución:</t>
        </r>
        <r>
          <rPr>
            <sz val="8"/>
            <color indexed="81"/>
            <rFont val="Tahoma"/>
            <family val="2"/>
          </rPr>
          <t xml:space="preserve"> cuando la fecha de terminación de la acción no se encuentra vencida, o si bien fue cumplida por la dependencia no se ha evaluado su efectividad.
</t>
        </r>
        <r>
          <rPr>
            <b/>
            <sz val="8"/>
            <color indexed="81"/>
            <rFont val="Tahoma"/>
            <family val="2"/>
          </rPr>
          <t xml:space="preserve">Incumplida: </t>
        </r>
        <r>
          <rPr>
            <sz val="8"/>
            <color indexed="81"/>
            <rFont val="Tahoma"/>
            <family val="2"/>
          </rPr>
          <t xml:space="preserve">cuando la fecha de terminación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en el tiempo previsto, pero no es eliminada la causa que originó el hallazgo y por tal motivo se deberá formular una nueva acción.</t>
        </r>
      </text>
    </comment>
    <comment ref="P4" authorId="0" shapeId="0" xr:uid="{C6D7B39E-67A3-41B9-B2D5-67DC74D8ACBD}">
      <text>
        <r>
          <rPr>
            <sz val="9"/>
            <color indexed="81"/>
            <rFont val="Tahoma"/>
            <family val="2"/>
          </rPr>
          <t xml:space="preserve">día-mes-año de la realización del seguimiento.
</t>
        </r>
      </text>
    </comment>
    <comment ref="Q4" authorId="0" shapeId="0" xr:uid="{FB2AE00D-34BD-4DD9-9FB0-3C6FD51F3B65}">
      <text>
        <r>
          <rPr>
            <sz val="9"/>
            <color indexed="81"/>
            <rFont val="Tahoma"/>
            <family val="2"/>
          </rPr>
          <t>Descripción breve del avance reportado por los responsables y la conclusión de la Oficina de Control Interno del resultado de la efectividad de la acción,
Se registran las evidencias de los avances aportados por la dependencia responsable y descripción por parte del responsable del seguimiento de la eficiencia y eficacia de la acción.</t>
        </r>
      </text>
    </comment>
    <comment ref="R4" authorId="0" shapeId="0" xr:uid="{BEA6C7C7-7CA0-4F4C-8BC6-A28F86764773}">
      <text>
        <r>
          <rPr>
            <sz val="9"/>
            <color indexed="81"/>
            <rFont val="Tahoma"/>
            <family val="2"/>
          </rPr>
          <t>Porcentaje de cumplimiento de la acción con respecto al resultado del indicador establecido.</t>
        </r>
      </text>
    </comment>
    <comment ref="S4" authorId="0" shapeId="0" xr:uid="{6913EC9A-DD2A-452D-A2A0-E1C9704CE2D9}">
      <text>
        <r>
          <rPr>
            <sz val="9"/>
            <color indexed="81"/>
            <rFont val="Tahoma"/>
            <family val="2"/>
          </rPr>
          <t>Nombre y apellido del servidor de la Oficina de Control Interno que realizó el seguimiento de la acción.</t>
        </r>
      </text>
    </comment>
    <comment ref="T4" authorId="0" shapeId="0" xr:uid="{F7B2D617-3122-4550-A5DA-A81C500C0D84}">
      <text>
        <r>
          <rPr>
            <sz val="9"/>
            <color indexed="81"/>
            <rFont val="Tahoma"/>
            <family val="2"/>
          </rPr>
          <t>Descripción de las novedades encontradas o aspectos que merecen atención, su pueden relacionar los soportes analizados en el seguimiento que evidencian el estado de la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López Salas</author>
  </authors>
  <commentList>
    <comment ref="N9" authorId="0" shapeId="0" xr:uid="{00000000-0006-0000-0300-000001000000}">
      <text>
        <r>
          <rPr>
            <b/>
            <sz val="9"/>
            <color indexed="81"/>
            <rFont val="Tahoma"/>
            <family val="2"/>
          </rPr>
          <t>Natalia López Salas:</t>
        </r>
        <r>
          <rPr>
            <sz val="9"/>
            <color indexed="81"/>
            <rFont val="Tahoma"/>
            <family val="2"/>
          </rPr>
          <t xml:space="preserve">
Son las Ejecutadas en el seguimiento de Junio 2018.</t>
        </r>
      </text>
    </comment>
    <comment ref="A88" authorId="0" shapeId="0" xr:uid="{00000000-0006-0000-0300-000002000000}">
      <text>
        <r>
          <rPr>
            <b/>
            <sz val="9"/>
            <color indexed="81"/>
            <rFont val="Tahoma"/>
            <family val="2"/>
          </rPr>
          <t>Natalia López Salas:</t>
        </r>
        <r>
          <rPr>
            <sz val="9"/>
            <color indexed="81"/>
            <rFont val="Tahoma"/>
            <family val="2"/>
          </rPr>
          <t xml:space="preserve">
No se realizó informe.
</t>
        </r>
      </text>
    </comment>
  </commentList>
</comments>
</file>

<file path=xl/sharedStrings.xml><?xml version="1.0" encoding="utf-8"?>
<sst xmlns="http://schemas.openxmlformats.org/spreadsheetml/2006/main" count="1555" uniqueCount="602">
  <si>
    <t>PLAN DE MEJORAMIENTO</t>
  </si>
  <si>
    <t>REF.:</t>
  </si>
  <si>
    <t>C- SEGUIMIENTO</t>
  </si>
  <si>
    <t>SEGUIMIENTO A: 30 de septiembre de 2021</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</si>
  <si>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</si>
  <si>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</si>
  <si>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</si>
  <si>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</si>
  <si>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</si>
  <si>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</si>
  <si>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</si>
  <si>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</si>
  <si>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</si>
  <si>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</si>
  <si>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</si>
  <si>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</si>
  <si>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</si>
  <si>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</si>
  <si>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</si>
  <si>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</si>
  <si>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</si>
  <si>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</si>
  <si>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</si>
  <si>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</si>
  <si>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OCI-2018-076</t>
  </si>
  <si>
    <t>Gestión de TIC</t>
  </si>
  <si>
    <r>
      <rPr>
        <b/>
        <sz val="8"/>
        <rFont val="Arial"/>
        <family val="2"/>
      </rPr>
      <t>Falta de procedimientos formales para: "Gestión de Continuidad de Tecnología de la Información."</t>
    </r>
    <r>
      <rPr>
        <sz val="8"/>
        <rFont val="Arial"/>
        <family val="2"/>
      </rPr>
      <t xml:space="preserve">
La Oficina de Control Interno solicitó al proceso de Gestión de TIC, mediante correo de fecha martes 18/09/2018 5:03 p. m, los procedimientos para la Gestión de Continuidad de TI, mencionados en el Manual de Políticas de Seguridad y Privacidad de la Información Código M-DT-001 Versión 2 de fecha Julio de 2018, para verificar el cumplimiento del numeral 9.9 "Política de Gestión de Continuidad del Negocio TI" de los literales: c,d,d y f.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toda vez que el proceso Gestión de TIC no cuenta con un procedimiento formal para la Política de Gestión de Continuidad del Negocio.
Nota: Para lectura completa del Hallazgo remitirse al informe</t>
    </r>
  </si>
  <si>
    <t>No se dispone de los recursos humanos ni económicos a través de la apropiación de presupuesto pertinente, que permita acometer el desarrollo e implementación del plan de recuperación de desastres (DRP).</t>
  </si>
  <si>
    <t>Elaborar y oficializar el Procedimiento de “Gestión de Seguridad de la información en la Continuidad del Negocio”.</t>
  </si>
  <si>
    <t>N. A.</t>
  </si>
  <si>
    <t>Procedimiento publicado</t>
  </si>
  <si>
    <t>Correctiva</t>
  </si>
  <si>
    <t>Dirección de TIC</t>
  </si>
  <si>
    <t>Inefectiva</t>
  </si>
  <si>
    <t>DTIC: De acuerdo con el seguimiento anterior realizado por la OCI, y con la estrategia de implementacion del plan de Seguridad de la Informacion en la Continuidad del negocio, proyectada con termino en el cuarto trimestre del año 2021, se vienen adelantando las actividades asociadas, que fueron puestas en conocimiento de la OCI, y cuyo avance se sustenta en correo que se adjunta, el cual señala las acitvidades en curso y distribuye las acciones tendientes a la realizacion integral de las mismas. 
NOTA: Se adjunta correo denomindado: "2. Avances actividades DRP".
OCI: :Como parte del segumiento realizado a la efectividad de la acción, la Dirección de TIC elaboró y publicó el Plan de Gestión de Seguridad de la Información en Continuidad Negocio V0 en el micrositio de MIPG; sin embargo, con el fin de validar la efectividad del mismo por parte de la OCI se estableción que la Dirección de TIC debe: a) poner en firme la revisión y ajuste de los tiempos (RTO y RPO) que se deben cumplir en el DRP, b) actualizar las actividades del plan, c) definir los responsables de su implementación, d) documentar los procedimientos técnicos necesarios para recuperar los servicios críticos del negocio establecidos en el plan, e) realizar las correspondientes pruebas de recuperación a dichos procesos, f) adelantar la medición real de los tiempos de recuperación, y g) documentar los resultados de dichas pruebas. Al respecto, la Dirección de TIC señala que dichas actividades se realizarán a lo largo del presente año por lo que la medición de su efectividad solo podrá realizarse en el primer trimestre del 2022; por estarazón, la acción se califica como INEFECTIVA.</t>
  </si>
  <si>
    <t>Néstor Velandia Sosa y Oscar Pulgarin Lara</t>
  </si>
  <si>
    <t>Soporte:
1. 2 Avance Actividades DRP.msg
Matriz de Contactos DRP.xlsx
2. T-DT-011 Plan Gestion de Seguridad de la Información en Continuidad del Negocio - Ajustado Septiembre 2021 v4.docx</t>
  </si>
  <si>
    <r>
      <rPr>
        <b/>
        <sz val="8"/>
        <rFont val="Arial"/>
        <family val="2"/>
      </rPr>
      <t>Incumplimiento al literal f del numeral 9.6 del Manual de Seguridad de la Información M-DT-001 versión 2 de Julio de 2018 en cuanto a Backup´s y pruebas de Restore.</t>
    </r>
    <r>
      <rPr>
        <sz val="8"/>
        <rFont val="Arial"/>
        <family val="2"/>
      </rPr>
      <t xml:space="preserve">
La Oficina de Control Interno verificó al proceso de Gestión de TIC, el día martes 24/09/2018, el cumplimiento de las políticas de Backup y Restore, mencionadas en el literales a, b, c, e y f del numeral 9.6 del Manual de Políticas de Seguridad y Privacidad de la Información Código M-DT-001 Versión 2 de fecha Julio de 2018, encontrando como resultado que no existe evidencia documentada en relación al literal (f) el cual indica que: "Es responsabilidad de quien (es) ejecute (n) el rol de Administrador de Backup realizar pruebas de restauración de copias de seguridad de manera trimestral siguiendo los lineamientos del Procedimiento Backup y Recuperación de la Información". 
Por lo anterior el no cumplimiento del literal (f) obedece a que una vez verificada la información oficial en intranet y realizada una reunión de entendimiento...
En consecuencia se concluye, que no se han cumplido la totalidad de las pautas generales que la Entidad estableció en el Manual de Seguridad de la Información M-DT-001 versión 2 de Julio de 2018 para garantizar en TRANSMILENIO S. A., la preservación, mantenimiento y verificación de copias de respaldo y recuperación de la información "Restore". (Negrilla Subrayada)
Nota: Para lectura completa del Hallazgo remitirse al informe</t>
    </r>
  </si>
  <si>
    <t>Teniendo en cuenta la necesidad de generar articulación integral del Manual de Seguridad de la Información con el Procedimiento de Backup, así como con el Plan de Restauración de Información, se requiere definir la acción tendiente a generar dicha articulación, mediante el ajuste correspondiente del Manual de Políticas de Seguridad de la Información.</t>
  </si>
  <si>
    <t>Revisar y ajustar el Manuel de Políticas de Seguridad de la Información, MDT-001 Versión 2.</t>
  </si>
  <si>
    <t>Manual de Políticas de Seguridad de la Información ajustado en articulación con el Procedimiento de Procedimiento de Backup y el Plan de Restauración de Información.</t>
  </si>
  <si>
    <t>Incumplida</t>
  </si>
  <si>
    <t>DTIC: Se realizo el planteamiento del ajuste en el Manual: "M-DT-001", correpondiente a la version No. 5, de manera que este quede articulado con el procedimiento: "P-DT-019" en relacion con las pruebas de restauracion de copias de seguridad (literal "f", del numeral:"9.6", del manual "M-DT-001"), y se encuentra en la plataforma: "SIGEST". 
OCI: Como parte del segumiento realizado a la efectividad de la acción, la OCI llevó a cabo la consulta respectiva en la plataforma SIGEST confirmando que el Manual de Políticas de Seguridad de la Información (MDT-001) que se encuentra vigente es la versión 4 y no la versión 5; del mismo modo, en el micrositio de MIPG en la Intranet corporativa la versión del manual que se encuentra disponible es la 4, por lo que la calificación de la acción se mantiene como INCUMPLIDA.</t>
  </si>
  <si>
    <t>Ninguna</t>
  </si>
  <si>
    <t>OCI-2018-083</t>
  </si>
  <si>
    <t>Gestión de Servicios Logísticos</t>
  </si>
  <si>
    <r>
      <t xml:space="preserve">Compra de motocicletas con especificaciones técnicas contrarias a la necesidad de la dependencia solicitante
</t>
    </r>
    <r>
      <rPr>
        <sz val="8"/>
        <rFont val="Arial"/>
        <family val="2"/>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</si>
  <si>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t>Compra de vehículos tipo motocicleta que no están siendo utilizadas por la Entidad</t>
  </si>
  <si>
    <t>Realizar una reunión entre las partes afectadas y el Gerente General donde se definan las acciones a realizar y cumplir con aquellas que sean responsabilidad de la Dirección Corporativa</t>
  </si>
  <si>
    <t>Ejecución de reunión y acciones delegadas</t>
  </si>
  <si>
    <t>(((#Reuniones realizadas / # Reuniones programadas) + (# Acciones Realizadas/ # Acciones Delegadas en reunión)) / 2 ) * 100</t>
  </si>
  <si>
    <t>Cumplimiento de la totalidad de las acciones delegadas a la Dirección Corporativa</t>
  </si>
  <si>
    <t xml:space="preserve">Director Corporativo </t>
  </si>
  <si>
    <t>En Ejecución</t>
  </si>
  <si>
    <t>OCI: Debido a que la Acción tiene como plazo de implementación 31 de diciembre de 2021, no fue objeto de seguimiento por parte de la Oficina de Control Interno.</t>
  </si>
  <si>
    <t>Nohra Lucia Forero y Katherine Prada Mejía</t>
  </si>
  <si>
    <r>
      <rPr>
        <b/>
        <sz val="8"/>
        <rFont val="Arial"/>
        <family val="2"/>
      </rPr>
      <t xml:space="preserve">Debilidad de lineamientos y/o directrices para el control de las Salas Audiovisuales e Inventario
</t>
    </r>
    <r>
      <rPr>
        <sz val="8"/>
        <rFont val="Arial"/>
        <family val="2"/>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Nota: Para lectura completa del Hallazgo remitirse al informe</t>
    </r>
  </si>
  <si>
    <t>Desconocimiento sobre la tecnología CISCO adquirida por la Entidad y la utilización de la misma</t>
  </si>
  <si>
    <t>Realizar un inventario sobre los elementos adquiridos por la entidad para la implementación de la Tecnología CISCO y, en caso de faltantes, implementar las acciones definidas en los manuales de la entidad</t>
  </si>
  <si>
    <t>Realización de Inventario CISCO</t>
  </si>
  <si>
    <t>(# Inventarios Realizados / # Inventarios Programados) * 100</t>
  </si>
  <si>
    <t>Realización del inventario de elementos requeridos para tecnología CISCO</t>
  </si>
  <si>
    <t>Profesional Universitario 3 - Inventarios</t>
  </si>
  <si>
    <t>Cerrada</t>
  </si>
  <si>
    <t>Se procedio a la busqueda de los bienes que se reportaron como posibles faltantes y los que definitivamente se evidencio su perdida se procedio a informar a la Oficina de Control Interno disciplinario.
OCI: Para el periodo evaluado se evidenció informe final del  de mayo de 2021 de Comercializadora NAVE (descargado de SECOPII el 5 de octubre de 2021), donde se observó el levantamiento del inventario de los elementos para la implementación de la tecnología CISCO, este inventario arrojó como resultado la no ubicación de una Tablet, por tal razón, fue remitido memorando número 2021-80201-CI-63528 al Subgerente General, para iniciar con la investigación disciplinaria, de acuerdo con lo anterior se da por cumplida la acción y se cierra teniendo en cuenta que se ubicaron los elementos y se inició proceso para el elemento no encontrado.</t>
  </si>
  <si>
    <t>Soportes:
1. H3. A1. Alcance Informe Final Inventario de Bienes TMSA CTO856-20
2. H3 A1. Anexo 7 - Base Inventario final en Excel CTO856-20
3. H3. A1. 2018 y H3. A2. A3. 2019 Evidencias Gestión de Inventarios</t>
  </si>
  <si>
    <t>Realizar el alistamiento de las salas definidas para la implementación de la tecnología CISCO de acuerdo a las necesidades de la Entidad.</t>
  </si>
  <si>
    <t>Alistamiento de salas de reunión</t>
  </si>
  <si>
    <t>(# Salas Adecuadas / # Salas definidas para adecuación) * 100</t>
  </si>
  <si>
    <t>Adquirir las licencias requeridas para el funcionamiento de la tecnología CISCO en la Entidad</t>
  </si>
  <si>
    <t>Director Corporativo</t>
  </si>
  <si>
    <t>DC: Durante el segundo trimestre de 2021, se definieron las salas para la implementación de la tecnología CISCO de acuerdo con las necesidades de la Entidad.
Así mismo, se adelantaron las actividades tendientes al alistamiento de las salas relacionadas a continuación, para la implementación de dicha tecnología:
Sala de reuniones de la Gerencia General.
Sala de reuniones Alcalá.
Sala de reuniones Bicentenario.
Oficina de la Dirección Corporativa.
Oficina de Gerencia General.
Conforme a lo anterior, actualmente la Entidad cuenta con cinco (5) salas con su respectiva instalación y configuración de los equipos de CISCO para su uso y los criterios de selección de las salas en las que se instalaron los elementos de CISCO, conforme lo indicado por el Director Corporativo son los siguientes:
-	Son las salas con mayor capacidad y que en pandemia se pueden usar por el espacio.
-	Son las salas más solicitadas. 
OCI: de acuerdo con la información suministrada se cumplió con la actividad propuesta, la Oficina de Control Interno realizó pruebas adicionales donde se evidenció que las salas seleccionadas por la Dirección Corporativa cuentan con los equipos instalados y en funcionamiento. De acuerdo con lo anterior se da por cumplida anticipadamente la acción y se considera efectiva por lo tanto se procede al cierre de ésta.</t>
  </si>
  <si>
    <t>Soportes:
1. H3. A2. Solicitud de Información CISCO
2. H3. A2. Criterios de selección de salas
3. H3. A2. 2018 Evidencias Fotograficas</t>
  </si>
  <si>
    <t>Realizar una campaña de socialización sobre el uso de la tecnología CISCO en la Entidad</t>
  </si>
  <si>
    <t>Campañas de socialización CISCO</t>
  </si>
  <si>
    <t>(# Acciones de Socialización Realizadas / 3) * 100</t>
  </si>
  <si>
    <t>Realización acciones de socialización sobre la tecnología CISCO y su utilización en la Entidad</t>
  </si>
  <si>
    <t>OCI-2019-022
OCI-2019-074
OCI-2020-024</t>
  </si>
  <si>
    <t>Desarrollo Estratégico</t>
  </si>
  <si>
    <r>
      <rPr>
        <b/>
        <sz val="8"/>
        <color theme="1"/>
        <rFont val="Arial"/>
        <family val="2"/>
      </rPr>
      <t>Oportunidad de Mejora 1: Criterio Diferencial de Accesibilidad</t>
    </r>
    <r>
      <rPr>
        <sz val="8"/>
        <color theme="1"/>
        <rFont val="Arial"/>
        <family val="2"/>
      </rPr>
      <t xml:space="preserve">
No se evidenció que la información esté divulgada en diferentes idiomas o lenguas de las comunidades, además existe información pública que no cumple con los formatos alternativos, forma, tamaño o modo, que permita la visualización, para los grupos étnicos y culturales del país.</t>
    </r>
  </si>
  <si>
    <t>No es claro el alcance de este criterio en la Ley 1712 de 2014
El tema no se ha elevado a la Alta Gerencia para que tomen decisiones al respecto</t>
  </si>
  <si>
    <t>Presentar al Comité Institucional de Gestión y Desempeño la problemática evidenciada en la Entidad frente a la traducción de documentos en la página web, con el fin que dicho comité se pronuncie al respecto.
NOTA: se aclara que estas acciones responden a los hallazgos reportados por la OCI en diferentes informes donde se ha evaluado este tema (Memorando OCI-082-2020)</t>
  </si>
  <si>
    <t>Presentación de la problemática al Comité Institucional de Gestión y Desempeño</t>
  </si>
  <si>
    <t>(Una solución presenta sobre la problemática al Comité Institucional de Gestión y Desempeño  /1) *100</t>
  </si>
  <si>
    <t xml:space="preserve">Una solución presentada </t>
  </si>
  <si>
    <t>Preventiva</t>
  </si>
  <si>
    <t>Dirección de TIC
Oficina Asesora de Planeación
Subgerencia de Atención al Usuario y Comunicaciones</t>
  </si>
  <si>
    <t>Teniendo en cuenta que la acción tiene como fecha de finalización 31 de octubre de 2021, no fue objeto de seguimiento. No obstante el área solicito mediante memorando del 29 de septiembre de 2021 la Oficina Asesora de Planeación solicitó la modificación de la acción del Plan de Mejoramiento, la cual se llevo a cabo en el proceso de consolidación.</t>
  </si>
  <si>
    <t>Soporte: 
1. Memorando 2021-80102-CI-69219 de la OAP del 29-09-2021</t>
  </si>
  <si>
    <r>
      <rPr>
        <b/>
        <sz val="8"/>
        <color theme="1"/>
        <rFont val="Arial"/>
        <family val="2"/>
      </rPr>
      <t xml:space="preserve">Oportunidad de Mejora 2: Registro de Activos de Información
</t>
    </r>
    <r>
      <rPr>
        <sz val="8"/>
        <color theme="1"/>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</si>
  <si>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</si>
  <si>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Gestionar con el Archivo de Bogotá la convalidación de las T. R. D. actualizadas</t>
  </si>
  <si>
    <t xml:space="preserve">Convalidación de T.R.D </t>
  </si>
  <si>
    <t>(# T.R.D convalidadas por el Archivo / 15)*100</t>
  </si>
  <si>
    <t>15 T.R.D convalidadas</t>
  </si>
  <si>
    <t>Corrección</t>
  </si>
  <si>
    <t>Dirección Corporativa</t>
  </si>
  <si>
    <t>OCI: Debido a que la Acción tiene como plazo de implementación 31 de octubre de 2021, no fue objeto de seguimiento por parte de la Oficina de Control Interno.</t>
  </si>
  <si>
    <t>Una vez recibida la convalidación, actualizar los registros de activos de información asociados a las T. R. D. y gestionar su publicación en la página web, trabajo articulado con la Dirección de TIC.</t>
  </si>
  <si>
    <t xml:space="preserve">Publicación de Registros de activos de información actualizados </t>
  </si>
  <si>
    <t>(Un registro de activos de información asociados a las T.R.D actualizado y publicado en la web/1)*100</t>
  </si>
  <si>
    <t>Un registro de activos de información asociado a las T.R.D actualizado y publicado en la web</t>
  </si>
  <si>
    <t>Dirección Corporativa y Dirección de TIC</t>
  </si>
  <si>
    <t>OCI-2019-047</t>
  </si>
  <si>
    <t>Gestión de Talento Humano</t>
  </si>
  <si>
    <r>
      <t xml:space="preserve">No Conformidad - Numeral 7.1.4
</t>
    </r>
    <r>
      <rPr>
        <sz val="8"/>
        <rFont val="Arial"/>
        <family val="2"/>
      </rPr>
      <t>Se evidencia la Matriz de Acciones Correctivas y Preventivas y de Mejora de TRANSMILENIO S. A., a corte de noviembre de 2018, en donde se constatan las acciones derivadas de las mediciones del confort de estrés térmico (por calor o frío) realizado por Valencia &amp; Iragorri Corredores de Seguros S.A. A partir de los resultados se programó por el área de mantenimiento a la infraestructura una prueba piloto (instalación de láminas acrílicas que poseen agujeros o con rejillas en aluminio) para controlar la entrada del aire exterior. 
Las mejoras implementadas, arrojaron baja efectividad, indicando que la acción no eliminó la causa raíz de la inconformidad por estrés térmico. Adicionalmente, la Dirección Corporativa generó una nueva acción, la cual no ha sido implementada a corte de la presente evaluación. Lo anterior, incumple con lo requerido en el artículo 2.2.4.11.7 del Decreto 1072 de 2015.</t>
    </r>
  </si>
  <si>
    <t>Falta de concepto técnico veraz en arquitectura bioclimática</t>
  </si>
  <si>
    <t>Teniendo en cuenta los recursos apropiados para la presente vigencia, se procederá a la contratación del concepto técnico del sistema de ventilación con el cual cuenta el edificio. Posteriormente, se procederá a implementar las acciones establecidas en el concepto con los recursos restantes, priorizando las área más críticas según dicho concepto.</t>
  </si>
  <si>
    <t xml:space="preserve">Sistema de ventilación ajustado a las necesidades de las áreas. </t>
  </si>
  <si>
    <t>Profesional Universitario 4 (E) - Mantenimiento e Infraestructura</t>
  </si>
  <si>
    <t>OCI-2019-063</t>
  </si>
  <si>
    <t>Planeación del SITP</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</si>
  <si>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</si>
  <si>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</si>
  <si>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</si>
  <si>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</si>
  <si>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</si>
  <si>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</si>
  <si>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Subgerente Técnico y de Servicios 
Profesional Especializado 6 de Planificación del Transporte</t>
  </si>
  <si>
    <t>OCI: Debido a que la Acción tiene como plazo de implementación 30 de junio de 2022, no fue objeto de seguimiento por parte de la Oficina de Control Interno.</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</si>
  <si>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</si>
  <si>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</si>
  <si>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</si>
  <si>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</si>
  <si>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</si>
  <si>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OCI-2019-071</t>
  </si>
  <si>
    <t>Gestión Económica de los Agentes del Sistema</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</si>
  <si>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</si>
  <si>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1. 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t>
  </si>
  <si>
    <t>Realización de un análisis de reorganización del área de Recaudo con propuesta de funciones, actividades y productos para funcionarios y contratistas.</t>
  </si>
  <si>
    <t xml:space="preserve">Propuesta de reorganización del área </t>
  </si>
  <si>
    <t>Profesional Especializado 6</t>
  </si>
  <si>
    <t>La Subgerencia Económica manifestó que se encuentra a la espera de la decisión sobre el estudio de cargas que realizó la Entidad. 
Conclusiones de la Oficina de Control Interno:
Si bien esta acción se encuentra cumplida desde el seguimiento anterior, no ha sido posible evaluar su efectividad, la cual se realizará en seguimientos posteriores.</t>
  </si>
  <si>
    <t>Lina María Amaya</t>
  </si>
  <si>
    <t>Soportes:
Memorando con radicado 2019-80300-CI-31586 enviado por la Subgerente Económica  el 30 de diciembre de 2019 a Gerencia General, Subgerencia General y Dirección Corporativa.</t>
  </si>
  <si>
    <t>OCI-2019-074</t>
  </si>
  <si>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</si>
  <si>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 xml:space="preserve">1. Falta de supervisión en la correcta aplicación del control documental (Bitácora R-DT-009) de acceso a áreas seguras. 
2. Falta de revisión periódica a los accesos de las zonas restringidas
</t>
  </si>
  <si>
    <t>Estructurar y oficializar el procedimiento de control de acceso</t>
  </si>
  <si>
    <t>Procedimiento de Control de Acceso al Data Center publicado en MIPG.</t>
  </si>
  <si>
    <t>Profesional Especializado 6 Coordinador de Procesos Corporativos</t>
  </si>
  <si>
    <t>DTIC: Según lo acordado en reunión con la Dirección Corporativa y para mayor claridad y conocimiento, se remitió a dicha dependencia el Manual de Politicas de Seguridad de la Información indicando el item asociado con Políticas de äreas Seguras, así como solictando la asignación del personal por parte de dicha Dependencia para desarrollo del trabajo conjunto de definición de responsabilidades de areas seguras, a fin de adoptar acciones que soporten el  cumplimiento de lo establecido en el manual de politicas de seguridad de la información en la materia. Dado que no se recibió respuesta a la solicitud inicial, se  proyectó por parte de la Dirección de TIC un planteamiento de responsables de áreas seguras y en correo al Director Corporativo se presenta dicha  propuesta y se reitera solicitud para trabajo conjunto.(Se adjunta correo enviado en Julio de 2021 a Corporativa así como planteamiento de Responsables de areas seguras, incluiodo en segundo correo a la Dirección Corporativa) 
Así mismo por la Dirección de TIC se continúa realizando el control de ingreso al Data Center, mediante el registro el la bitácora establecida. (Se adjunta archivo digital de Bitacora de Julio a Septiembre)
OCI: La Dirección de TIC presentó a la OCI comunicación fechada el 24 de septiembre de 2021 en la cual solicita el cambio de la acción; sin embargo, en reunión virtual efectuada con la Dirección de Tecnología el 7 de octubre de 2021 la Oficina de Control Interno solicitó ajustar dicha acción y presentar una versión final de la misma a más tardar, el 15 de octubre de 2021. Por esta razón la acción se continúa presentando como INEFECTIVA.</t>
  </si>
  <si>
    <t>Soportes:
4.0 Solic a Corporat Def.Responsabilidad áreas seguras.msg
4.1 Plantea responsables ÁreasSeguras y Reitera solicitud a DirCorp.msg
4.2 Bitácora ingreso a data center a Sep 2021.pdf
4.3 Disposición correcta_elementos Cuartos eléctricos y Datacenter.msg</t>
  </si>
  <si>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</si>
  <si>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</si>
  <si>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Revisar, ajustar y socializar el procedimiento de soporte técnico a usuarios (P-DT-09), en relación con los niveles de atención a usuarios y articularlos con los contratos de mesa de ayuda que se suscriban</t>
  </si>
  <si>
    <t>Procedimiento P-DT-09 ajustado y socializado</t>
  </si>
  <si>
    <t>DTIC: Se realizó reinudcción con el nuevo equipo de Mesa de Ayuda en relación con el procedimiento P-DT-009 y los niveles de atención a los usuarios, para fortalecer su aplicación. 
(Se adjunta asistencia a las dos sesiones realizadas con el equipo de mesa de ayuda)
*Así mismo se realizó seguimiento al equipo de Mesa de Ayuda y en Agosto 5 se remitió requerimiento a los casos atendidos que superaron los tiempos establecidos, a fin de generar las mejoras correspondientes (Se adjuntan correos de seguimiento al equipo de mesa de ayuda). 
OCI: La Dirección de TIC presentó a la OCI comunicación fechada el 24 de septiembre de 2021 en la cual solicita el cambio de la acción; sin embargo, en reunión virtual efectuada con la Dirección de Tecnología el 7 de octubre de 2021 la Oficina de Control Interno solicitó ajustar dicha acción y presentar una versión final de la misma a más tardar, el 15 de octubre de 2021. Por esta razón la acción se continúa presentando como INEFECTIVA.</t>
  </si>
  <si>
    <t>Soportes:
8.0 Reuniones Inducción Mesa Ayuda_ANS P-DT-009.msg
8.1 Correo1 a EquipoMesaAyuda_Seguim Tpos Att CasosUsuarios.msg
8.2 Correo 2_Seguim Att. casos Agosto  Mesa de Ayuda.msg</t>
  </si>
  <si>
    <r>
      <rPr>
        <b/>
        <sz val="8"/>
        <rFont val="Arial"/>
        <family val="2"/>
      </rPr>
      <t>Incumplimiento en la ejecución de la Planeación Estratégica de la Seguridad de la Información: PESI, según el "Mapa de Ruta del SGSI - Gel 2019 - 2020".</t>
    </r>
    <r>
      <rPr>
        <sz val="8"/>
        <rFont val="Arial"/>
        <family val="2"/>
      </rPr>
      <t xml:space="preserve">
No se evidenciaron soportes de la oportuna implementación del Mapa de Rutas del SGSI, ya que actividades identificadas para el desarrollo del mismo y allí registradas, no se están cumpliendo en los plazos definidos. 
Se tomaron 42 Objetivos de Control de los 121 registrados en el Análisis GAP, los cuales presentaron menos del 50% de avance en su implementación (ver informe de consultoría de la Oficina de Control Interno mediante radicado 2019-80101-CI-06268). De estos 42 Objetivos de Control, se tomaron los que tenían actividades planeadas para los trimestres I, II y III de 2019, según el "Mapa de Ruta SGSI - GEL - 2019 - 2020". En total fueron 19 objetivos de Control equivalentes al 45% de la muestra, que cumplían con esta característica, encontrando que 5 de 19 Objetivos de Control, es decir el 26% de la muestra, que tenían actividades programadas para desarrollar en los trimestres enunciados, y no se realizaron en las fechas programadas, dichas actividades. 
Nota: Para lectura completa del Hallazgo remitirse al informe.</t>
    </r>
  </si>
  <si>
    <t>Falta de seguimiento a los controles establecidos en la Matriz de Riesgos del Proceso: Gestión de TIC.</t>
  </si>
  <si>
    <t>Definir e implementar un mecanismo de seguimiento periódico</t>
  </si>
  <si>
    <t>Mecanismo de seguimiento implementado</t>
  </si>
  <si>
    <t>DTIC: Teniendo en cuenta que el propósito es hacer seguimiento al cumplimiento del Mapa de Ruta del PESI, se adoptaron internamente y se vienen realizando reuniones de seguimiento, en las cuales entre otros, se revisan las actividades asociadas al Mapa de Ruta del PESI y se definen las acciones respectivas.
(Se adjunta Acta de formalización interna del mecanismo de seguimiento, así como Actas de las reuniones realizadas por el equipo de seguridad)
*En la reunión de seguimiento de seguridad, se observó que el PESI planteado culmina en 2021 por tanto de manera natural se tienen actividasdes en curso y por ejecutar. Se planteó estrategia en que se definió iniciar con las actividades de actualización del PESI así:
1.  Actualización de Inventario de Activos (Soporte: Ingreso en SIGEST de la V.1 del Instructivo I-DT-001)
2. Actualización de los riesgos de seguridad digital, mediante correo de  agosto 3 a la OAP como área lider del componente integral de riegos de TMSA y 
3. Documentación del Plan de Tratamiento de Riesgos, lo cual fue incluido en el documento "Manual de Riesgos de TMSA", remitido en correo de agosto 3 a la OAP..
(Soporte: correo de agosto 3 a la OAP)
OCI: La Dirección de TIC presentó a la OCI comunicación fechada el 24 de septiembre de 2021 en la cual solicita el cambio de la acción; sin embargo, en reunión virtual efectuada con la Dirección de Tecnología el 7 de octubre de 2021 la Oficina de Control Interno solicitó ajustar dicha acción y presentar una versión final de la misma a más tardar, el 15 de octubre de 2021. Por esta razón la acción se continúa presentando como INEFECTIVA.</t>
  </si>
  <si>
    <t>Soportes
10.0 Acta Reunión 20 Agosto 2021_AdoptaReunionesSGSI.msg
10.1 Actas Reuniones Seguimiento_Seguridad de la Información.msg
10.2 Pantallazo ingreso en Plataforma SIGEST_ I-DT-001 V.1.docx
10.3 A OAP_Actualiz Manual Riesgos TM S_A_y TratamRiesg_Dir TIC.msg
10.4 Actas Reuniones Grupo Seguridad de la Informacion.msg</t>
  </si>
  <si>
    <t>OCI-2019-083</t>
  </si>
  <si>
    <r>
      <rPr>
        <b/>
        <sz val="8"/>
        <color indexed="8"/>
        <rFont val="Arial"/>
        <family val="2"/>
      </rPr>
      <t>Incumplimiento a los lineamientos del control de acceso de áreas seguras del edificio sede de TRANSMILENIO S. A.</t>
    </r>
    <r>
      <rPr>
        <sz val="8"/>
        <color indexed="8"/>
        <rFont val="Arial"/>
        <family val="2"/>
      </rPr>
      <t xml:space="preserve">
La Oficina de Control Interno validó los soportes reportados por la dependencia auditada, para el periodo comprendido entre el 1 y 30 de septiembre 2019, de los registros digitales del Sistema de acceso que evidencian el ingresó de personal a las áreas seguras de las instalaciones de la sede administrativa de la Entidad. Fueron seleccionadas las áreas de mayor nivel de criticidad e impacto tales como: Centro de Datos, UPS, Cableado y cuartos eléctricos, evidenciando incumplimiento a “Otorgamiento permanente de permiso de un tercero sin soportes” lo cual contraviene el Manual de seguridad y privacidad de la información código M-DT-001 V3 de abril de 2019 al numeral 8.9.1 "Perímetros de seguridad física - controles físicos de entrada" establecidos en los párrafos 11 al 16 en cuanto a:
1. Se evidenció acceso permanente entre el 23 al 30 de septiembre de 2019 de un tercero al centro de cableado del piso 6, mediante autorización en tarjeta de acceso, para el cual su ingreso no obedeció a labores de mantenimiento eléctrico ni de ninguna índole técnica a dicha área, (...)
Nota: Para lectura completa del Hallazgo remitirse al informe</t>
    </r>
  </si>
  <si>
    <t>Debilidad en el uso de los equipos de tecnología biométrica.</t>
  </si>
  <si>
    <t>Requerir mediante memorando en T-doc. a la Gerencia General y equipo Directivo la instrucción específica del uso total o parcial de la funcionalidad de la tecnología biométrica para el control de acceso a la Sede Administrativa de TRANSMILENIO S.A, e implementar la decisión de la Gerencia.</t>
  </si>
  <si>
    <t>Memorando a la Gerencia</t>
  </si>
  <si>
    <t>1 requerimiento de instrucciones especificas para áreas seguras / 1 respuesta especifica para áreas seguras</t>
  </si>
  <si>
    <t>Determinar la utilización total o parcial de la tecnología biométrica para el acceso a las áreas seguras de TMSA.</t>
  </si>
  <si>
    <t>Profesional Universitario 4 (E)
Profesional Especializado 6
Director Corporativo</t>
  </si>
  <si>
    <t>DC: Mediante el memorando No. 2020-80201-CI-56356, se solicito a la Gerencia General establecer un lineamiento para la utilización de tecnología biométrica para el acceso a las áreas seguras de TRANSMILENIO S.A.
Así mismo, mediante el memorando No. 2021-80100-CI-67461 la Gerencia General dio respuesta informando que no es necesario implementar la tecnología biométrica para el acceso a las áreas seguras de TRANSMILENIO S.A., toda vez que, por condiciones de bioseguridad, no es aconsejable su uso y debido a que en este momento se tiene como mecanismos para el ingreso a estas zonas el uso de la tarjeta de proximidad.
OCI: De acuerdo con la información suministrada por el proceso, se evidencia respuesta por parte de la Gerencia General con número radicado 2021-80100-CI-67461 del 23 de septiembre de 2021, donde establecen que no se efectuará un cambio de tecnología para el acceso de áreas restringidas, la OCI realizó verificación al tratar de ingresar a estas áreas lo cual no fue posible ingresar, constatando de esta manera que en la actualidad se cumple con la restricción de acceso a esos lugares, por lo tanto se califica la acción como cerrada.</t>
  </si>
  <si>
    <t>Soporte:
H2. A4. 2021-80100-CI-67461 Respuesta Biométrica</t>
  </si>
  <si>
    <r>
      <rPr>
        <b/>
        <sz val="8"/>
        <color indexed="8"/>
        <rFont val="Arial"/>
        <family val="2"/>
      </rPr>
      <t>Incumplimiento del Manual de Inventarios con código M-DA-002 versión 0 de 2014 producto del levantamiento físico de inventario realizado mediante contrato 679-18</t>
    </r>
    <r>
      <rPr>
        <sz val="8"/>
        <color indexed="8"/>
        <rFont val="Arial"/>
        <family val="2"/>
      </rPr>
      <t xml:space="preserve">
Se evidenció incumplimiento del manual de inventarios por parte del área de apoyo logístico de la Dirección Corporativa frente a los resultados del informe final emitido por Comercializadora Nave Ltda. mediante el Contrato 679-18, en cuanto a:
1. No se evidenció presentación del informe final emitido por Comercializadora Nave Ltda. por parte del proceso de servicios logísticos de la Dirección Corporativa al Comité de Inventarios, con el fin de determinar la destinación de los sobrantes y/o faltantes reportados, por tanto, no se cuenta con soportes o evidencias sobre las decisiones tomadas por el Comité sobre ajustes, bajas de bienes e investigaciones a que hubiese al lugar.
Nota: Para lectura completa del Hallazgo remitirse al informe</t>
    </r>
  </si>
  <si>
    <t>Debilidad en el control por parte de los responsables de los bienes</t>
  </si>
  <si>
    <t>Gestionar ante los responsables de los bienes faltantes, la existencia y ubicación y las respectivas novedades informarlas al proceso de Control interno Disciplinario</t>
  </si>
  <si>
    <t>Gestión de Novedades</t>
  </si>
  <si>
    <t>Novedades de inventarios en responsables / acciones a lugar en caso de faltantes definitivos</t>
  </si>
  <si>
    <t>Reporte de bienes identificados y ubicados.</t>
  </si>
  <si>
    <t>Profesional Universitario 3 - Apoyo Logístico
Director Corporativo
Profesional Especializado 6 - Apoyo Logístico</t>
  </si>
  <si>
    <t xml:space="preserve">DC: A través de memorando interno se comunicó al Subgerente General la pérdida de los elementos identificados en el inventario realizado por Comercializadora NAVE para su respectiva gestión.
OCI: De acuerdo con lo evidenciado en el informe de comercializadora NAVE, del 14 de mayo 2021 y los memorandos remitidos a la Subgerencia General, se da por cerrada esta acción, toda vez que se evidencia el inventario y el inicio de procesos disciplinarios para los elementos no encontrados, también se observó que fueron ubicados los 13 elementos no evidenciados durante el seguimiento realizado el 31 de junio de 2020. </t>
  </si>
  <si>
    <t>Soportes:
1. H3. A1. 2018 y H3. A2. 2019 Evidencias Gestión de Inventarios
2. H3. A2. 2019 Verifcación OCI elementos Faltantes
3. H3. A1. 2018 y H3. A2. A3. 2019 Evidencias Gestión de Inventarios</t>
  </si>
  <si>
    <t>Inventarios con Inconsistencias (Faltantes y sobrantes)</t>
  </si>
  <si>
    <t>Gestionar una toma de inventarios físicos de la propiedad planta y equipo de propiedad de TMSA</t>
  </si>
  <si>
    <t>Toma de Inventarios</t>
  </si>
  <si>
    <t>Toma de inventarios de propiedad planta y equipo con corte a 31 marzo de 2020 / Inventarios subsanados novedades 2019.</t>
  </si>
  <si>
    <t>Inventarios consistentes</t>
  </si>
  <si>
    <t>DC: A través de memorando interno se comunicó al Subgerente General la pérdida de los elementos identificados en el inventario realizado por Comercializadora NAVE para su respectiva gestión.
OCI: De acuerdo con lo evidenciado en el informe y en su respectivo anexo del contratista encargado de la toma del inventario comercializadora NAVE del 14 de mayo 2021 (descargado de SECOP II por el equipo auditor el 5 de octubre de 2021), que los 13 bienes faltantes ya fueron ubicados, conforme a la conciliación realizada por la Oficina de Control Interno, por lo que no hubo lugar a reportar para el inicio de procesos disciplinarios, por lo tanto se califica la acción como efectiva por lo tanto se procede al cierre de ésta.</t>
  </si>
  <si>
    <t>Soporte:
1. H3. A1. Alcance Informe Final Inventario de Bienes TMSA CTO856-20
2. H3. A1. Anexo 7 - Base Inventario final en Excel CTO856-20</t>
  </si>
  <si>
    <t>OCI-2019-084</t>
  </si>
  <si>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</si>
  <si>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</si>
  <si>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</si>
  <si>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Un módulo específico de histórico de sueldos</t>
  </si>
  <si>
    <t>Profesional Universitario 4 (E) - Nómina</t>
  </si>
  <si>
    <t>DC: El módulo se encuentra en productivo, pero no se ha recibido a conformidad por parte del Usuario Final debido a algunos ajustes que requiere en el reporte de la información, estos cambios fueron solicitados al proveedor ASP SOLUTIONS.
OCI: Teniendo en cuenta que no se ha evaluado la efectividad de esta acción debido a que el módulo no se ha recibido de conformidad, la acción continúa en ejecución, cumplida al 100%, para validar en próximos seguimientos.</t>
  </si>
  <si>
    <t>OCI-2020-038</t>
  </si>
  <si>
    <t>Supervisión y Control de la Operación del SITP</t>
  </si>
  <si>
    <r>
      <t xml:space="preserve">Los contratos de concesión y operación del SITP para fases I, II, III y operación del TransMiCable, no presentan interventoría por parte de persona jurídica desde el 25 de mayo de 2020, en razón a que el contrato 634 de 2018 suscrito con el Consorcio C&amp;M – 2018 terminó el 24 de mayo y se tiene previsto que el proceso licitatorio para el nuevo interventor, finalice hasta mediados de julio. 
</t>
    </r>
    <r>
      <rPr>
        <sz val="8"/>
        <color theme="1"/>
        <rFont val="Arial"/>
        <family val="2"/>
      </rPr>
      <t>En el análisis que la Oficina de Control Interno realizó al Contrato 634-18 suscrito con Consorcio C&amp;M – 2018, el cual tenía por objeto “Realizar la interventoría de los contratos suscritos por TMSA para la prestación del servicio de transporte masivo de pasajeros en el Distrito Capital, en las áreas técnica, operativa, administrativa, económico-financiera, ambiental, legal, de seguridad vial y de atención al usuario, para las componentes troncal y no troncal del SITP, y prestar servicios de apoyo operativo a TMSA para la supervisión de la operación del componente zonal del SITP. Incluye los siguientes contratos: • Contratos de concesión de las componentes troncal, zonal y de alimentación de las Fases I, II y III • Contrato de operación (y mantenimiento) del sistema teleférico tipo GMD góndola mono desembragable, denominado TransMiCable • Contrato(s) de operación transitorio(s) que eventualmente se suscriba(n) para atender contingencias que puedan ocurrir y que impliquen la sustitución de un (o varios) concesionario(s) del SITP”, se identificaron las siguientes situaciones:
Nota: Para lectura completa del Hallazgo remitirse al informe</t>
    </r>
  </si>
  <si>
    <t>Debilidad en la documentación de las acciones de seguimiento a los contratos de concesión.</t>
  </si>
  <si>
    <t>Socializar en una de las sesiones del "Comité de Seguimiento al SITP" el documento indicado en la acción anterior.</t>
  </si>
  <si>
    <t>Socialización del protocolo de lineamientos y actividades.</t>
  </si>
  <si>
    <t xml:space="preserve">(protocolo socializado ante el Comité de Seguimiento al SITP /1) X 100 </t>
  </si>
  <si>
    <t>1 protocolo socializado ante el Comité de Seguimiento al SITP</t>
  </si>
  <si>
    <t>Direcciones Técnicas de Seguridad, Buses, BRT y Modos Alternativos y EC.
Subgerencia General</t>
  </si>
  <si>
    <t>Conclusión de la Oficina de Control Interno:
Si bien esta acción se encuentra cumplida desde el seguimiento anterior, no ha sido posible evaluar su efectividad, la cual se realizará en seguimientos posteriores.</t>
  </si>
  <si>
    <t>Soportes:
Protocolo T-DB-009 Guía para la supervisión de los contratos de concesión y operación del SITP V.0, mayo de 2021.</t>
  </si>
  <si>
    <t>OCI-2020-041</t>
  </si>
  <si>
    <r>
      <rPr>
        <b/>
        <sz val="8"/>
        <color theme="1"/>
        <rFont val="Arial"/>
        <family val="2"/>
      </rPr>
      <t>Debilidad en el proceso de cálculo de liquidación previa de los agentes del sistema en cuanto a la recepción e integridad de la información técnica para liquidar.</t>
    </r>
    <r>
      <rPr>
        <sz val="8"/>
        <color theme="1"/>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r>
  </si>
  <si>
    <t>Desconocimiento y falta de aplicación adecuada de los controles definidos en el Manual de Políticas de Seguridad y Privacidad de la Información con código M-DT-001, versión 3 de abril 2019</t>
  </si>
  <si>
    <t>Realizar y ejecutar las etapas necesarias para el cargue directo de información en Oracle por parte de los subprocesos de Recaudo y Actualización Tarifaria, de la información insumo para realizar la liquidación previa de los agentes del sistema</t>
  </si>
  <si>
    <t xml:space="preserve">Etapas de Cargue </t>
  </si>
  <si>
    <t>(Etapas ejecutadas/ Etapas Totales)*100</t>
  </si>
  <si>
    <t>Etapas ejecutadas para el cargue de información en Oracle</t>
  </si>
  <si>
    <t xml:space="preserve">Profesional Especializado 6 - Subgerencia Económica recaudo y remuneración </t>
  </si>
  <si>
    <t>La Subgerencia Económica manifestó que para la realización y ejecución del cargue directo de información en Oracle por parte de los subprocesos de Recaudo para realizar la liquidación previa de los agentes del sistema, se han hecho las siguientes acciones: 
1. Se tiene definida la estructura de los formatos csv de cargue 
2. Se hizo el diseño de visualización dentro del aplicativo de Oracle de las ventanas específicas de cargue.
3. Se realizó el código respectivo para que se pueda cargar la información por parte del subproceso de recaudo hasta el martes a las 11 y 59pm dado los tiempos establecidos en el procedimiento de liquidación previa.
Conclusión de la Oficina de Control Interno
De acuerdo con la evidencia aportada y con la reunión sostenida con la Subgerencia Económica, se evidenció que se adelandaron acciones en el área de recaudo de la entidad, en términos de cargue de información. Por lo anterior, la Subgerencia Económica indicó que en esta etapa fueron adelantadas 4 de las 5 etapas descritas a continuación:
1. Entendimiento del alcance en el aplicativo Appra
2. Estructura de formatos de carga
3. Construcción de un esquema inicial
4. Desarrollo de los pantallazos y visualización
5. Pruebas controladas, puesta en marcha y actualización del manual del usuario
Con lo anterior, se considera un porcentaje de avance del 50%, es decir, que la acción continúa en ejecución.
Es importante precisar que tanto para el área de recaudo como para Actualización Tarifaria, se tiene previstas implementar etapas de cargue de información, así como de puesta en marcha.</t>
  </si>
  <si>
    <t>Soportes:
• Memorando con radicado 2021-80300-CI-26914 del 28 de mayo de 2021, enviado por la Subgerente Económica a la Oficina de Control Interno.
Anexos: 
- Resumen Modelos Tarifarios
- Acta de Ajustes a la Aplicación de Remuneración de Agentes 
- Información que recaudo debe entregar
• Memorando con radicado 2021-80101-CI-29592 del 11 de junio de 2021, enviado por la Oficina de Control Interno a la Subgerencia Económica.</t>
  </si>
  <si>
    <r>
      <rPr>
        <b/>
        <sz val="8"/>
        <color theme="1"/>
        <rFont val="Arial"/>
        <family val="2"/>
      </rPr>
      <t>Observación 3: Revisar y actualizar en coordinación con la Dirección corporativa, el Manual de Funciones del profesional Especializado Grado 5 de Recaudo.</t>
    </r>
    <r>
      <rPr>
        <sz val="8"/>
        <color theme="1"/>
        <rFont val="Arial"/>
        <family val="2"/>
      </rPr>
      <t xml:space="preserve">
Las funciones que hacen referencia a medir el cumplimiento de los niveles de servicio contractuales, los niveles de evasión del recaudo ya no se realizan desde el área de la Subgerencia Económica, esta tarea se realiza desde la Dirección Técnica de Seguridad con apoyo de la Dirección de TIC y la Subgerencia Económica
Nota: Para lectura completa del Hallazgo remitirse al informe</t>
    </r>
  </si>
  <si>
    <t>Desactualización del manual de funciones del Profesional Especializado grado 5 de Recaudo</t>
  </si>
  <si>
    <t>Presentar solicitud de modificación del manual de funciones de los profesionales en lo referente al control a la evasión en el Sistema ante la Dirección Corporativa.</t>
  </si>
  <si>
    <t>Solicitud de Modificación del manual de funciones</t>
  </si>
  <si>
    <t>Solicitud de Modificación del Manual de Funciones /1 *100%</t>
  </si>
  <si>
    <t>1 Solicitud de modificación del manual de funciones</t>
  </si>
  <si>
    <t>Profesional Especializado 5 - Recaudo</t>
  </si>
  <si>
    <t>La Subgerencia Económica manifestó que la Dirección Corporativa presentó vía Intranet, el proyecto de modificación del Manual Especifico de Funciones y Requisitos por Competencias Laborales para los Trabajadores Oficiales de TRANSMILENIO S.A. en el cual se encuentra la actualización de la ficha técnica del Profesional Especializado grado 05 – Control de Recaudo de la Subgerencia Económica. Este documento está siendo revisando al interior del área.
Por otra parte se tiene que de acuerdo con la información suministrada por la Subgerencia Económica se evidenció el envío del memorando con radicado 2021-80300-CI-32492 a la Dirección Corporativa con fecha del 24 de junio de 2021 con asunto "Solicitud de actualización Manual de Funciones del Profesional Especializado Grado 5 - Control de Recaudo y Remuneración".
Conclusión de la Oficina de Control Interno:
Si bien esta acción se encuentra cumplida desde el seguimiento anterior, no ha sido posible evaluar su efectividad, la cual se realizará en seguimientos posteriores.</t>
  </si>
  <si>
    <t>Soportes:
1. Capturas de Pantalla de la Intranet del 28 de septiembre de 2021
2. Memorando con radicado 2021-80300-CI-32492 a la Dirección Corporativa con fecha del 24 de junio de 2021.</t>
  </si>
  <si>
    <t>OCI-2020-050</t>
  </si>
  <si>
    <r>
      <rPr>
        <b/>
        <sz val="8"/>
        <color theme="1"/>
        <rFont val="Arial"/>
        <family val="2"/>
      </rPr>
      <t>Debilidades en la aplicación del porcentaje fijo de retención en la fuente para pagos laborales para el procedimiento No. 2 en cuanto a su fecha de aplicación</t>
    </r>
    <r>
      <rPr>
        <sz val="8"/>
        <color theme="1"/>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</si>
  <si>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t>Inadecuada parametrización del aplicativo de nómina JSP7 para el proceso de recalculo del porcentaje de retención en la fuente procedimiento No.2.</t>
  </si>
  <si>
    <t>Solicitar al contratista del aplicativo de nómina JSP7, la repara metrización del módulo de recálculo del porcentaje de retención en la fuente procedimiento No.2, generando un sistema de alerta para los periodos de recálculo y aplicación.</t>
  </si>
  <si>
    <t>Repara metrización con Sistema de Alerta</t>
  </si>
  <si>
    <t>Aplicativo Re parametrizado</t>
  </si>
  <si>
    <t>Prevenir que en futuras vigencias se aplique el porcentaje de recalculo de retención en periodos diferentes a enero y julio.</t>
  </si>
  <si>
    <t>DC: El modulo se utilizó en el mes de Julio de 2021, pero no se recibe a satisfacción debido a varias incosistencias en el proceso. Se solicita al Contratista ASP SOLUTIONS la validación del modulo para entrega en ambiente de prueba. A 31 de agosto el proveedor no ha realizado la entrega del modulo.
OCI: Teniendo en cuenta que, a la fecha del presente seguimiento, si bien el módulo ya fue utilizado, no se ha recibido a satisfacción por lo que se solicitó al proveedor la validación del módulo en ambiente de prueba, no obstante, a 31 de agosto el proveedor no ha realizado la entrega final, por lo tanto, esta acción continua es estado incumplida y se continuará con su evaluación en próximos seguimientos.</t>
  </si>
  <si>
    <r>
      <rPr>
        <b/>
        <sz val="8"/>
        <color theme="1"/>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color theme="1"/>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</si>
  <si>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</si>
  <si>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</si>
  <si>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</si>
  <si>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</si>
  <si>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</si>
  <si>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OCI-2020-057</t>
  </si>
  <si>
    <t>Gestión Grupos de Interés</t>
  </si>
  <si>
    <r>
      <rPr>
        <b/>
        <sz val="8"/>
        <color theme="1"/>
        <rFont val="Arial"/>
        <family val="2"/>
      </rPr>
      <t xml:space="preserve">Acceso no autorizado al sistema de información correo electrónico de uso corporativo de TRANSMILENIO S.A y debilidad frente a los derechos y/o permisos de acceso en el sistema ERP - JSP7 </t>
    </r>
    <r>
      <rPr>
        <sz val="8"/>
        <color theme="1"/>
        <rFont val="Arial"/>
        <family val="2"/>
      </rPr>
      <t xml:space="preserve">
En la verificación de los log de auditoría del Sistema "JSP7" de los usuarios que hacen parte de la Subgerencia de Atención al Usuario y Comunicaciones y que fueron solicitados por la Oficina de Control Interno a la Dirección de TIC, con el fin de identificar que no presentaran movimientos en el Sistema JSP7 durante periodos de vacaciones, se tomó como referencia a los funcionarios asociados a las áreas de: Servicio al Usuario y Contacto SIRCI, Atención al Usuario en Vía y Servicio al Ciudadano, Gestión Social, Comunicación Interna y Externa y Diseño Gráfico que tuvieran como fecha máxima de disfrute de vacaciones, el 30 de septiembre de 2020 (y en los casos en que se presentaron suspensiones en las vacaciones, se procedió a extender el periodo de verificación), encontrando debilidades en la aplicación del control, gestión y administración de los usuarios del sistema JSP7, tal como se describe a continuación:
Nota: Para lectura completa del Hallazgo remitirse al informe</t>
    </r>
  </si>
  <si>
    <t xml:space="preserve">En el proceso de contratación se requiere el descargue de la caratula con el fin de revisar el avance financiero de cada contrato para realizar el debido seguimiento. 
Adicionalmente a los diferentes correos del componente de Servicio al Ciudadano la ciudadanía y los funcionario envían PQRS para radicación y tramite, por lo cual por ley se debe reasignar y dar tramite. </t>
  </si>
  <si>
    <t xml:space="preserve">Gestionar un memorando a la Dirección de TIC con el fin de solicitar un usuario de consulta para los funcionarios que apoyan el proceso de contratación en la dependencia. </t>
  </si>
  <si>
    <t>Memorando seguridad información</t>
  </si>
  <si>
    <t>memorando programado / memorando realizado</t>
  </si>
  <si>
    <t>1 memorando realizado</t>
  </si>
  <si>
    <t>Profesional Especializado 6 -Atención al Usuario y Contacto SIRCI</t>
  </si>
  <si>
    <t>Por parte de la Subgerencia de Atención al Usuario y Comunicaciones, fueron remitidos a la Oficina de Control Interno el 1º de octubre de 2021, el soporte de tres correos electrónicos. El primero de fecha 30 de septiembre de 2021, donde se remitía a la dirección corporativa (Didier Arias) el formato  R-DA-108 debidamente diligenciado, donde se designaba la supervisión termporal de contratos de prestación de servicios (668-21, 622-21, 485-21 y 697-20) en razón de la salida de vacaciones de los supervisores de los mismo. Así mismo, se remitió la respuesta por parte de la dirección corporativa el 30 de septiembre de 2021 en donde se señala que los cambios fueron realizados en el aplicativo JSP7 y Secop II. Adicionalmente, se remite como soporte correo electrónico remitido por la profesional Especializado de la Subgerencia de Atención al Usuario y Comunicaciones a soporte técnico donde se solicita se establezca en el correo electrónico mensaje automático por el periodo de vacaciones del trabajador donde se indica los contactos de soporte en la ausencia temporal de la profesional.</t>
  </si>
  <si>
    <t>Herlay Hurtado Ortíz y Natalia Stefanie Acosta</t>
  </si>
  <si>
    <t>En razón que la Subgerencia de Atención al usuario y Comunicaciones ejecutó acciones copmplementarias con el fin de evitar el uso de los aplicativos en el periodo de vacaciones de los trabajadores, se pudo evidenciar la efectividad de las actividades propuestas y en razón que se elimina la causa que originó el hallazgo, se cierra la presenta acción.</t>
  </si>
  <si>
    <r>
      <rPr>
        <b/>
        <sz val="8"/>
        <color theme="1"/>
        <rFont val="Arial"/>
        <family val="2"/>
      </rPr>
      <t xml:space="preserve">Debilidades en la definición de lineamientos en materia de responsabilidad social, establecidos en el Manual de Responsabilidad social de TRANSMILENIO S.A. con código M-SC-008-0, publicado en la intranet de la Entidad </t>
    </r>
    <r>
      <rPr>
        <sz val="8"/>
        <color theme="1"/>
        <rFont val="Arial"/>
        <family val="2"/>
      </rPr>
      <t xml:space="preserve">
De acuerdo con la evaluación realizada a los lineamientos definidos al Manual de Responsabilidad social de TRANSMILENIO S.A. con código M-SC-008-0, publicado en la intranet de la Entidad al Corte de la prueba, se evidenciaron las siguientes debilidades:
1. En el numeral 7.3 "Aplicación del Manual de Responsabilidad Social En TRANSMILENIO S.A., en la descripción del lineamiento, se realiza una definición del MIPG pero no se describe la forma como el componente de Responsabilidad Social Empresarial, será articulado con el MIPG.
2. Si bien en el numeral 3 (responsables) se indica que: "El desarrollo y ejecución de las buenas prácticas en materia de sostenibilidad que surjan de la implementación de este manual, estará liderado y orientado desde la alta dirección de TRANSMILENIO S.A., integrando a todos los funcionarios, contratistas, colaboradores y empresas operadoras del sistema, de acuerdo a su nivel de relacionamiento con la empresa" y así mismo en el numeral 7.3 "Aplicación del Manual de Responsabilidad Social En TRANSMILENIO S.A, se despliegan actividades junto con sus responsables en materia de responsabilidad social, no se evidencia claridad sobre le actuar de la Alta Dirección frente al compromiso, liderazgo y disponibilidad de recursos en materia de responsabilidad social, lo cual contraviene los criterios definidos en el mismo manual como son: 
Nota: Para lectura completa del Hallazgo remitirse al informe</t>
    </r>
  </si>
  <si>
    <t>Debilidad en el conocimiento y aplicación de criterios institucionales definidos para la articulación de MIPG con el Manual de Responsabilidad Social.</t>
  </si>
  <si>
    <t>Adelantar mesas de trabajo de articulación con la OAP, con el fin de actualizar el Manual de Responsabilidad Social en el marco del lineamiento de MIPG</t>
  </si>
  <si>
    <t>Mesas de Trabajo con la OAP</t>
  </si>
  <si>
    <t>Mesas de trabajo programadas / Mesas de trabajo ejecutadas</t>
  </si>
  <si>
    <t>4 mesas de trabajo adelantadas</t>
  </si>
  <si>
    <t>Subgerente de Atención al Usuario y Comunicaciones 
y Profesional Universitario de Responsabilidad social
SAUC</t>
  </si>
  <si>
    <t>La Subgerencia de Atención al Usuario y Comunicaciones remitió a la Oficina de Control Interno el día 1º de octubre de 2021 una acta y listado de asistencia como soporte a la cuarta sesión de la mesa de trabajo propuesta como acción en el plan de mejoramiento. Se pudo evidenciar que la reunión realizó la reunión con la OAP el 29 de septiembre de 2021, en el acta se señala por parte de la dependencia que la Oficina de Control Interno cerró una actividad relacionada con la actualización del Manual de Responsabilidad Social, por lo cuál consideran que no se deben realizar más cambios al mismo. Así mismo, la Oficina Asesora de Planeación solicita que sea realizada la divulgación del Manual, actividad que será realizada posteriormente.
Adicionalmente la Subgerencia de Atención al Usuario y Comunicaciones de Transmilenio ya publicó el protocolo sobre la individualización de derechos humanos (T-SC-013), el cuál es un anexo al Manual de Responsabilidad Social. Lo anterior se pudo evidenciar con correo electrónico de la Oficina Asesora de Planeación de fecha 13 de septiembre de 2021, en el cuál se informa la publiación del mismo.</t>
  </si>
  <si>
    <t>Las actividades propuestas por la Subgerencia de Atención al Usuario fueron cumplidas en la presente acción, sin embargo, la Oficina de Control Interno evaluará su efectividad en seguimiento posterior.</t>
  </si>
  <si>
    <t>No se ha realizado suficiente difusión del manual de responsabilidad social entre el equipo directivo</t>
  </si>
  <si>
    <t xml:space="preserve">Establecer un mecanismo de socialización del manual de responsabilidad social, dirijo al equipo de la alta dirección. </t>
  </si>
  <si>
    <t>Mecanismo de Socialización</t>
  </si>
  <si>
    <t>Socialización programada / Socialización ejecutada</t>
  </si>
  <si>
    <t xml:space="preserve">1 socialización del manual a la alta dirección </t>
  </si>
  <si>
    <t>Dado que su fecha de vencimiento es posterior, la presente acción no es evaluada en el presente corte.</t>
  </si>
  <si>
    <t>OCI-2020-058</t>
  </si>
  <si>
    <t>Gestión de Asuntos Disciplinarios</t>
  </si>
  <si>
    <r>
      <rPr>
        <b/>
        <sz val="8"/>
        <color theme="1"/>
        <rFont val="Arial"/>
        <family val="2"/>
      </rPr>
      <t>Debilidad en la administración del riesgo del proceso e incumplimiento al artículo 150 de la Ley 734 de 2002.</t>
    </r>
    <r>
      <rPr>
        <sz val="8"/>
        <color theme="1"/>
        <rFont val="Arial"/>
        <family val="2"/>
      </rPr>
      <t xml:space="preserve">
Se evidenció materialización del riesgo identificado, analizado, valorado y calificado en la matriz de riesgos del proceso denominado " Demora en las etapas procesales", toda vez que de los treinta y cinco (35) expedientes existentes al corte de la evaluación, dieciocho (18) correspondientes al 51% superaron los términos previstos en la Ley 734 de 2002 en la etapa de indagación, pues se excedió el tiempo establecido para las etapas del proceso disciplinario, incumpliendo así lo definido en su artículo 150.
Si bien, el riesgo cuenta con un control asociado (actualización del Sistema de Información Disciplinaria del Distrito Capital), que, al realizar la evaluación del diseño, arrojó como resultado cumplimiento en sus seis (6) componentes, no es suficiente para mitigar el riesgo.
Nota: Para lectura completa del Hallazgo remitirse al informe</t>
    </r>
  </si>
  <si>
    <t>Existen algunos expedientes que no han 
sido completamente foliados.</t>
  </si>
  <si>
    <t>Foliar los expedientes que no lo han sido, al igual que revisar en detalle la foliación de los expedientes que sean enviados a la Dirección Corporativa.</t>
  </si>
  <si>
    <t>No registra</t>
  </si>
  <si>
    <t>Contar con expedientes íntegramente foliados.</t>
  </si>
  <si>
    <t>Profesional Especializado 6 -Asuntos Disciplinarios</t>
  </si>
  <si>
    <t>OCI-2020-061</t>
  </si>
  <si>
    <t>Gestión Jurídica</t>
  </si>
  <si>
    <r>
      <rPr>
        <b/>
        <sz val="8"/>
        <color theme="1"/>
        <rFont val="Arial"/>
        <family val="2"/>
      </rPr>
      <t xml:space="preserve">Recomendación 1
</t>
    </r>
    <r>
      <rPr>
        <sz val="8"/>
        <color theme="1"/>
        <rFont val="Arial"/>
        <family val="2"/>
      </rPr>
      <t>Presentar oportunamente las fichas de acción de repetición al Comité de Conciliación dentro de los cuatro (4) meses siguientes al último pago que haya realizado la entidad, de conformidad con el parágrafo 1°, artículo 4 del Acuerdo 01 de 2020</t>
    </r>
  </si>
  <si>
    <t>Cuando se elaboró la ficha 29 de acción de repetición, no se tuvo en cuenta que el tema estaba asociado al convenio 20 de 2001 suscrito con el IDU</t>
  </si>
  <si>
    <t>Bimensualmente el secretario técnico del comité incluirá en el orden del día un informe de pago de sentencias efectuadas en el período el cual será insumo para que el Subgerente Jurídico asigne los estudios de repetición correspondientes los cuales deberán presentarse dentro de los 2 meses siguientes a su asignación para aprobación del comité</t>
  </si>
  <si>
    <t>Informe presentado</t>
  </si>
  <si>
    <t>Informes bimensuales presentados / estudios de repetición presentados al Comité</t>
  </si>
  <si>
    <t>Profesional Especializado 6 -Defensa Judicial</t>
  </si>
  <si>
    <t>Dado que es una actividad con vencimiento posterior no es objeto de evaluación en el presente periodo.</t>
  </si>
  <si>
    <r>
      <rPr>
        <b/>
        <sz val="8"/>
        <color theme="1"/>
        <rFont val="Arial"/>
        <family val="2"/>
      </rPr>
      <t xml:space="preserve">Recomendación 2
</t>
    </r>
    <r>
      <rPr>
        <sz val="8"/>
        <color theme="1"/>
        <rFont val="Arial"/>
        <family val="2"/>
      </rPr>
      <t>Verificar que los apoderados actualicen oportunamente el estado de las fichas de conciliación, pactos de cumplimiento y repetición en el Sistema SIPROJ, según lo establecido en el artículo 110 del Decreto 654 de 2011.</t>
    </r>
  </si>
  <si>
    <t xml:space="preserve">La ficha 29 no se cerró en su oportunidad </t>
  </si>
  <si>
    <t>Requerimiento trimestral de la actualización de la información de las fichas elaboradas por los apoderados externos y internos</t>
  </si>
  <si>
    <t>certificación solicitada</t>
  </si>
  <si>
    <t>certificaciones trimestrales presentadas/ fichas del SIPROJ</t>
  </si>
  <si>
    <t>OCI-2020-064</t>
  </si>
  <si>
    <r>
      <rPr>
        <b/>
        <sz val="8"/>
        <color theme="1"/>
        <rFont val="Arial"/>
        <family val="2"/>
      </rPr>
      <t>Observación 2</t>
    </r>
    <r>
      <rPr>
        <sz val="8"/>
        <color theme="1"/>
        <rFont val="Arial"/>
        <family val="2"/>
      </rPr>
      <t xml:space="preserve">
Diseñar e incorporar en la matriz de riesgos de gestión un riesgo para cubrir la actividad “Convocar, apoyar y hacer seguimiento al cumplimiento de las decisiones y normatividad relacionada con las solicitudes de conciliación que se traten en el marco del Comité de Conciliación”.
Nota: Para lectura completa de la Observación remitirse al informe</t>
    </r>
  </si>
  <si>
    <t xml:space="preserve">Cuando se elaboró la caracterización del proceso de gestión jurídica no se incluyó el paso 5 del Manual para la Gestión del Riesgo cuyo control asociado “Casos presentados en comité de conciliación </t>
  </si>
  <si>
    <t xml:space="preserve">El profesional grado 6 de defensa judicial actualizará la caracterización del proceso de gestión jurídica incluyendo el paso 5 referenciado en el Manual para la Gestión del Riesgo, el seguimiento a los casos presentados al comité de conciliación a través del informe semestral que elabora el secretario técnico del comité de conciliación </t>
  </si>
  <si>
    <t>Informes semestrales / casos presentados en comité de conciliación en el respecto semestre</t>
  </si>
  <si>
    <t>Se evidenció que en la matriz publicada en la Intranet del proceso de Gestón Jurídica,  se encuentra un (1) riesgo y un (1) control relacionado con la actividad de la caracterización de los casos presentados en el comité de conciliación.
OCI: Se puede evidenciar por parte de la Oficina de Control Interno que la Subgerencia Jurídica ha incluido dentro del riesgo denominado "Inadecuada o Inoportuna defensa judicial y extrajudicial" un control nombrado "Casos presentados en Comité de Conciliación" que cubre la actividad relacionada con la omitida en la matriz de riesgos y que si se encontraba en la caracterización. Para el riesgo relacionado se incluyo un control "El profesional o contratista apoderado cada vez que se requiera lleva el caso al comité de Conciliación, a través de una ficha que elabora con la información y estudio del caso, la expone para que el Comité defina si se concilia y las acciones a seguir, las cuales quedan registradas en las actas del Comité y la certificación que expide la Secretaría Técnica del mismo.  Una vez se recibe la demanda, se realiza la defensa judicial por parte de la Subgerencia jurídica, lo cual queda registrado en el SIPROJ."
La Oficina de Control Interno descargó del Sistema Siproj la información de las fichas del comité de conciliación, evidenciando que se han presentado desde el 1º de enero de 2021 al 30 de septiembre de 2021, 61 fechas al comité de conciliación que contienen la información del caso  la decisión del comité.
Así mismo, se pudo evidenciar que la matriz de riesgos publicada en la Intranet ya tiene incluido el cambio plateado por la dependencia, por lo anterior, se cierra la presente acción ya que se elimina la causa que generó la observación.</t>
  </si>
  <si>
    <r>
      <rPr>
        <b/>
        <sz val="8"/>
        <color theme="1"/>
        <rFont val="Arial"/>
        <family val="2"/>
      </rPr>
      <t xml:space="preserve">Observación 4 
</t>
    </r>
    <r>
      <rPr>
        <sz val="8"/>
        <color theme="1"/>
        <rFont val="Arial"/>
        <family val="2"/>
      </rPr>
      <t>Culminar la actualización de los procedimientos que lo requieren, incluyendo el Sistema de Gestión Documental Electrónica T-DOC aplicando lo establecido en el procedimiento P-OP-001 Control de los documentos oficiales del
Sistema Integrado de Gestión SIG, para la actualización de documentos que hacen parte del MIPG. Es importante resaltar que esta recomendación es reiterativa.
Nota: Para lectura completa del Hallazgo remitirse al informe</t>
    </r>
  </si>
  <si>
    <t>No se ha culminado la actualización de los procedimientos que lo requieren</t>
  </si>
  <si>
    <t>Finalizar la actualización de los procedimientos que hacen parte del MIPG</t>
  </si>
  <si>
    <t xml:space="preserve">Actualización procedimientos </t>
  </si>
  <si>
    <t xml:space="preserve">Actualización procedimientos/ procesos que requieren actualizar </t>
  </si>
  <si>
    <t>OCI-2021-021</t>
  </si>
  <si>
    <r>
      <rPr>
        <b/>
        <sz val="8"/>
        <rFont val="Arial"/>
        <family val="2"/>
      </rPr>
      <t>Recomendación 1</t>
    </r>
    <r>
      <rPr>
        <sz val="8"/>
        <rFont val="Arial"/>
        <family val="2"/>
      </rPr>
      <t xml:space="preserve">
Implementar un plan de acción con el fin de realizar la depuración de los 2298 trámites pendientes de finalizar y los 5.554 documentos pendientes de clasificar, solicitando que éstos sean ubicados y publicados en los expedientes correspondientes, de acuerdo con su contenido, verificando la correcta aplicación de las Tablas de Retención Documental.
Subgerencia Técnica = 661</t>
    </r>
  </si>
  <si>
    <t xml:space="preserve">Desconocimiento de la metodología para el cierre y/o clasificación de los radicados asignados en la herramienta T doc por parte de los funcionarios y contratistas de la Subgerencia Técnica y de Servicios. </t>
  </si>
  <si>
    <t>Realización de una capacitación de actualización de las diferentes funciones de la herramienta T-Doc y los procedimientos definidos para el manejo documental para los funcionarios de la Subgerencia Técnica</t>
  </si>
  <si>
    <t>Capacitación de Actualización en la herramienta T-doc.</t>
  </si>
  <si>
    <t xml:space="preserve">(Funcionarios y contratistas capacitados/Funcionarios y contratistas de la Subgerencia) X 75 </t>
  </si>
  <si>
    <t>75% de los funcionarios y contratistas actualizados en el manejo de la herramienta Tdoc</t>
  </si>
  <si>
    <t>Subgerente Técnico y de Servicios</t>
  </si>
  <si>
    <t>Solicitar semestralmente, mediante correo electrónico, a la Dirección Corporativa el reporte de trámites pendientes en T doc por parte de cada uno de los funcionarios y contratistas de la Subgerencia Técnica y de Servicios</t>
  </si>
  <si>
    <t>Solicitud de reporte de trámites pendientes en T-doc.</t>
  </si>
  <si>
    <t xml:space="preserve">(correo electrónico remitido a la Dirección Corporativa /2) X 100 </t>
  </si>
  <si>
    <t xml:space="preserve">2 correos electrónicos remitidos a la Dirección Corporativa </t>
  </si>
  <si>
    <t>Realizar reunión de socialización del estado de los requerimientos con la Subgerencia Técnica y de Servicios solicitando la depuración den T-Doc.</t>
  </si>
  <si>
    <t>Presentación de trámites pendientes en T-doc.</t>
  </si>
  <si>
    <t xml:space="preserve">(presentación realizada en reunión de seguimiento /2) X 100 </t>
  </si>
  <si>
    <t xml:space="preserve">2 presentaciones realizadas </t>
  </si>
  <si>
    <t xml:space="preserve">Enviar por correo electrónico el reporte trimestral de trámites pendientes en T doc, a cada uno de los funcionarios y contratistas a los cuales fue asignado cada uno de los radicados pendientes de trámite, solicitando que cada colaborador adelante la gestión correspondiente para cerrar cada caso a su cargo </t>
  </si>
  <si>
    <t xml:space="preserve">Correo electrónico remitido a funcionarios y contratistas </t>
  </si>
  <si>
    <t>(correo electrónico remitido a cada uno de los funcionarios y contratistas con trámites pendientes en T doc /3) X 100</t>
  </si>
  <si>
    <t xml:space="preserve">3 correos electrónicos remitidos a cada uno de los funcionarios y contratistas con trámites pendientes en T doc </t>
  </si>
  <si>
    <r>
      <rPr>
        <b/>
        <sz val="8"/>
        <rFont val="Arial"/>
        <family val="2"/>
      </rPr>
      <t>Recomendación 1</t>
    </r>
    <r>
      <rPr>
        <sz val="8"/>
        <rFont val="Arial"/>
        <family val="2"/>
      </rPr>
      <t xml:space="preserve">
Implementar un plan de acción con el fin de realizar la depuración de los 2298 trámites pendientes de finalizar y los 5.554 documentos pendientes de clasificar, solicitando que éstos sean ubicados y publicados en los expedientes correspondientes, de acuerdo con su contenido, verificando la correcta aplicación de las Tablas de Retención Documental.</t>
    </r>
  </si>
  <si>
    <t xml:space="preserve">Desconocimiento y/o desinterés en el manejo de la herramienta T doc por parte de los funcionarios y contratistas de la Dirección Técnica de BRT. </t>
  </si>
  <si>
    <t>Solicitar trimestralmente, mediante correo electrónico, a la Dirección Corporativa el reporte de trámites pendientes en T-doc de cada uno de los funcionarios y contratistas de la DTBRT.</t>
  </si>
  <si>
    <t xml:space="preserve">(correo electrónico remitido a la Dirección Corporativa /3) X 100 </t>
  </si>
  <si>
    <t xml:space="preserve">3 correos electrónicos remitidos a la Dirección Corporativa </t>
  </si>
  <si>
    <t>Dirección Técnica de BRT</t>
  </si>
  <si>
    <t>La Dirección Técnica de BRT manifestó que las solicitudes se remitieron a la Dirección Corporativa, mediante correos electrónicos de los días 11 de marzo de 2021 y 2 de junio de 2021. 
Posteriormente, la Dirección Corporativa implementó la funcionalidad datastudio en T-DOC, mediante la cual se puede consultar en línea el reporte de radicados pendientes por clasificar. De esta manera, se realiza la consulta en línea y no es necesario solicitar la información a la Dirección Corporativa, pero se realiza la consulta trimestralmente, se elabora reporte y se remite a los responsables, de lo cuales se anexa soportes de correos remitidos el 9 de junio y 30 de septiembre de 2021. 
Conclusión de la Oficina de Control Interno:
Debido a que la DTBRT solicitó a la Dirección Corporativa el reporte de trámites pendientes en T-DOC de cada uno de los funcionarios y contratistas y dado que se lleva seguimiento de los radicados pendientes por parte de la dependencia, por tanto, la acción se considera cumplida y se procede con su cierre, por haber eliminado la causa raíz del hallazgo.</t>
  </si>
  <si>
    <t>Soportes:
• Correos electrónicos.</t>
  </si>
  <si>
    <t xml:space="preserve">Presentar el reporte trimestral de trámites pendientes en T-doc, en las reuniones de seguimiento a la gestión de la DTBRT. </t>
  </si>
  <si>
    <t xml:space="preserve">(presentación realizada en reunión de seguimiento /3) X 100 </t>
  </si>
  <si>
    <t xml:space="preserve">3 presentaciones realizadas </t>
  </si>
  <si>
    <t>La Dirección Técnica de BRT manifestó que los reportes se presentaron en reuniones de seguimiento a la gestión del 25 de marzo y 18 de junio de 2021, el reporte con corte 30 de septiembre se presentará en la reunión de seguimiento de octubre. 
Conclusión de la Oficina de Control Interno:
Debido a que la Dirección Técnica de BRT ha presentado 2 de 3 reportes trimestrales de trámites pendientes en T-DOC, en las reuniones de seguimiento a la gestión de la DTBRT, se considera un porcentaje de avance del 67%. Por tanto, la acción continúa en ejecución.</t>
  </si>
  <si>
    <t>Soportes:
• Presentaciones de trámites pendientes en T-DOC, en las reuniones de seguimiento a la gestión de la DTBRT.
• Listas de Asistencias.</t>
  </si>
  <si>
    <t>Enviar por correo electrónico a cada uno de los funcionarios y contratistas a los cuales fue asignado cada uno de los radicados pendientes de trámite, el reporte trimestral de trámites pendientes en T-doc, solicitando que cada colaborador adelante la gestión correspondiente para cerrar cada caso a su cargo.</t>
  </si>
  <si>
    <t>(Correo electrónico remitido a cada uno de los funcionarios y contratistas con trámites pendientes en T doc /3) X 100</t>
  </si>
  <si>
    <t>Se han enviado correo electrónicos correspondientes en las siguientes fechas: 9 de junio y 30 de septiembre de 2021.
Conclusión de la Oficina de Control Interno:
Debido a que se han enviado 2 de 3 correos electrónicos a funcionarios y contratistas con trámites pendientes en T-DOC solicitando que cada colaborador adelante la gestión correspondiente para cerrar cada caso a su cargo, por tanto, se considera un porcentaje de avance del 67%, es decir, que la acción continúa en ejecución.</t>
  </si>
  <si>
    <t>OCI-2021-023</t>
  </si>
  <si>
    <t>Gestión de Mercadeo</t>
  </si>
  <si>
    <r>
      <rPr>
        <b/>
        <sz val="8"/>
        <color theme="1"/>
        <rFont val="Arial"/>
        <family val="2"/>
      </rPr>
      <t>Debilidad en la administración de riesgos del proceso en cuanto al diseño de controles de la matriz de riesgos de Gestión.</t>
    </r>
    <r>
      <rPr>
        <sz val="8"/>
        <color theme="1"/>
        <rFont val="Arial"/>
        <family val="2"/>
      </rPr>
      <t xml:space="preserve">
Se evidenció debilidad en la administración del riesgo del proceso evaluado, en cuanto al diseño y ejecución de controles. De acuerdo con la verificación adelantada entre el 10 al 15 de febrero de 2021, teniendo como criterio el “Manual para la gestión del riesgo en TRANSMILENIO S.A, código M-OP-002 versión 4 de fecha noviembre de 2020 “se evidenció lo siguiente:
1. Sobre el Diseño de Controles: Se identificó incumplimiento al paso del diseño de controles para el proceso así:
a) Uno (1) de seis (6) controles equivalentes al 17% presentó debilidad, toda vez que en la descripción del control “El Profesional Especializado Grado 6 de Negocios Colaterales socializa anualmente con los aliados comerciales de la entidad las tarifas de los servicios de la línea de explotación del conocimiento mediante la publicación de esta información en la página web, se realiza seguimiento a las visualizaciones del portafolio en la página web. En caso de que no haya solicitudes, cosa que rara vez sucede, se promociona a través de las asociaciones con las cuales hay afiliación vigente", registrado en la matriz de riesgos de Gestión no se indica cuál es la evidencia que se deja al aplicar dicho control. Este control está asociado al riesgo “Desconocimiento del mercado respecto al portafolio de servicios asociado a la línea de explotación del conocimiento".
Nota: Para lectura completa del Hallazgo remitirse al informe</t>
    </r>
  </si>
  <si>
    <t xml:space="preserve">Debilidad en la aplicación de los lineamientos definidos por la Entidad, para la redacción de riesgos (Controles) de gestión del Manual para la Gestión del Riesgo en TRANSMILENIO S.A, código M-OP-002 versión 4 de noviembre de 2020
</t>
  </si>
  <si>
    <t>1. Revisar y ajustar los controles definidos en las matrices de riesgos de gestión y de corrupción con acompañamiento de la Oficina Asesora de Planeación.</t>
  </si>
  <si>
    <t>Ajuste de control</t>
  </si>
  <si>
    <t>(# de correos de evidencia de nuevas tarifas / 3) *100</t>
  </si>
  <si>
    <t xml:space="preserve">Correctiva </t>
  </si>
  <si>
    <t xml:space="preserve">Profesional Especializado Grado 6 Negocios Colaterales </t>
  </si>
  <si>
    <t xml:space="preserve">2. Socializar con el equipo las matrices de riesgos de gestión y de corrupción. </t>
  </si>
  <si>
    <t>Socialización de la matriz de riesgos de gestión y de corrupción</t>
  </si>
  <si>
    <t>(# de funcionarios socializados / # de profesionales de la SDN) *100</t>
  </si>
  <si>
    <t>En reunión  llevada a cabo con la profesional grado 06 de SDN, informó que los profesionales son 14, pero solo se han capacitado a 3 y esta pendiente realizar  una capacitado para los 11 restantes.
Conclusiones de la OCI: Teniendo en cuenta el indicador se da un avance del 21%  y en los próximos  seguimientos se medirá  el avance mas  la efectividad.</t>
  </si>
  <si>
    <t>El control establecido genera debilidad tanto en la solidez individual del control analizado como en el resultado de la solidez del conjunto de controles (Probabilidad e impacto) para las matrices de Riesgos</t>
  </si>
  <si>
    <t>3, Se incluirá en el control que deben quedar al menos tres (3) evidencias del envío de las tarifas a las dos (2) asociaciones a las cuales está afiliada la entidad en la actualidad y a la Dirección Distrital de Relaciones Internacionales de la Secretaría General de la Alcaldía Mayor de Bogotá</t>
  </si>
  <si>
    <t>Evidencia socialización tarifas</t>
  </si>
  <si>
    <t>Será objeto de seguimiento en próximo seguimiento, toda vez que su  fecha vence en diciembre 31 de 2021</t>
  </si>
  <si>
    <r>
      <rPr>
        <b/>
        <sz val="8"/>
        <color theme="1"/>
        <rFont val="Arial"/>
        <family val="2"/>
      </rPr>
      <t>Debilidad en la aplicación de los lineamientos y controles para la toma de inventarios de los productos de Merchandasing de TRANSMILENIO S.A</t>
    </r>
    <r>
      <rPr>
        <sz val="8"/>
        <color theme="1"/>
        <rFont val="Arial"/>
        <family val="2"/>
      </rPr>
      <t xml:space="preserve">
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r>
  </si>
  <si>
    <t xml:space="preserve">Ausencia de capacitación en el manejo de inventarios de la profesional responsable del manejo del merchandising (Profesional universitaria grado 3 de Gestión de Negocios y Explotación de Marca) </t>
  </si>
  <si>
    <t>1. Capacitación con el Profesional de Inventarios de la Dirección Corporativa por un periodo mínimo de 1 mes</t>
  </si>
  <si>
    <t>Capacitaciones realizadas</t>
  </si>
  <si>
    <t>(# de actas de reuniones de capacitación / 3) *100</t>
  </si>
  <si>
    <t>Profesional Universitario Grado 3 de Gestión de Negocios  y Explotación Marca
Subgerente de Desarrollo de Negocios</t>
  </si>
  <si>
    <t>Debilidad en la aplicación de los lineamientos y controles establecidos en el procedimiento P-SN-006 - Gestión de artículos con las marcas registradas de TRANSMILENIO S.A. - Versión 3 de diciembre de 2019 y del Manual de inventarios Código M-DE-002 - Versión 1 de noviembre de 2020.</t>
  </si>
  <si>
    <t xml:space="preserve">2. Efectuar mínimo dos (2) inventarios físicos totales con el acompañamiento de la Dirección Corporativa
</t>
  </si>
  <si>
    <t>Inventarios realizados</t>
  </si>
  <si>
    <t>(# Actas de inventario / 2 ) *100</t>
  </si>
  <si>
    <t xml:space="preserve">3. 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</si>
  <si>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Inventario conciliado</t>
  </si>
  <si>
    <t>(# Actas de ajuste y conciliación del inventario / 3) *100</t>
  </si>
  <si>
    <t>Ausencia de seguimiento y supervisión de superiores a la actividad de los inventarios de los productos de merchandising de TRANSMILENIO S.A.</t>
  </si>
  <si>
    <t>4. Verificación del cumplimiento del procedimiento P-SN-006 en lo relacionado con el seguimiento de los movimientos mensuales de los artículos tanto físicamente como en los documentos de soporte versus el inventario existente en el aplicativo JSP7.</t>
  </si>
  <si>
    <t>Verificaciones al procedimiento</t>
  </si>
  <si>
    <t>(# verificaciones de los informes de inventario / # de verificaciones establecidas en el procedimiento) *100
El # mínimo de verificaciones establecidas en el procedimiento debe ser 1.</t>
  </si>
  <si>
    <t>El proceso anexo los informes de Gestión de artículos de la marca de los meses de abril, mayo, junio, julio y agosto de 2021 en donde relacionan  salidas de almacén pero en ninguno de los informes se identificó el seguimiento de los movimientos mensuales de los artículos tanto físicamente como en los documentos de soporte versus el inventario existente en el aplicativo JSP7, como lo relaciona la Acción.  No obstante,  la profesional Grado 03 del proceso  ha adelantado tramites con la Dirección corporativa así:  Mediante correo de  miércoles 29/09/2021, solicitó  programar  capacitación para el mes de octubre sobre el manejo de los inventarios de marcchandasing, en la misma fecha (29/09/2021) El Subgerente de SDN solicita a la Dirección Corporativa dar un espacio para  " revisar la competencia en el manejo y responsabilidad del inventario físico de los productos de la marca (...)".
Conclusiones de la OCI:  La oficina de control interno registra la información presentada  pero no aplica porcentaje de avance en razón de que no se relacionan con e indicador.</t>
  </si>
  <si>
    <r>
      <rPr>
        <b/>
        <sz val="8"/>
        <color theme="1"/>
        <rFont val="Arial"/>
        <family val="2"/>
      </rPr>
      <t>Cumplimiento Parcial al procedimiento P-SN-006 (Gestión de artículos con las marcas registradas de TRANSMILENIO S. A.)</t>
    </r>
    <r>
      <rPr>
        <sz val="8"/>
        <color theme="1"/>
        <rFont val="Arial"/>
        <family val="2"/>
      </rPr>
      <t xml:space="preserve">
Pate 1: Como parte de las pruebas realizadas El equipo auditor evidenció quede veintiún (21) informes que el profesional universitario grado 3 – gestión de negocios, debía presentar al Subgerente de Desarrollo de Negocios con el detalle de las salidas de los artículos de la marca generados durante el mes con sus respectivos soportes (facturas, solicitudes de elementos para promoción institucional, entre otros) solamente realizó 10 para el periodo r entre mayo de 2019 a enero 31 de 2021, tal y como se muestra a continuación:
Parte 2: Por otra parte, el equipo auditor solicitó los archivos de la vigencia 2019 y 2020 con el fin de evidenciar el correcto diligenciamiento del formato R-SN-005 Promoción Institucional, y así verificar si se contaba con la autorización de obsequios de artículos de marca, el cual debe estar autorizado con la firma del Subgerente de Desarrollo de Negocios, el auditado allegó respuesta Mediante correo de fecha 22/02/2021 8:02 AM, informando que “Todos los soportes generados por este concepto desde mayo de 2019 hasta enero de 2021, se encuentran adjuntos a los informes enviados por T- doc”
Nota: Para lectura completa del Hallazgo remitirse al informe</t>
    </r>
  </si>
  <si>
    <t>Desactualización del procedimiento P-SN-006 en lo relacionado con el formato R-SN-005 Promoción Institucional</t>
  </si>
  <si>
    <t>1. Modificación y actualización del procedimiento P-SN-006 incluyendo la realización de un inventario físico, así como los controles necesarios para soportar los movimientos versus la información de la Dirección Corporativa y las conciliaciones y ajustes efectuados.</t>
  </si>
  <si>
    <t>Procedimiento actualizado</t>
  </si>
  <si>
    <t>(# actualizaciones del procedimiento P-SN-006 / 1) *100</t>
  </si>
  <si>
    <r>
      <rPr>
        <b/>
        <sz val="8"/>
        <color theme="1"/>
        <rFont val="Arial"/>
        <family val="2"/>
      </rPr>
      <t>Debilidad en la aplicación de controles en cuanto al acceso y permisos al aplicativo JSP7 (Lista de Precios)</t>
    </r>
    <r>
      <rPr>
        <sz val="8"/>
        <color theme="1"/>
        <rFont val="Arial"/>
        <family val="2"/>
      </rPr>
      <t xml:space="preserve">
Debilidad en la aplicación de controles definidos en cuanto al acceso a sistemas y aplicaciones, toda vez que no se evidenció documento formal mediante el cual se tengan definidos los perfiles, necesidades de uso, accesos y/o permisos no autorizados sobre modificación de listas de precios en el sistema de información JSP7 
Para una muestra de seis (6) usuarios, cuatro (4) equivalente al 67% cuentan con permisos para modificar los precios en el sistema de información JSP7 a través del cual se gestiona la facturación, ya que desde el rol de facturador se maneja información sensible para las líneas de generación de ingresos. Por otra parte, en el rol de facturador está habilitado un usuario de la Tesorería "DIEGO_VILLANUEVA", situación que no debería presentarse teniendo en cuenta que corresponde a otra área y si debe intervenir en algún momento debería tener su propio perfil. 
Lo anterior deja descubierto el riesgo de Pérdida de confidencialidad, integridad y disponibilidad de la información, por cuanto no se evidenció documento explícito sobre la sensibilidad o confidencialidad de la información contenida en el módulo del aplicativo JSP7 mencionado.
Nota: Para lectura completa del Hallazgo remitirse al informe</t>
    </r>
  </si>
  <si>
    <t xml:space="preserve">Debilidad en la aplicación de las políticas de seguridad informática. </t>
  </si>
  <si>
    <t xml:space="preserve">1. Solicitar a la Dirección de TIC la parametrización de restricciones para usuarios diferentes a los de la SDN que modifican la lista de precios de los productos y servicios a cargo de la SDN
 </t>
  </si>
  <si>
    <t>Parametrización de usuarios que modifican la lista de precios</t>
  </si>
  <si>
    <t>(# parametrizaciones / 1) *100</t>
  </si>
  <si>
    <t>Desconocimiento de las Políticas de Seguridad de la Información.</t>
  </si>
  <si>
    <t>2. Capacitación de los funcionarios del área con el Profesional de Seguridad Informática de la Dirección Técnica de TIC'S</t>
  </si>
  <si>
    <t>Capacitación realizada en seguridad informática</t>
  </si>
  <si>
    <t>(# de listas de asistencia de los profesionales a la actas de reuniones de capacitación / 1) *100</t>
  </si>
  <si>
    <t>El proceso anexó la presentación y el listado de los asistentes donde se evidencia que concurrieron 4 de los 5 profesionales que tienen los usuarios de acceso al aplicativo, por tanto, el avance es del 80%.  En el próximo seguimiento se medirá el cumplimiento total y su efectividad 
Conclusiones de la OCI:  En el próximo seguimiento se verificará que se haya realizado la capacitación a la profesional que hace falta y se medirá su efectividad.</t>
  </si>
  <si>
    <r>
      <rPr>
        <b/>
        <sz val="8"/>
        <color theme="1"/>
        <rFont val="Arial"/>
        <family val="2"/>
      </rPr>
      <t xml:space="preserve">Información no concordante Publicada en la Página Web en relación con la lista de precios del aplicativo JSP7 (Ley de Transparencia 1712 de 2014.) - Lista de Precios que no ha sido actualizada en el JSP7
</t>
    </r>
    <r>
      <rPr>
        <sz val="8"/>
        <color theme="1"/>
        <rFont val="Arial"/>
        <family val="2"/>
      </rPr>
      <t>La lista de precios de los negocios colaterales en sus respectivas líneas, publicada en la página web de la entidad mediante el siguiente enlace: https://negocios.transmilenio.gov.co/publicaciones/212/tarifas/con vigencia: Del 1° de Enero al 31 de diciembre de 2021 al corte de 25 de febrero de 2021, presentó diferencias frente a los precios registrados en el módulo de facturación del Sistema JSP7, incrementando el riesgo de Pérdida económica por facturar menor valor del real. Lo anterior de acuerdo con la revisión realizada entre el 18 y el 23 de febrero de 2021, tal y como se muestra a continuación
Nota: Para lectura completa del Hallazgo remitirse al informe</t>
    </r>
  </si>
  <si>
    <t>Falta de mecanismos de control que permitan llevar la trazabilidad de los cambios normativos y demás información institucional que debe ser publicado la página web corporativa.</t>
  </si>
  <si>
    <t>1. Actualizar a más tardar el quince (15) de febrero de cada nuevo año la lista de precios de aplicativo JPS7 y de la página web, de igual manera durante el año se podrán hacer ajustes a las tarifas sin previo aviso, quedando como evidencia el reporte de los cambios efectuados tanto en el aplicativo JSP7 como el registro de la respectiva publicación en la página web de la entidad</t>
  </si>
  <si>
    <t xml:space="preserve">Actualización </t>
  </si>
  <si>
    <t>Reporte de actualización de tarifas a 31 de enero de cada vigencia / 1 reporte anual de actualización</t>
  </si>
  <si>
    <t>Reporte</t>
  </si>
  <si>
    <t>Será objeto de próximos seguimientos teniendo en cuenta su fecha de vencimiento esta en el 2022</t>
  </si>
  <si>
    <t>Debilidad en la aplicación de controles y su seguimiento, para el reporte de información actualizada en la página web corporativa</t>
  </si>
  <si>
    <t>2. Verificación de la actualización de tarifas en los primeros 10 días del mes de febrero de cada año mediante la comparación de las tarifas registradas en el JSP7 versus las  existentes en la pagina web.</t>
  </si>
  <si>
    <t>Reporte de actualización de tarifas</t>
  </si>
  <si>
    <t>Reporte de la verificación de la actualización de tarifas tanto en el aplicativo JSP7 como el registro de la respectiva publicación en la página web de la entidad</t>
  </si>
  <si>
    <r>
      <rPr>
        <b/>
        <sz val="8"/>
        <color theme="1"/>
        <rFont val="Arial"/>
        <family val="2"/>
      </rPr>
      <t xml:space="preserve">Documentos Desactualizados del Proceso, incumpliendo el procedimiento P-OP-001 (Control de los Documentos Oficiales del Sistema Integrado de Gestión)
</t>
    </r>
    <r>
      <rPr>
        <sz val="8"/>
        <color theme="1"/>
        <rFont val="Arial"/>
        <family val="2"/>
      </rPr>
      <t>En el análisis de la documentación registrada en el micrositio del MIPG que realizó la Oficina de Control Interno, se evidenció que de los once (11) documentos publicados en el micrositio del proceso en la intranet al corte de la evaluación (manuales, procedimientos, caracterización etc.), seis (6), es decir el 54,5% se encuentran con una o más situaciones que presentaron desactualización, según se describe a continuación:
Nota: Para lectura completa del Hallazgo remitirse al informe</t>
    </r>
  </si>
  <si>
    <t>Desconocimiento y falta de aplicación adecuada del procedimiento código P-OP- 001
Versión (4) de agosto de 2020 Control de los Documentos Oficiales del Sistema Integrado
de Gestión SIG.</t>
  </si>
  <si>
    <t>1. Reunir a todos los funcionarios del área al menos 1 vez al año para revisar los documentos que requieren actualización.</t>
  </si>
  <si>
    <t>Documentos actualizados</t>
  </si>
  <si>
    <t>Acta de reunión de revisión.</t>
  </si>
  <si>
    <t>Un (1) acta de la reunión de revisión</t>
  </si>
  <si>
    <t>Subgerente de Desarrollo de Negocios
Profesional Especializado Grado 6 Negocios Colaterales
Profesional Universitario Grado 3 de Gestión de Negocios  y Explotación Marca
Profesional Universitario Grado 3 de Gestión de Negocios Colaterales</t>
  </si>
  <si>
    <t>Falta de socialización al interior de la dependencia sobre el anterior procedimiento.</t>
  </si>
  <si>
    <t>2. Comunicar a todos los funcionarios y contratistas del área cada modificación de un documento oficial</t>
  </si>
  <si>
    <t>Funcionarios enterados</t>
  </si>
  <si>
    <t>Acta de reunión de capacitación o correos de socialización.</t>
  </si>
  <si>
    <t>Mínimo un (1) acta de la capacitación o un (1) correo de socialización</t>
  </si>
  <si>
    <t>OCI-2021-033</t>
  </si>
  <si>
    <t>Adquisición de Bienes y Servicios</t>
  </si>
  <si>
    <r>
      <rPr>
        <b/>
        <sz val="8"/>
        <color theme="1"/>
        <rFont val="Arial"/>
        <family val="2"/>
      </rPr>
      <t>Debilidad en las matrices de riesgos de los procesos de contratación</t>
    </r>
    <r>
      <rPr>
        <sz val="8"/>
        <color theme="1"/>
        <rFont val="Arial"/>
        <family val="2"/>
      </rPr>
      <t xml:space="preserve">
-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 En doce (12) procesos correspondientes al setenta y cinco (75%), la matriz tiene riesgos identificados que no se relacionan con el objeto o modalidad de contratación
- En nueve (9) procesos correspondientes al 56% de los expedientes objeto de la muestra, se evidenció que la matriz de riesgos de los procesos, tienen controles que no cumplen con los elementos mínimos o tienen incoherencias
- En ocho (8)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r>
  </si>
  <si>
    <t>Falencias en la revisión formal de las matrices de riesgos por parte de un profesional del equipo de Contratación</t>
  </si>
  <si>
    <t>Designación de una persona para verificar las matrices de riesgos de procesos contractuales</t>
  </si>
  <si>
    <t>Designación de un colaborador para la revisión de las matrices de riesgos de procesos contractuales</t>
  </si>
  <si>
    <t>(1 persona delegada para revisión de matrices de riesgos / 1) x 100</t>
  </si>
  <si>
    <t>1 persona delegada para revisión de matrices de riesgos</t>
  </si>
  <si>
    <t>Profesional Especializado 6 -Contratación</t>
  </si>
  <si>
    <t>El Profesional Especializado Grado 6 de Contratación delegó a través de correo electrónico y verbalmente al contratista Miguel Darío Duque Vargas para que realice el proceso de revisión, análisis y generación de observaciones de las matrices de riesgos previsibles de los procesos de selección adelantados por TRANSMILENIO S. A., cumpliendo los parámetros establecidos por el estatuto de contratación estatal especialmente lo referenciado en el artículo 04 de la ley 1150 de 2007.
OCI: Para el periodo evaluado se observó que, a través de correo electrónico del 8 de julio de 2021, se designó a Miguel Darío Duque Vargas, para adelantar el proceso de revisión, análisis y generación de observaciones a las matrices de riesgos previsibles de los procesos de selección adelantados por TRANSMILENIO S. A., por lo tanto, se evidencia el cumplimiento de esta actividad de manera anticipada y se efectúa el cierre de la misma.</t>
  </si>
  <si>
    <t>Soporte:
1. H1. A1. Designación de Colaborador.</t>
  </si>
  <si>
    <t>Falencias en el diligenciamiento de las matrices de riesgos por parte de las dependencias al inicio de los procesos contractuales</t>
  </si>
  <si>
    <t>Actualización de las plantillas de matrices de riesgos de los procesos contractuales para cada tipología contractual de acuerdo a lo establecido en la ley 1150 de 2007 en su artículo 4</t>
  </si>
  <si>
    <t>Actualizar plantillas de matrices de riesgos de procesos contractuales</t>
  </si>
  <si>
    <t>(# planillas actualizadas/ Cantidad de tipologías contractuales) x 100</t>
  </si>
  <si>
    <t>Se realizó la actualización de la matriz de riesgos por cada tipo contractual, actualizando el formato R-DA-102 y creando los formatos R-DA-131, R-DA-132, R-DA-133 y R-DA-134, los cuales se encuentran publicados en la plataforma SIGEST.
OCI: Para el presente seguimiento se observó que con fecha 4 de Octubre de 2021, fueron publicados de forma extemporánea en SIGEST y en el micrositio del MIPG, los nuevos formatos y la actualización del R-DA-102, no obstante, se considera cumplida la acción y su efectividad se medirá en seguimientos posteriores.</t>
  </si>
  <si>
    <t>Soportes: 
1. H1. A2. Soporte actualización formatos matrices de riesgo en MIPG
2. H1. A2. Soporte actualización formatos matrices de riesgo en SIGEST
3. H1. A2. R-DA-102 Matriz de Riesgos Contratacion Directa V.1
4. H1. A2. R-DA-131 Matriz de Riesgos Concurso de Meritos V.0
5. H1. A2. R-DA-132 Matriz de Riesgos Licitacion y Seleccion abreviada V.0
6. H1. A2. R-DA-133 Matriz de Riesgos Prestación de Servicios V.0
7. H1. A2. R-DA-134 Matriz de Riesgos Subast inversa y minima cuantia V.0</t>
  </si>
  <si>
    <t>Socialización de las matrices actualizadas y la forma de diligenciamiento de las mismas</t>
  </si>
  <si>
    <t>Socialización de matrices de riesgos actualizadas</t>
  </si>
  <si>
    <t>(1 Socialización / 1) x 100</t>
  </si>
  <si>
    <t>Socializar matrices de riesgos actualizadas</t>
  </si>
  <si>
    <t>Debido a que la Acción tiene como plazo de implementación 31 de octubre de 2021, no fue objeto de seguimiento por parte de la Oficina de Control Interno</t>
  </si>
  <si>
    <r>
      <rPr>
        <b/>
        <sz val="8"/>
        <color theme="1"/>
        <rFont val="Arial"/>
        <family val="2"/>
      </rPr>
      <t>Debilidad en la evidencia al seguimiento de los riesgos contractuales en informes de supervisión</t>
    </r>
    <r>
      <rPr>
        <sz val="8"/>
        <color theme="1"/>
        <rFont val="Arial"/>
        <family val="2"/>
      </rPr>
      <t xml:space="preserve">
- De los 10 expedientes de la muestra objeto de la evaluación, cinco (5) es decir el 50% de contratos a cargo de la Dirección Corporativa, en los certificados de cumplimiento y/o informes de supervisión, no registraron evidencia del seguimiento por parte del supervisor, a los riesgos establecidos en la matriz contractual
Nota: Para lectura completa del Hallazgo remitirse al informe</t>
    </r>
  </si>
  <si>
    <t>No se cuenta con el campo correspondiente para el registro del seguimiento realizado por parte de los supervisores de contratos</t>
  </si>
  <si>
    <t>Actualizar el formato de certificado de cumplimiento</t>
  </si>
  <si>
    <t>Actualización del formato de certificado de cumplimiento</t>
  </si>
  <si>
    <t>(1 Formato de certificado de cumplimiento actualizado / 1) x 100</t>
  </si>
  <si>
    <t>El día 30 de septiembre se actualizó en el sistema JSP7 el formato del Certificado de Cumplimiento.
OCI: Teniendo en cuenta que se evidenció el cumplimiento anticipado de la acción, debido a que se encuentra en productivo en el sistema de información contable JSP7 y que se considera efectiva se procede al cierre de la acción.</t>
  </si>
  <si>
    <t>Soportes:
1. H2. A1. Soporte Actualización Certificado de Cumplimiento JSP7
2. H2. A1. Certificado de Cumplimiento 1
3. H2. A1. Certificado de Cumplimiento 2</t>
  </si>
  <si>
    <t>OCI-2021-035</t>
  </si>
  <si>
    <r>
      <rPr>
        <b/>
        <sz val="8"/>
        <color theme="1"/>
        <rFont val="Arial"/>
        <family val="2"/>
      </rPr>
      <t>Debilidad en el control y reporte de ingreso de los inventarios de alcoholímetros y radares de velocidad</t>
    </r>
    <r>
      <rPr>
        <sz val="8"/>
        <color theme="1"/>
        <rFont val="Arial"/>
        <family val="2"/>
      </rPr>
      <t xml:space="preserve">
En la revisión realizada a 54 de 54 (100%) bienes controlados por la Dirección Técnica de Seguridad (DTS), correspondientes a los alcoholímetros y radares de velocidad, se evidenciaron diferencias entre: la relación remitida mediante correo electrónico del 30 de abril, en lo reportado en el sistema de información JSP7 (reporte entregado por la Dirección Corporativa mediante correos del 4,19 y 21 de mayo) y el acta de entrega (con fecha del 26 de octubre de 2020), de los equipos tecnológicos del contrato de comodato derivado del contrato de interventoría 589 de 2020, presentando debilidad en control de los inventarios. De igual forma, se observo que no se están reportando de manera oportuna los bienes al área de apoyo logístico de la Dirección Corporativa (DC) para su incorporación en la contabilidad de la entidad.
Nota: Para lectura completa del Hallazgo remitirse al informe</t>
    </r>
  </si>
  <si>
    <t>Desconocimiento del manual de inventarios M-DA-002 y manual de seguros M-DA-008 por pare de los responsables de las actividades.</t>
  </si>
  <si>
    <t>Solicitar a la Dirección Corporativa una capacitación para la Dirección Técnica de Seguridad del manual de inventarios y de seguros, especialmente en lo relacionado con la entrega y recibo de bienes a los contratista (persona natural o jurídica) y como se debe proceder en caso de pérdida o daño de los mismos.</t>
  </si>
  <si>
    <t>Dirección Técnica de Seguridad
Dirección Corporativa</t>
  </si>
  <si>
    <t>Esta acción no fue objeto de seguimiento debido a que su fecha de finalización está prevista para el 28-feb-2022.</t>
  </si>
  <si>
    <t>Realizar una reunión con los supervisores de contratos y apoyos a la supervisión de la Dirección de Seguridad, para socializar el tramite que se debe llevar a cabo para la incorporación de los bienes adquiridos por los proveedores en el inventario de la entidad.</t>
  </si>
  <si>
    <t>Dirección Técnica de Seguridad</t>
  </si>
  <si>
    <t>Esta acción no fue objeto de seguimiento debido a que su fecha de finalización está prevista para el 31-dic-2021.</t>
  </si>
  <si>
    <t>Validar el ingreso de equipos de medición (radares y alcoholímetros) al inventario de la Entidad y actualizar el mecanismo de control para su manejo</t>
  </si>
  <si>
    <r>
      <rPr>
        <b/>
        <sz val="8"/>
        <color theme="1"/>
        <rFont val="Arial"/>
        <family val="2"/>
      </rPr>
      <t>Debilidad en el seguimiento de los puntos de control seleccionados en la muestra del Manual de Regulación y Control para el Componente Zonal en su versión cero con código M-DB-006, Procedimiento de Inmovilización y habilitación vehículos zonal SITP con código P-DB-003 y Procedimiento Supervisión a la operación del SITP en su componente zonal con código P-DB-007, para los eventos en que se presentan fallas mecánicas.</t>
    </r>
    <r>
      <rPr>
        <sz val="8"/>
        <color theme="1"/>
        <rFont val="Arial"/>
        <family val="2"/>
      </rPr>
      <t xml:space="preserve">
Con la finalidad de verificar las acciones de control y regulación tomadas por los centros de control zonales del SITP en cuanto a novedades de fallas mecánicas, y la supervisión que realiza el Ente Gestor a dichas acciones, garantizando la seguridad de operadores y usuarios del Sistema de acuerdo con los lineamientos consignados en manuales y procedimientos del Proceso de Supervisión y Control de la Operación del SITP, se procedió a solicitar la bitácora de operaciones de los meses de febrero, marzo y abril de 2021, para tomar una muestra de 53 novedades de fallas mecánicas, y por cada una de ellas, acceder a las Fonías correspondientes almacenadas en los aplicativos dispuesto para ello, escuchando detalladamente los audios y verificando una serie de ítems consignados en la documentación del proceso.
La muestra seleccionada fue distribuida en los concesionarios que operan la fase III del Sistema zonal, en donde las novedades seleccionadas abarcaran geográficamente la ciudad de Bogotá, a continuación, se puede observar la distribución en su ubicación de las novedades seleccionadas:
Nota: Para lectura completa del Hallazgo remitirse al informe</t>
    </r>
  </si>
  <si>
    <t>Imposibilidad de hacer seguimiento a cada novedad operativa</t>
  </si>
  <si>
    <t xml:space="preserve">Diseñar una metodología de verificación periódica aleatoria, que permita realizar un seguimiento adicional a las novedades operativas </t>
  </si>
  <si>
    <t>Verificación novedades operativas</t>
  </si>
  <si>
    <t>Cantidad de desviaciones encontradas en el periodo / 
Cantidad de novedades revisadas en el periodo</t>
  </si>
  <si>
    <t>Evaluar Trimestralmente los casos establecidos por el modelo</t>
  </si>
  <si>
    <t xml:space="preserve">Profesional Especializado 6 - Coordinación Táctica Operativa </t>
  </si>
  <si>
    <t>Falta de capacitación por parte del personal de Centros de Control Zonal</t>
  </si>
  <si>
    <t>Socialización con empresas operadoras de los casos buenas prácticas operativas y recapacitación Manual de Operación</t>
  </si>
  <si>
    <t>Retroalimentación novedades operativas</t>
  </si>
  <si>
    <t>Cantidad de reuniones de seguimiento operativo en la que se socialicen novedades encontradas</t>
  </si>
  <si>
    <t xml:space="preserve">1 reunión de socialización trimestral </t>
  </si>
  <si>
    <r>
      <rPr>
        <b/>
        <sz val="8"/>
        <color theme="1"/>
        <rFont val="Arial"/>
        <family val="2"/>
      </rPr>
      <t>Debilidad en la gestión de riesgos del proceso Supervisión y Control de la Operación.</t>
    </r>
    <r>
      <rPr>
        <sz val="8"/>
        <color theme="1"/>
        <rFont val="Arial"/>
        <family val="2"/>
      </rPr>
      <t xml:space="preserve">
Se evidenció debilidad en la administración del riesgo del proceso evaluado, en cuanto a la identificación de riesgos, análisis, valoración, diseño y ejecución de controles. De acuerdo con la verificación adelantada entre el 24 de febrero y el 5 de marzo de 2020, teniendo como criterio el “Manual para la gestión del riesgo en TRANSMILENIO S.A, código M-OP-002 versión 4 de fecha Noviembre de 2020 “se evidenció lo siguiente:
1. Riesgos Continuidad del negocio: No se cuenta con un BCP (Plan de Continuidad del Negocio), que permita apoyar las estrategias de todas las dependencias de la Entidad, especialmente las misionales, ni riesgos asociados al tema, si bien se cuenta con un DRP (Plan de Restauración ante Desastres) en el proceso de Gestión de TIC enfocado a tecnologías de la información que lidera la Dirección de TIC, y con algunos planes de prevención, preparación y respuestas ante emergencias en portales y estaciones que lidera la Dirección Técnica de Seguridad, falta la articulación y complemento de los mismos con los demás procesos críticos. No se cuenta con un documento BIA (Análisis de Impacto del negocio), en el cual se determinen los riesgos asociados a lo los procesos que son esenciales para la continuidad de las operaciones de la Entidad.
Nota: Para lectura completa del Hallazgo remitirse al informe</t>
    </r>
  </si>
  <si>
    <t>1. Desconocimiento de la metodología en TRANSMILENIO S.A. para la gestión y administración del riesgo definida en el M-OP-02 v4</t>
  </si>
  <si>
    <t xml:space="preserve">Solicitar a la Oficina Asesora de Planeación de una capacitación sobre riesgos de gestión para los colaboradores de las dependencias que hacen parte del Proceso de Supervisión y Control de la Operación, así como el acompañamiento en la revisión de la matriz de riesgos de gestión del Proceso. </t>
  </si>
  <si>
    <t>Oficio Solicitud Memorando</t>
  </si>
  <si>
    <t>(Memorando remitido a OAP/1)*100</t>
  </si>
  <si>
    <t>Un (1) memorando remitido a la Oficina Asesora de Planeación solicitando capacitación sobre riesgos de gestión así como acompañamiento en la revisión de la matriz de riesgos de gestión para las dependencias que hacen parte del Proceso de Supervisión y Control de la Operación.</t>
  </si>
  <si>
    <t>Dirección Técnica de Seguridad 
Dirección Técnica de Buses 
Dirección Técnica de Modos Alternativos 
Dirección Técnica de BRT</t>
  </si>
  <si>
    <t>La Dirección Técnica de BRT, manifestó que envió memorando a la Oficina Asesora de Planeación con CI 2021-80900-CI-67016 el 22 de septiembre de 2021. Se evidenció que el memorando tiene como asunto "Solicitud asesoría en la revisión de la matriz de riesgos de gestión del proceso de supervisión y control de la operación".
Conclusión de la Oficina de Control Interno:
De acuerdo con la información suministrada por la Dirección Técnica de BRT y en virtud del memorando en mención, la acción se considera cumplida, sin embargo, la evaluación de su efectividad se realizará en seguimientos posteriores.</t>
  </si>
  <si>
    <t xml:space="preserve">Soportes:
• Memorando con radicado No. 2021-80900-CI-67016 del 22 de septiembre de 2021. </t>
  </si>
  <si>
    <t>1. Falta de coordinación con la OAP para la revisión, ajuste y actualización adecuada de la matriz de riesgos de gestión del proceso.</t>
  </si>
  <si>
    <t>Revisar y actualizar la matriz de riesgos de gestión del proceso con el acompañamiento de la OAP.</t>
  </si>
  <si>
    <t>Matriz de Riesgo de Gestión</t>
  </si>
  <si>
    <t>(Matriz de riesgo ajustada y remitida a OAP/1)*100</t>
  </si>
  <si>
    <t>Una (1) matriz de riesgos de gestión ajustada y remitida a la Oficina Asesora de Planeación.</t>
  </si>
  <si>
    <t>Esta acción no fue objeto de seguimiento debido a que su fecha de finalización está prevista para el 30-dic-2021.</t>
  </si>
  <si>
    <t>OCI-2021-037</t>
  </si>
  <si>
    <r>
      <rPr>
        <b/>
        <sz val="8"/>
        <color theme="1"/>
        <rFont val="Arial"/>
        <family val="2"/>
      </rPr>
      <t>Debilidad en la gestión y administración del riesgo del proceso Gestión de TIC</t>
    </r>
    <r>
      <rPr>
        <sz val="8"/>
        <color theme="1"/>
        <rFont val="Arial"/>
        <family val="2"/>
      </rPr>
      <t xml:space="preserve">
1.1. Se evidenció debilidad en la administración del riesgo del proceso, toda vez que está publicado en la intranet, en el micro sitio de la Dirección de TIC, en la carpeta de protocolos, un archivo en Excel denominado "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S.A. M-OP-04 de noviembre de 2020 y cuenta con las siguientes hojas de cálculo:
Nota: Para lectura completa del Hallazgo remitirse al informe</t>
    </r>
  </si>
  <si>
    <t>1. Desconocimiento de la metodología en TRANSMILENIO S.A. para la gestión y administración del riesgo definida en el M-OP-02 v4
2. Falta de revisión y monitoreo por parte de  la Dirección de TIC, a la matriz de riesgos de gestión, específicamente en el diseño de los controles.</t>
  </si>
  <si>
    <t>Revisar integralmente y a la luz de los mecanismos actuales disponibles para gestión de riesgos, el documento "Plan de tratamiento de Riesgos Seguridad de la información", a fin de establecer viabilidad de ser ajustado y actualizado o en su defecto retirado de MIPG.</t>
  </si>
  <si>
    <t>Documento de Plan de Tratamiento de Riesgos revisado frente a los mecanismos  actuales de gestión de riesgos, a fin de establecer su viabilidad de actualización</t>
  </si>
  <si>
    <t>Profesional Especializado 6 - Seguridad Informática 
Equipo de Seguridad de la Información</t>
  </si>
  <si>
    <t>La presente acción no fue objeto de seguimiento por parte de la Oficina de Control Interno dado que su fecha de finalización es posterior al 30 de septiembre de 2021.</t>
  </si>
  <si>
    <t>Revisar y ajustar con asesoría de la OAP, los controles del mapa de reisgos de gestión de TIC, teniendo como referente las recomendaciones de la OCI.</t>
  </si>
  <si>
    <t>Controles referidos ajustados</t>
  </si>
  <si>
    <t>Profesional Especializado 6 - Seguridad Informática 
Contratistas Profesionales de Apoyo a la Gestión</t>
  </si>
  <si>
    <r>
      <rPr>
        <b/>
        <sz val="8"/>
        <color theme="1"/>
        <rFont val="Arial"/>
        <family val="2"/>
      </rPr>
      <t>Alcance insuficiente del SGSI en la Entidad</t>
    </r>
    <r>
      <rPr>
        <sz val="8"/>
        <color theme="1"/>
        <rFont val="Arial"/>
        <family val="2"/>
      </rPr>
      <t xml:space="preserve">
El numeral 2 del Plan Estratégico de Seguridad de la Información PESI V.0 (T-DT-006) establece el alcance del SGSI institucional de la siguiente forma: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r>
  </si>
  <si>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</si>
  <si>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t>Ajustar el PESI de tal manera que se contemple la inclusión progresiva de los procesos de la entidad dentro del alcance del SGSI.</t>
  </si>
  <si>
    <t>PESI ajustado mediante la inclusión progresiva de los procesos de la entidad en el alcance del SGSI</t>
  </si>
  <si>
    <t>Oficializar el Manual del SGSI, de manera tal que se vean reflejado en el alcance del SGSI los procesos proyectados  dentro del PESI.</t>
  </si>
  <si>
    <t>Manual del SGSI oficializado con la incorporación de los procesos proyectados en el PESI</t>
  </si>
  <si>
    <r>
      <rPr>
        <b/>
        <sz val="8"/>
        <color theme="1"/>
        <rFont val="Arial"/>
        <family val="2"/>
      </rPr>
      <t>Desactualización del Plan de Cultura y sensibilización en seguridad de la información y debilidades en la cobertura de las sesiones de sensibilización de éste.</t>
    </r>
    <r>
      <rPr>
        <sz val="8"/>
        <color theme="1"/>
        <rFont val="Arial"/>
        <family val="2"/>
      </rPr>
      <t xml:space="preserve">
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r>
  </si>
  <si>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</si>
  <si>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Llevar a cabo revisión y actualización del Plan de Cultura y Sensibilización del SGSI, de acuerdo con lo establecido.</t>
  </si>
  <si>
    <t>Plan de cultura y sensibilización actualizado de acuerdo con lo establecido y con las necesidades</t>
  </si>
  <si>
    <t>Utilizar diferentes estrategias y/o mecanismos de socialización a los colaboradores de la entidad,en los temas previstos en el Plan de Cultura y Sencibilizaciuón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</si>
  <si>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Temas previstos en el Plan de Cultura y Sensibilización del SGSI, socializados con los colaboradores de la entidad de acuerdo al plan y medición de la cobertura lograda.</t>
  </si>
  <si>
    <t>Solicitar apoyo de la alta Dirección y/o de  las Dependencias para motivar la participación del personal en los procesos de sensibilización que adelante la Dirección de TIC.</t>
  </si>
  <si>
    <t>Solicitudes de apoyo gestionadas</t>
  </si>
  <si>
    <t xml:space="preserve">Director de TIC
Profesional Especializado 6 - Seguridad Informática </t>
  </si>
  <si>
    <r>
      <rPr>
        <b/>
        <sz val="8"/>
        <color theme="1"/>
        <rFont val="Arial"/>
        <family val="2"/>
      </rPr>
      <t>Debilidades en el Plan de Recuperación de Desastres en cuanto pruebas, cobertura, tiempos de restauración y formalización de los roles.</t>
    </r>
    <r>
      <rPr>
        <sz val="8"/>
        <color theme="1"/>
        <rFont val="Arial"/>
        <family val="2"/>
      </rPr>
      <t xml:space="preserve">
Como resultado de la revisión efectuada al documento "Plan Gestion de Seguridad de la Información en Continuidad del Negocio V0" (T-DT-011) de enero de 2021 establecido por la Entidad, cuyo objetivo es: "Establecer la gestión de la seguridad de la información en la continuidad del negocio a través del Plan de Recuperación de Desastres de la infraestructura tecnológica de TRANSMILENIO S.A.",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r>
  </si>
  <si>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</si>
  <si>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Llevar a cabo mesas de trabajo con la Oficina Asesora de Planeaciòn y con los líderes de los procesos críticos de negocio, con el fin de actualizar  los tiempos RPO y los RTO.</t>
  </si>
  <si>
    <t>Tiempo RPO y RTO actualizados con OAP y Lideres de procesos críticos</t>
  </si>
  <si>
    <t>Profesional Especializado 6 - Seguridad Informática 
Equipo de Contratistas Seguridad de la Información</t>
  </si>
  <si>
    <t>Programar y ejecutar pruebas al Plan de Recuperación de Desastres, considerando dentro del alcance, posibles escenarios de pérdida de continuidad de la operación de los servicios  tecnológicos prestados por la Dir de TIC, que soportan los procesos criticos de la entidad y   ajustar el DRP en lo pertinente, de acuerdo con los resultados obtenidos en las pruebas realizadas.</t>
  </si>
  <si>
    <t>Pruebas ejecutadas y DRP ajustado con base en resultados</t>
  </si>
  <si>
    <t xml:space="preserve">Realizar transferencia de conocimiento de las actividades que debe ejecutar cada uno de los responsables de la aplicación del DRP, donde se incluya la atención de cualquiera de las contingencias previstas en el mismo. </t>
  </si>
  <si>
    <t>Transferencia de conocimiento ejecutada</t>
  </si>
  <si>
    <t>Articular el componente del DRP y sus actividades asociadas, con la Fase 1 de  gestión y definición del Plan de Continuidad del negocio que adelante la Entidad</t>
  </si>
  <si>
    <t>DRP articulado con la gestión y definición del Plan de Continuidad del Negocio Fase 1</t>
  </si>
  <si>
    <r>
      <rPr>
        <b/>
        <sz val="8"/>
        <color theme="1"/>
        <rFont val="Arial"/>
        <family val="2"/>
      </rPr>
      <t>Debilidades en la aplicación normas y controles de seguridad en el Data Center y en el cuarto de suministro UPS</t>
    </r>
    <r>
      <rPr>
        <sz val="8"/>
        <color theme="1"/>
        <rFont val="Arial"/>
        <family val="2"/>
      </rPr>
      <t xml:space="preserve">
a. Situación identificada en el Data Center: Como resultado de la visita realizada al data center de la Entidad el 11 de mayo de 2021, se identificaron los elementos de protección que se listan en el Anexo 4 del presente informe y que están dirigidos a favorecer la seguridad de los activos tecnológicos existentes en el lugar; sin embargo, en su interior también fueron encontrados los siguientes elementos que no guardan el orden esperado, y podrían propiciar  incidentes y/o  accidentes de trabajo, así como conatos de incendio que afectarían  negativamente la salud y seguridad laboral en la sede administrativa de la Entidad. Dichos elementos obstaculizan algunos pasillos en la circulación normal del personal técnico requerido para atender con prontitud cualquier situación que demande su presencia inmediata en el lugar:
Nota: Para lectura completa del Hallazgo remitirse al informe</t>
    </r>
  </si>
  <si>
    <t>1.  Uso no adecuado del  data center,  llevando elementos que pueden generar accidentes, incidentes de trabajo
2. Uso no adecuado del cuarto de suministro UPS (cuarto eléctrico), llevando elementos que pueden generar connato de incendio.
3.  El control de acceso al cuarto eléctrico no se encuentra gestionado por una única dependencia: tanto el personal de la Dirección Corporativa como de la Dirección de TIC tienen acceso al lugar, lo cual dificulta la implementación de los controles de seguridad industrial.</t>
  </si>
  <si>
    <t>Definir en articulación con la Dirección  Corporativa la responsabilidad y custodia del cuarto de UPS y los elementos allí ubicados.</t>
  </si>
  <si>
    <t>Responsable y custodio definido para el cuarto de UPS</t>
  </si>
  <si>
    <t>Director de TIC
Profesional Especializado 6 - Coordinador de procesos corporativos</t>
  </si>
  <si>
    <t>DTIC: Con base en reunion realizada en junio 30 de 2021, con la Direccion Corporativa, se enviaron comunicaciones via correo electronico a dicha dependencia, a fin de adelantar conjuntamente la definicion de responsabilidades de las Areas Seguras y disposicion correcta de elementos agenos a dichas areas. Se presento planteamiento de responsabilidad de areas seguras a la Direccion Corporativa.  Asi mismo en articulacion con la Direccion Corporativa, se realzaron labores de limpeza en el Data Center y cuartos electricos y por parte de la Direccion de TIC, en el cuarto de UPS y Planta Electrica.
NOTA: Se adjuntan: 1. Correo que soporta acciones de disposicion correcta de elementos en los cuartos elctricos y Data Center, en articulacion con la Direccion Corporativa.   2. Correo del Director de TIC al Director Corporativo, en el que se reitera solicitud de trabajo articulado  asi como de designacion de responsables, por parte de la Direccion Corporativa y presenta planteamiento de asignacion de responsables de la areas seguras, haciendo enfasis en los aspectos generales a considerar, en relacion con las Politicas de Seguridad de la Informacion, en dichas areas. 
OCI: Como parte del seguimiento y una vez revisada la evidencia aportada por la Dirección de TIC se advierte que no fue cumplida la acción, dado que no fue presentada una definición final de la misma en articulación con la Dirección  Corporativa, por lo tanto la acción se califica como INCUMPLIDA.</t>
  </si>
  <si>
    <t>Organizar y/o retirar del centro de cómputo y  en articulación con la Dirección  Corporativa del cuarto de UPS, los elementos mencionados en el hallazgo y acordar de manera conjunta la buena práctica de no almacenamiento  parcial o definitivo, de material no relacionado con la operación del cuarto de UPS.</t>
  </si>
  <si>
    <t>Cuartos de centro de control y de UPS libres de elementos ajenos a su operación</t>
  </si>
  <si>
    <t>Profesional Especializado 6 - Coordinador de procesos corporativos
Auxiliar Administrativo 02</t>
  </si>
  <si>
    <t>DTIC: Con base en reunion realizada en junio 30 de 2021, con la Direccion Corporativa, se enviaron comunicaciones via correo electronico a dicha dependencia, a fin de adelantar conjuntamente la definicion de responsabilidades de las Areas Seguras y disposicion correcta de elementos agenos a dichas areas. Se presento planteamiento de responsabilidad de areas seguras a la Direccion Corporativa.  Asi mismo en articulacion con la Direccion Corporativa, se realzaron labores de limpeza en el Data Center y cuartos electricos y por parte de la Direccion de TIC, en el cuarto de UPS y Planta Electrica.
NOTA: Se adjuntan: 1. Correo que soporta acciones de disposicion correcta de elementos en los cuartos elctricos y Data Center, en articulacion con la Direccion Corporativa.   2. Correo del Director de TIC al Director Corporativo, en el que se reitera solicitud de trabajo articulado  asi como de designacion de responsables, por parte de la Direccion Corporativa y presenta planteamiento de asignacion de responsables de la areas seguras, haciendo enfasis en los aspectos generales a considerar, en relacion con las Politicas de Seguridad de la Informacion, en dichas areas. 
OCI: El 8-oct-0221 la Oficina de Control Interno llevó a cabo una nueva inspección al Data Center y al Cuarto de suministro UPS, en la cual pudo validar que fueron retirados los elementos que no hacían parte del lugar y que afectaban la seguridad de los activos de información existentes. Por lo anterior, se califica la acción como CERRADA.</t>
  </si>
  <si>
    <t>Soportes:
4.0 Solic a Corporat Def.Responsabilidad áreas seguras.msg
4.1 Plantea responsables ÁreasSeguras y Reitera solicitud a DirCorp.msg</t>
  </si>
  <si>
    <t>Definir y aplicar visitas  periódicas de verificación y control sobre el cumplimiento de las medidas de seguridad aplicables al data center y a las áreas seguras cuya responsabilidad sea de la Dirección de TIC, dejando evidencia documentada sobre la aplicación del control e informar al responsable sobre las anomalías presentadas para la toma de acciones.</t>
  </si>
  <si>
    <t>Garantizar que no haya material ajeno a la funcionalidad de las áreas físicas a cargo de la Dirección de TIC</t>
  </si>
  <si>
    <r>
      <rPr>
        <b/>
        <sz val="8"/>
        <color theme="1"/>
        <rFont val="Arial"/>
        <family val="2"/>
      </rPr>
      <t>Carencia de un Plan de Servicios Ciudadanos Digitales al interior de la Entidad</t>
    </r>
    <r>
      <rPr>
        <sz val="8"/>
        <color theme="1"/>
        <rFont val="Arial"/>
        <family val="2"/>
      </rPr>
      <t xml:space="preserve">
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r>
  </si>
  <si>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</si>
  <si>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</si>
  <si>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</si>
  <si>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Profesional Especializado 6 - Seguridad Informática 
Contratista de Apoyo a la Gestión en actividades asociadas a Gobierno Digital</t>
  </si>
  <si>
    <t>Desarrollar articulación con las Dependencias y los terceros que intervienen en la implementación de las actividades de servicios ciudadanos digitales que competan a Transmilenio S. A.</t>
  </si>
  <si>
    <t>Articulación con las Dependencia y terceros efectivamente realizada</t>
  </si>
  <si>
    <r>
      <rPr>
        <b/>
        <sz val="8"/>
        <color theme="1"/>
        <rFont val="Arial"/>
        <family val="2"/>
      </rPr>
      <t>Diseño deficiente de indicadores de seguridad de la información.</t>
    </r>
    <r>
      <rPr>
        <sz val="8"/>
        <color theme="1"/>
        <rFont val="Arial"/>
        <family val="2"/>
      </rPr>
      <t xml:space="preserve">
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r>
  </si>
  <si>
    <t>Deficiencias en el diseño, implementación, seguimiento y monitoreo de los indicadores de seguridad de la información establecidos por la Dirección de T</t>
  </si>
  <si>
    <t>Revisar integralmente y ajustar el indicador NASI teniendo como referente las recomendaciones emitidas por la OCI.</t>
  </si>
  <si>
    <t>Indicador NASI ajustado</t>
  </si>
  <si>
    <t>Gestionar la inclusión del indicador NASI en el Cuadro de Mando Integral de la Entidad</t>
  </si>
  <si>
    <t>Indicador NASI incorporado en el Cuadro de Mando Integral</t>
  </si>
  <si>
    <t>Director de TIC
Contratista de Apoyo a la Gestión de Planeación y Seguimiento</t>
  </si>
  <si>
    <t>OCI-2021-038</t>
  </si>
  <si>
    <t>Gestión de Información Financiera y Contable</t>
  </si>
  <si>
    <r>
      <rPr>
        <b/>
        <sz val="8"/>
        <color theme="1"/>
        <rFont val="Arial"/>
        <family val="2"/>
      </rPr>
      <t>Incumplimiento a lineamientos definidos en el Manual de Seguridad de la Información de TRANSMILENIO S.A. en cuanto al acceso a las cuentas de correo electrónico de la Entidad y Sistema JSP7</t>
    </r>
    <r>
      <rPr>
        <sz val="8"/>
        <color theme="1"/>
        <rFont val="Arial"/>
        <family val="2"/>
      </rPr>
      <t xml:space="preserve">
- Se evidenció incumplimiento a los lineamientos definidos en el Manual de políticas de seguridad y privacidad de la información con código M-DT-001 toda vez que se realizaron accesos y transacciones a las cuentas de correos electrónicos y al Sistema de información JSP7 en periodos sin relación contractual para los Contratistas y en periodos de vacaciones para los funcionarios de Planta.
• CONTRATOS PSP 
Se procedió analizar el último y penúltimo Contrato de Prestación de Servicios de una muestra de nueve(9) contratistas adscritos al proceso de Gestión de Información Financiera y Contable, encontrando que cinco (5) equivalentes al 55% presentaron actividades y transacciones con su usuario en el Sistema de información JSP7, tales como ingresos y/o movimientos, en periodos inactivos (tiempo comprendido entre la fecha de terminación del penúltimo contrato y fecha de inicio del último contrato), tal y como se detalla a continuación:
Nota: Para lectura completa del Hallazgo remitirse al informe</t>
    </r>
  </si>
  <si>
    <t>Falencias en la implementación de lineamientos de seguridad de la información</t>
  </si>
  <si>
    <t>Realizar una mesa de trabajo con la Dirección de TIC para analizar la política de seguridad de la información sobre restricción de accesos a sistemas de información para funcionarios en periodo de vacaciones y colaboradores sin vinculación contractual con la entidad y gestionar la realización las acciones definidas en dicha mesa que sean competencia de la Dirección Corporativa cuya finalidad sea eliminar la causa raíz del hallazgo.</t>
  </si>
  <si>
    <t>Realización de acciones definidas en mesa de trabajo</t>
  </si>
  <si>
    <t>(Acciones realizadas / Acciones definidas en mesa de trabajo) x 100</t>
  </si>
  <si>
    <t>Realización de la totalidad de las acciones definidas</t>
  </si>
  <si>
    <t>Debido a que la Acción tiene como plazo de implementación 31 de diciembre de 2021, no fue objeto de seguimiento por parte de la Oficina de Control Interno</t>
  </si>
  <si>
    <t>Proceso/Subproceso/Actividad</t>
  </si>
  <si>
    <t>EN EJECUCIÓN</t>
  </si>
  <si>
    <t>CERRADA</t>
  </si>
  <si>
    <t>INCUMPLIDA</t>
  </si>
  <si>
    <t>INEFECTIVA</t>
  </si>
  <si>
    <t>Total</t>
  </si>
  <si>
    <t>Auditor</t>
  </si>
  <si>
    <t>Área</t>
  </si>
  <si>
    <t>Natalia Stefanie Acosta</t>
  </si>
  <si>
    <t>Corporativa</t>
  </si>
  <si>
    <t>Planeación, Corporativa, SAUC y TIC</t>
  </si>
  <si>
    <t>Evaluación y Mejoramiento de la Gestión</t>
  </si>
  <si>
    <t>Luz Marina Díaz</t>
  </si>
  <si>
    <t>OCI</t>
  </si>
  <si>
    <t>Subgerencia General</t>
  </si>
  <si>
    <t>Herlay Hurtado Ortíz</t>
  </si>
  <si>
    <t>Negocios</t>
  </si>
  <si>
    <t>Nohra Lucia Forero</t>
  </si>
  <si>
    <t>Néstor Velandia Sosa</t>
  </si>
  <si>
    <t>TIC</t>
  </si>
  <si>
    <t>Económica</t>
  </si>
  <si>
    <t>Comunicaciones</t>
  </si>
  <si>
    <t>Jurídica</t>
  </si>
  <si>
    <t xml:space="preserve">Monitoreo Integral de la Operación </t>
  </si>
  <si>
    <t>Oscar Pulgarin Lara</t>
  </si>
  <si>
    <t>Técnica</t>
  </si>
  <si>
    <t>Modos, Buses, BRT, Seguridad y Corporativa</t>
  </si>
  <si>
    <t>TOTAL</t>
  </si>
  <si>
    <t>Desarrollo Estratégico Informe Original</t>
  </si>
  <si>
    <t>Consolidado Planes de Mejoramiento Internos</t>
  </si>
  <si>
    <t>Corte al 30 de junio de 2018</t>
  </si>
  <si>
    <t>Origen del Plan</t>
  </si>
  <si>
    <t>PERIODO EVALUADO</t>
  </si>
  <si>
    <t>ACUMULADO PLAN</t>
  </si>
  <si>
    <t>Propuestas Periodo</t>
  </si>
  <si>
    <t>Cumplidas Periodo</t>
  </si>
  <si>
    <t>No Cumplidas</t>
  </si>
  <si>
    <t>% Cumplimiento</t>
  </si>
  <si>
    <t>Propuestas</t>
  </si>
  <si>
    <t>Ejecutadas</t>
  </si>
  <si>
    <t>% Avance Plan</t>
  </si>
  <si>
    <t>Desarrollo Estratégico OAP (Corporativa)</t>
  </si>
  <si>
    <t>-</t>
  </si>
  <si>
    <t>85.7%</t>
  </si>
  <si>
    <t>Desarrollo Estratégico OAP</t>
  </si>
  <si>
    <t>Desarrollo Estratégico-SG-SST</t>
  </si>
  <si>
    <t>Desarrollo Estratégico- Dir. Modos</t>
  </si>
  <si>
    <t>Total Interno</t>
  </si>
  <si>
    <t>Gestión 2013</t>
  </si>
  <si>
    <t>Gestión 2017</t>
  </si>
  <si>
    <t>Supervisión y Control del SITP</t>
  </si>
  <si>
    <t>Supervisión y Control del SITP Informe Original</t>
  </si>
  <si>
    <t>Gestión del Talento Humano</t>
  </si>
  <si>
    <t>Gestión 2015</t>
  </si>
  <si>
    <t>Gestión financiera Sub. Económica</t>
  </si>
  <si>
    <t>Gestión Financiera Informe Original</t>
  </si>
  <si>
    <t>Gestión</t>
  </si>
  <si>
    <t>Gestión Financiera Corporativa y Gestión de Servicios Logísticos</t>
  </si>
  <si>
    <t>Gestión Financiera y Gestión de Servicios Logísticos Informe Original</t>
  </si>
  <si>
    <t>Gestión Servicios Logísticos</t>
  </si>
  <si>
    <t>Gestión financiera Corporativa</t>
  </si>
  <si>
    <t>Gestión financiera</t>
  </si>
  <si>
    <t>Evaluación y Gestión del Modelo de Operación del SITP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</si>
</sst>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0"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b/>
      <sz val="9"/>
      <color indexed="81"/>
      <name val="Tahoma"/>
      <family val="2"/>
    </font>
    <font>
      <sz val="9"/>
      <color indexed="81"/>
      <name val="Tahoma"/>
      <family val="2"/>
    </font>
    <font>
      <sz val="8"/>
      <color rgb="FF000000"/>
      <name val="Arial"/>
      <family val="2"/>
    </font>
    <font>
      <sz val="8"/>
      <color rgb="FFFF0000"/>
      <name val="Arial"/>
      <family val="2"/>
    </font>
    <font>
      <b/>
      <sz val="8"/>
      <color rgb="FF000000"/>
      <name val="Arial"/>
      <family val="2"/>
    </font>
    <font>
      <b/>
      <sz val="8"/>
      <color rgb="FFFF000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b/>
      <sz val="8"/>
      <color indexed="8"/>
      <name val="Arial"/>
      <family val="2"/>
    </font>
    <font>
      <sz val="8"/>
      <color indexed="8"/>
      <name val="Arial"/>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9D9D9"/>
        <bgColor indexed="64"/>
      </patternFill>
    </fill>
    <fill>
      <patternFill patternType="solid">
        <fgColor them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9">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5" fillId="0" borderId="0" applyNumberFormat="0" applyFill="0" applyBorder="0" applyAlignment="0" applyProtection="0">
      <alignment vertical="top"/>
      <protection locked="0"/>
    </xf>
    <xf numFmtId="166"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64"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167"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4" fontId="6" fillId="0" borderId="0"/>
  </cellStyleXfs>
  <cellXfs count="152">
    <xf numFmtId="0" fontId="0" fillId="0" borderId="0" xfId="0"/>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0" xfId="0" applyFont="1"/>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Fill="1" applyBorder="1" applyAlignment="1">
      <alignment horizontal="center" vertical="center" wrapText="1"/>
    </xf>
    <xf numFmtId="9" fontId="11" fillId="0" borderId="8"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0" fontId="0" fillId="0" borderId="0" xfId="0" applyAlignment="1"/>
    <xf numFmtId="0" fontId="11"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0" xfId="0" applyFont="1" applyFill="1" applyBorder="1" applyAlignment="1"/>
    <xf numFmtId="0" fontId="2" fillId="0" borderId="0" xfId="0" applyFont="1" applyFill="1"/>
    <xf numFmtId="9" fontId="13" fillId="0" borderId="1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quotePrefix="1" applyFont="1" applyFill="1" applyBorder="1" applyAlignment="1" applyProtection="1">
      <alignment horizontal="justify" vertical="center" wrapText="1"/>
      <protection locked="0"/>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2" borderId="0" xfId="0" applyFont="1" applyFill="1" applyBorder="1" applyAlignment="1">
      <alignment horizontal="justify" vertical="center"/>
    </xf>
    <xf numFmtId="169" fontId="3" fillId="2" borderId="0" xfId="0" applyNumberFormat="1" applyFont="1" applyFill="1" applyBorder="1" applyAlignment="1" applyProtection="1">
      <alignment horizontal="center" vertical="center" wrapText="1"/>
      <protection locked="0"/>
    </xf>
    <xf numFmtId="0" fontId="19" fillId="0" borderId="0" xfId="0" applyFont="1" applyAlignment="1">
      <alignment vertical="center"/>
    </xf>
    <xf numFmtId="0" fontId="8" fillId="0" borderId="17" xfId="2" applyFont="1" applyBorder="1" applyAlignment="1">
      <alignment horizontal="center" vertical="center" wrapText="1"/>
    </xf>
    <xf numFmtId="0" fontId="8" fillId="0" borderId="17" xfId="2" applyFont="1" applyBorder="1" applyAlignment="1">
      <alignment horizontal="center" vertical="center"/>
    </xf>
    <xf numFmtId="0" fontId="7" fillId="0" borderId="0" xfId="2" applyFont="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8" fillId="0" borderId="17" xfId="2" applyFont="1" applyBorder="1" applyAlignment="1">
      <alignment horizontal="left" vertical="center" wrapText="1"/>
    </xf>
    <xf numFmtId="0" fontId="7" fillId="0" borderId="0" xfId="2" applyFont="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9" fillId="0" borderId="26" xfId="0" applyFont="1" applyBorder="1" applyAlignment="1">
      <alignment horizontal="left" vertical="center"/>
    </xf>
    <xf numFmtId="0" fontId="3" fillId="2" borderId="0" xfId="0"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left" vertical="center" wrapText="1"/>
      <protection hidden="1"/>
    </xf>
    <xf numFmtId="168" fontId="3" fillId="2" borderId="0" xfId="0" applyNumberFormat="1" applyFont="1" applyFill="1" applyBorder="1" applyAlignment="1" applyProtection="1">
      <alignment horizontal="center" vertical="center" wrapText="1"/>
      <protection locked="0"/>
    </xf>
    <xf numFmtId="168" fontId="3" fillId="2" borderId="0" xfId="0" applyNumberFormat="1" applyFont="1" applyFill="1" applyBorder="1" applyAlignment="1">
      <alignment horizontal="center" vertical="center"/>
    </xf>
    <xf numFmtId="169" fontId="3" fillId="0" borderId="1" xfId="0" applyNumberFormat="1" applyFont="1" applyBorder="1" applyAlignment="1" applyProtection="1">
      <alignment horizontal="left" vertical="center" wrapText="1"/>
      <protection hidden="1"/>
    </xf>
    <xf numFmtId="0" fontId="3" fillId="0" borderId="0" xfId="0" applyFont="1" applyFill="1" applyBorder="1" applyAlignment="1">
      <alignment horizontal="left" vertical="center"/>
    </xf>
    <xf numFmtId="169"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3" fillId="2" borderId="0" xfId="0" applyFont="1" applyFill="1" applyAlignment="1">
      <alignment vertical="center"/>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169" fontId="3" fillId="0" borderId="1" xfId="0" applyNumberFormat="1" applyFont="1" applyFill="1" applyBorder="1" applyAlignment="1" applyProtection="1">
      <alignment horizontal="left" vertical="center" wrapText="1"/>
      <protection hidden="1"/>
    </xf>
    <xf numFmtId="0" fontId="24" fillId="9" borderId="18"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24" fillId="9" borderId="29" xfId="0" applyFont="1" applyFill="1" applyBorder="1" applyAlignment="1">
      <alignment horizontal="center" vertical="center" wrapText="1"/>
    </xf>
    <xf numFmtId="0" fontId="24" fillId="9" borderId="34" xfId="0" applyFont="1" applyFill="1" applyBorder="1" applyAlignment="1">
      <alignment horizontal="left" vertical="center" wrapText="1"/>
    </xf>
    <xf numFmtId="0" fontId="24" fillId="9" borderId="11" xfId="0" applyFont="1" applyFill="1" applyBorder="1" applyAlignment="1">
      <alignment horizontal="left" vertical="center" wrapText="1"/>
    </xf>
    <xf numFmtId="0" fontId="24" fillId="9" borderId="31" xfId="0" applyFont="1" applyFill="1" applyBorder="1" applyAlignment="1">
      <alignment horizontal="center" vertical="center" wrapText="1"/>
    </xf>
    <xf numFmtId="0" fontId="24" fillId="9" borderId="32"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hidden="1"/>
    </xf>
    <xf numFmtId="0" fontId="5" fillId="4" borderId="3" xfId="2" applyFont="1" applyFill="1" applyBorder="1" applyAlignment="1">
      <alignment horizontal="left" vertical="center" wrapText="1"/>
    </xf>
    <xf numFmtId="168" fontId="5" fillId="4" borderId="3" xfId="2" applyNumberFormat="1" applyFont="1" applyFill="1" applyBorder="1" applyAlignment="1">
      <alignment horizontal="left" vertical="center" wrapText="1"/>
    </xf>
    <xf numFmtId="0" fontId="5" fillId="4" borderId="2" xfId="2" applyFont="1" applyFill="1" applyBorder="1" applyAlignment="1">
      <alignment horizontal="left" vertical="center" wrapText="1"/>
    </xf>
    <xf numFmtId="168" fontId="5" fillId="4" borderId="2" xfId="2" applyNumberFormat="1" applyFont="1" applyFill="1" applyBorder="1" applyAlignment="1">
      <alignment horizontal="left" vertical="center" wrapText="1"/>
    </xf>
    <xf numFmtId="9" fontId="3" fillId="0" borderId="17" xfId="1" applyFont="1" applyBorder="1" applyAlignment="1">
      <alignment horizontal="left" vertical="center" wrapText="1"/>
    </xf>
    <xf numFmtId="9" fontId="3" fillId="0" borderId="0" xfId="1" applyFont="1" applyAlignment="1">
      <alignment horizontal="left" vertical="center" wrapText="1"/>
    </xf>
    <xf numFmtId="0" fontId="3" fillId="0" borderId="1" xfId="0" applyFont="1" applyFill="1" applyBorder="1" applyAlignment="1">
      <alignment horizontal="left" vertical="center"/>
    </xf>
    <xf numFmtId="9" fontId="3" fillId="0" borderId="1" xfId="1" applyFont="1" applyFill="1" applyBorder="1" applyAlignment="1" applyProtection="1">
      <alignment horizontal="left" vertical="center" wrapText="1"/>
      <protection locked="0"/>
    </xf>
    <xf numFmtId="0" fontId="3" fillId="0" borderId="1" xfId="0" quotePrefix="1" applyFont="1" applyFill="1" applyBorder="1" applyAlignment="1" applyProtection="1">
      <alignment horizontal="left" vertical="center" wrapText="1"/>
      <protection locked="0"/>
    </xf>
    <xf numFmtId="0" fontId="23" fillId="0" borderId="1" xfId="0" applyFont="1" applyBorder="1" applyAlignment="1">
      <alignment horizontal="left" vertical="center" wrapText="1"/>
    </xf>
    <xf numFmtId="0" fontId="23" fillId="0" borderId="25" xfId="0" applyFont="1" applyBorder="1" applyAlignment="1">
      <alignment horizontal="left" vertical="center" wrapText="1"/>
    </xf>
    <xf numFmtId="0" fontId="23" fillId="0" borderId="20" xfId="0" applyFont="1" applyBorder="1" applyAlignment="1">
      <alignment horizontal="left" vertical="center" wrapText="1"/>
    </xf>
    <xf numFmtId="0" fontId="23" fillId="0" borderId="24" xfId="0" applyFont="1" applyBorder="1" applyAlignment="1">
      <alignment horizontal="left" vertical="center" wrapText="1"/>
    </xf>
    <xf numFmtId="0" fontId="5" fillId="0" borderId="1" xfId="0" applyFont="1" applyFill="1" applyBorder="1" applyAlignment="1">
      <alignment horizontal="left" vertical="center" wrapText="1"/>
    </xf>
    <xf numFmtId="0" fontId="23" fillId="0" borderId="0" xfId="0" applyFont="1" applyAlignment="1">
      <alignment vertical="center" wrapText="1"/>
    </xf>
    <xf numFmtId="0" fontId="22" fillId="0" borderId="19" xfId="0" applyFont="1" applyBorder="1" applyAlignment="1">
      <alignment horizontal="justify" vertical="center" wrapText="1"/>
    </xf>
    <xf numFmtId="0" fontId="23" fillId="0" borderId="20" xfId="0" applyFont="1" applyBorder="1" applyAlignment="1">
      <alignment horizontal="center" vertical="center" wrapText="1"/>
    </xf>
    <xf numFmtId="0" fontId="23" fillId="0" borderId="21" xfId="0" applyFont="1" applyBorder="1" applyAlignment="1">
      <alignment horizontal="left" vertical="center" wrapText="1"/>
    </xf>
    <xf numFmtId="0" fontId="22" fillId="0" borderId="22" xfId="0" applyFont="1" applyBorder="1" applyAlignment="1">
      <alignment horizontal="justify" vertical="center" wrapText="1"/>
    </xf>
    <xf numFmtId="0" fontId="23" fillId="0" borderId="1"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23" xfId="0" quotePrefix="1" applyFont="1" applyBorder="1" applyAlignment="1">
      <alignment horizontal="left" vertical="center" wrapText="1"/>
    </xf>
    <xf numFmtId="0" fontId="22" fillId="0" borderId="33" xfId="0" applyFont="1" applyBorder="1" applyAlignment="1">
      <alignment horizontal="justify" vertical="center" wrapText="1"/>
    </xf>
    <xf numFmtId="0" fontId="23" fillId="0" borderId="24" xfId="0" applyFont="1" applyBorder="1" applyAlignment="1">
      <alignment horizontal="center" vertical="center" wrapText="1"/>
    </xf>
    <xf numFmtId="0" fontId="25" fillId="9" borderId="30" xfId="0" applyFont="1" applyFill="1" applyBorder="1" applyAlignment="1">
      <alignment horizontal="center" vertical="center" wrapText="1"/>
    </xf>
    <xf numFmtId="9" fontId="23" fillId="0" borderId="0" xfId="1"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0" fillId="0" borderId="0" xfId="0" applyAlignment="1">
      <alignment vertical="center" wrapText="1"/>
    </xf>
    <xf numFmtId="0" fontId="3" fillId="0" borderId="1" xfId="0" applyFont="1" applyFill="1" applyBorder="1" applyAlignment="1" applyProtection="1">
      <alignment horizontal="center" vertical="center" wrapText="1"/>
      <protection hidden="1"/>
    </xf>
    <xf numFmtId="0" fontId="2" fillId="0" borderId="1"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Alignment="1">
      <alignment vertical="center"/>
    </xf>
    <xf numFmtId="0" fontId="27" fillId="0" borderId="0" xfId="0" applyFont="1" applyAlignment="1">
      <alignment vertical="center"/>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9" fontId="3" fillId="0" borderId="1" xfId="1" applyFont="1" applyBorder="1" applyAlignment="1">
      <alignment horizontal="left" vertical="center"/>
    </xf>
    <xf numFmtId="0" fontId="5" fillId="10" borderId="26" xfId="2" applyFont="1" applyFill="1" applyBorder="1" applyAlignment="1">
      <alignment horizontal="left" vertical="center" wrapText="1"/>
    </xf>
    <xf numFmtId="0" fontId="5" fillId="10" borderId="17" xfId="2" applyFont="1" applyFill="1" applyBorder="1" applyAlignment="1">
      <alignment horizontal="left" vertical="center" wrapText="1"/>
    </xf>
    <xf numFmtId="9" fontId="5" fillId="10" borderId="17" xfId="1" applyFont="1" applyFill="1" applyBorder="1" applyAlignment="1">
      <alignment horizontal="left" vertical="center" wrapText="1"/>
    </xf>
    <xf numFmtId="0" fontId="5" fillId="10" borderId="4" xfId="2" applyFont="1" applyFill="1" applyBorder="1" applyAlignment="1">
      <alignment horizontal="left" vertical="center" wrapText="1"/>
    </xf>
    <xf numFmtId="0" fontId="5" fillId="10" borderId="1" xfId="2" applyFont="1" applyFill="1" applyBorder="1" applyAlignment="1">
      <alignment horizontal="left" vertical="center" wrapText="1"/>
    </xf>
    <xf numFmtId="9" fontId="5" fillId="10" borderId="1" xfId="1" applyFont="1" applyFill="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3" borderId="13" xfId="0" applyFont="1" applyFill="1" applyBorder="1" applyAlignment="1">
      <alignment horizontal="center"/>
    </xf>
    <xf numFmtId="0" fontId="4" fillId="8" borderId="13" xfId="0" applyFont="1" applyFill="1" applyBorder="1" applyAlignment="1">
      <alignment horizontal="center"/>
    </xf>
    <xf numFmtId="0" fontId="4" fillId="5" borderId="1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0" fontId="4" fillId="6" borderId="7" xfId="0" applyFont="1" applyFill="1" applyBorder="1" applyAlignment="1">
      <alignment horizontal="center"/>
    </xf>
    <xf numFmtId="0" fontId="4" fillId="6" borderId="6" xfId="0" applyFont="1" applyFill="1" applyBorder="1" applyAlignment="1">
      <alignment horizontal="center"/>
    </xf>
    <xf numFmtId="0" fontId="4" fillId="6" borderId="5" xfId="0" applyFont="1" applyFill="1" applyBorder="1" applyAlignment="1">
      <alignment horizontal="center"/>
    </xf>
    <xf numFmtId="0" fontId="4" fillId="7" borderId="13" xfId="0" applyFont="1" applyFill="1" applyBorder="1" applyAlignment="1">
      <alignment horizontal="center"/>
    </xf>
  </cellXfs>
  <cellStyles count="79">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2" xfId="56" xr:uid="{00000000-0005-0000-0000-000004000000}"/>
    <cellStyle name="Millares 3 2 2" xfId="60" xr:uid="{00000000-0005-0000-0000-000005000000}"/>
    <cellStyle name="Millares 3 2 2 2" xfId="72" xr:uid="{AFF81338-5A3A-4A0F-8BD4-B85FA78C05A4}"/>
    <cellStyle name="Millares 3 2 3" xfId="64" xr:uid="{00000000-0005-0000-0000-000006000000}"/>
    <cellStyle name="Millares 3 2 3 2" xfId="76" xr:uid="{B461B0FB-755E-4B03-81A9-D23FE6919D71}"/>
    <cellStyle name="Millares 3 2 4" xfId="68" xr:uid="{D00DFA57-3A8A-4FF8-819B-6B76C47E46E5}"/>
    <cellStyle name="Millares 3 3" xfId="58" xr:uid="{00000000-0005-0000-0000-000007000000}"/>
    <cellStyle name="Millares 3 3 2" xfId="70" xr:uid="{BF2A0008-0239-4D5D-B7F9-EABAB09C34E5}"/>
    <cellStyle name="Millares 3 4" xfId="62" xr:uid="{00000000-0005-0000-0000-000008000000}"/>
    <cellStyle name="Millares 3 4 2" xfId="74" xr:uid="{9A36720C-2062-4F01-B0C0-8E8A91E9171C}"/>
    <cellStyle name="Millares 3 5" xfId="66" xr:uid="{C0AB71B4-1CDE-40B2-9BE9-905369512179}"/>
    <cellStyle name="Millares 4" xfId="8" xr:uid="{00000000-0005-0000-0000-000009000000}"/>
    <cellStyle name="Millares 4 2" xfId="57" xr:uid="{00000000-0005-0000-0000-00000A000000}"/>
    <cellStyle name="Millares 4 2 2" xfId="61" xr:uid="{00000000-0005-0000-0000-00000B000000}"/>
    <cellStyle name="Millares 4 2 2 2" xfId="73" xr:uid="{8D681E39-3ED8-4642-B99B-222DCE2FF26C}"/>
    <cellStyle name="Millares 4 2 3" xfId="65" xr:uid="{00000000-0005-0000-0000-00000C000000}"/>
    <cellStyle name="Millares 4 2 3 2" xfId="77" xr:uid="{B5BF6A87-22D3-4B91-ABB8-0D06EAEC16A6}"/>
    <cellStyle name="Millares 4 2 4" xfId="69" xr:uid="{6CC6CEA1-81EF-4BD8-A70E-895C1E0B9C11}"/>
    <cellStyle name="Millares 4 3" xfId="59" xr:uid="{00000000-0005-0000-0000-00000D000000}"/>
    <cellStyle name="Millares 4 3 2" xfId="71" xr:uid="{03B29B00-7588-45BD-A305-04B7B5DF0942}"/>
    <cellStyle name="Millares 4 4" xfId="63" xr:uid="{00000000-0005-0000-0000-00000E000000}"/>
    <cellStyle name="Millares 4 4 2" xfId="75" xr:uid="{2947DE6D-C22E-4168-AB67-245D3B1872C6}"/>
    <cellStyle name="Millares 4 5" xfId="67" xr:uid="{90DC3537-3B3A-49EF-B862-94BEFA17AF8A}"/>
    <cellStyle name="Moneda 2" xfId="9" xr:uid="{00000000-0005-0000-0000-00000F000000}"/>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3" xfId="36" xr:uid="{00000000-0005-0000-0000-00002C000000}"/>
    <cellStyle name="Normal 3 2" xfId="3" xr:uid="{00000000-0005-0000-0000-00002D000000}"/>
    <cellStyle name="Normal 4" xfId="37" xr:uid="{00000000-0005-0000-0000-00002E000000}"/>
    <cellStyle name="Normal 4 10" xfId="38" xr:uid="{00000000-0005-0000-0000-00002F000000}"/>
    <cellStyle name="Normal 4 11" xfId="39" xr:uid="{00000000-0005-0000-0000-000030000000}"/>
    <cellStyle name="Normal 4 12" xfId="78" xr:uid="{687148C4-CFF0-4E77-A868-D18B4B31AC38}"/>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99391</xdr:colOff>
      <xdr:row>0</xdr:row>
      <xdr:rowOff>107674</xdr:rowOff>
    </xdr:from>
    <xdr:to>
      <xdr:col>1</xdr:col>
      <xdr:colOff>189064</xdr:colOff>
      <xdr:row>0</xdr:row>
      <xdr:rowOff>754739</xdr:rowOff>
    </xdr:to>
    <xdr:pic>
      <xdr:nvPicPr>
        <xdr:cNvPr id="4" name="Imagen 3">
          <a:extLst>
            <a:ext uri="{FF2B5EF4-FFF2-40B4-BE49-F238E27FC236}">
              <a16:creationId xmlns:a16="http://schemas.microsoft.com/office/drawing/2014/main" id="{265CF66E-0C72-4207-B50F-6ADDC933D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91" y="107674"/>
          <a:ext cx="810260" cy="647065"/>
        </a:xfrm>
        <a:prstGeom prst="rect">
          <a:avLst/>
        </a:prstGeom>
      </xdr:spPr>
    </xdr:pic>
    <xdr:clientData/>
  </xdr:twoCellAnchor>
  <xdr:twoCellAnchor>
    <xdr:from>
      <xdr:col>19</xdr:col>
      <xdr:colOff>836350</xdr:colOff>
      <xdr:row>0</xdr:row>
      <xdr:rowOff>55223</xdr:rowOff>
    </xdr:from>
    <xdr:to>
      <xdr:col>19</xdr:col>
      <xdr:colOff>1494692</xdr:colOff>
      <xdr:row>0</xdr:row>
      <xdr:rowOff>789387</xdr:rowOff>
    </xdr:to>
    <xdr:pic>
      <xdr:nvPicPr>
        <xdr:cNvPr id="5" name="Picture 1" descr="Logo Para Papelería">
          <a:extLst>
            <a:ext uri="{FF2B5EF4-FFF2-40B4-BE49-F238E27FC236}">
              <a16:creationId xmlns:a16="http://schemas.microsoft.com/office/drawing/2014/main" id="{4D6DCCDE-673D-43EB-BBA0-F60627F919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4312" y="55223"/>
          <a:ext cx="658342"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28"/>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T3056"/>
  <sheetViews>
    <sheetView showGridLines="0" tabSelected="1" zoomScaleNormal="100" workbookViewId="0">
      <selection activeCell="D5" sqref="D5"/>
    </sheetView>
  </sheetViews>
  <sheetFormatPr baseColWidth="10" defaultColWidth="11.42578125" defaultRowHeight="11.25" x14ac:dyDescent="0.25"/>
  <cols>
    <col min="1" max="1" width="10.85546875" style="54" customWidth="1"/>
    <col min="2" max="2" width="12" style="32" customWidth="1"/>
    <col min="3" max="3" width="9.5703125" style="32" customWidth="1"/>
    <col min="4" max="4" width="68" style="54" customWidth="1"/>
    <col min="5" max="5" width="8.42578125" style="32" customWidth="1"/>
    <col min="6" max="6" width="49.28515625" style="34" customWidth="1"/>
    <col min="7" max="7" width="40.7109375" style="54" customWidth="1"/>
    <col min="8" max="8" width="14.140625" style="54" customWidth="1"/>
    <col min="9" max="9" width="22.85546875" style="54" customWidth="1"/>
    <col min="10" max="10" width="24.5703125" style="54" customWidth="1"/>
    <col min="11" max="11" width="9.28515625" style="32" bestFit="1" customWidth="1"/>
    <col min="12" max="12" width="24.28515625" style="53" customWidth="1"/>
    <col min="13" max="13" width="10.5703125" style="59" customWidth="1"/>
    <col min="14" max="14" width="13.42578125" style="59" customWidth="1"/>
    <col min="15" max="15" width="10.7109375" style="29" customWidth="1"/>
    <col min="16" max="16" width="11.42578125" style="31" bestFit="1"/>
    <col min="17" max="17" width="67" style="31" customWidth="1"/>
    <col min="18" max="18" width="15.140625" style="31" customWidth="1"/>
    <col min="19" max="19" width="13.42578125" style="31" customWidth="1"/>
    <col min="20" max="20" width="33.5703125" style="31" customWidth="1"/>
    <col min="21" max="16384" width="11.42578125" style="31"/>
  </cols>
  <sheetData>
    <row r="1" spans="1:20" s="36" customFormat="1" ht="68.25" customHeight="1" x14ac:dyDescent="0.25">
      <c r="A1" s="55"/>
      <c r="B1" s="37"/>
      <c r="C1" s="37"/>
      <c r="D1" s="51"/>
      <c r="E1" s="37"/>
      <c r="F1" s="37"/>
      <c r="G1" s="51"/>
      <c r="H1" s="51"/>
      <c r="I1" s="51"/>
      <c r="J1" s="38" t="s">
        <v>0</v>
      </c>
      <c r="K1" s="37"/>
      <c r="L1" s="51"/>
      <c r="M1" s="37"/>
      <c r="N1" s="38"/>
      <c r="O1" s="37"/>
      <c r="P1" s="65"/>
      <c r="Q1" s="65"/>
      <c r="R1" s="82"/>
      <c r="S1" s="65"/>
      <c r="T1" s="66"/>
    </row>
    <row r="2" spans="1:20" s="111" customFormat="1" ht="15" x14ac:dyDescent="0.25">
      <c r="A2" s="52"/>
      <c r="B2" s="39"/>
      <c r="C2" s="39"/>
      <c r="D2" s="52"/>
      <c r="E2" s="39"/>
      <c r="F2" s="39"/>
      <c r="G2" s="52"/>
      <c r="H2" s="52"/>
      <c r="I2" s="52"/>
      <c r="J2" s="52"/>
      <c r="K2" s="39"/>
      <c r="L2" s="52"/>
      <c r="M2" s="39"/>
      <c r="N2" s="39"/>
      <c r="P2" s="39" t="s">
        <v>1</v>
      </c>
      <c r="Q2" s="111" t="s">
        <v>2</v>
      </c>
      <c r="R2" s="83"/>
      <c r="S2" s="67"/>
      <c r="T2" s="67"/>
    </row>
    <row r="3" spans="1:20" s="112" customFormat="1" ht="12" x14ac:dyDescent="0.25">
      <c r="A3" s="78"/>
      <c r="B3" s="78"/>
      <c r="C3" s="78"/>
      <c r="D3" s="78"/>
      <c r="E3" s="78"/>
      <c r="F3" s="78"/>
      <c r="G3" s="78"/>
      <c r="H3" s="78"/>
      <c r="I3" s="78"/>
      <c r="J3" s="78"/>
      <c r="K3" s="78"/>
      <c r="L3" s="78"/>
      <c r="M3" s="79"/>
      <c r="N3" s="79"/>
      <c r="O3" s="78"/>
      <c r="P3" s="116"/>
      <c r="Q3" s="117" t="s">
        <v>3</v>
      </c>
      <c r="R3" s="118"/>
      <c r="S3" s="117"/>
      <c r="T3" s="119"/>
    </row>
    <row r="4" spans="1:20" s="112" customFormat="1" ht="33.75" x14ac:dyDescent="0.25">
      <c r="A4" s="80" t="s">
        <v>4</v>
      </c>
      <c r="B4" s="80" t="s">
        <v>5</v>
      </c>
      <c r="C4" s="80" t="s">
        <v>6</v>
      </c>
      <c r="D4" s="80" t="s">
        <v>7</v>
      </c>
      <c r="E4" s="80" t="s">
        <v>8</v>
      </c>
      <c r="F4" s="80" t="s">
        <v>9</v>
      </c>
      <c r="G4" s="80" t="s">
        <v>10</v>
      </c>
      <c r="H4" s="80" t="s">
        <v>11</v>
      </c>
      <c r="I4" s="80" t="s">
        <v>12</v>
      </c>
      <c r="J4" s="80" t="s">
        <v>13</v>
      </c>
      <c r="K4" s="80" t="s">
        <v>14</v>
      </c>
      <c r="L4" s="80" t="s">
        <v>15</v>
      </c>
      <c r="M4" s="81" t="s">
        <v>16</v>
      </c>
      <c r="N4" s="81" t="s">
        <v>17</v>
      </c>
      <c r="O4" s="80" t="s">
        <v>18</v>
      </c>
      <c r="P4" s="120" t="s">
        <v>19</v>
      </c>
      <c r="Q4" s="120" t="s">
        <v>20</v>
      </c>
      <c r="R4" s="121" t="s">
        <v>21</v>
      </c>
      <c r="S4" s="120" t="s">
        <v>22</v>
      </c>
      <c r="T4" s="120" t="s">
        <v>23</v>
      </c>
    </row>
    <row r="5" spans="1:20" s="109" customFormat="1" ht="236.25" x14ac:dyDescent="0.25">
      <c r="A5" s="46" t="s">
        <v>24</v>
      </c>
      <c r="B5" s="46" t="s">
        <v>25</v>
      </c>
      <c r="C5" s="63">
        <v>2</v>
      </c>
      <c r="D5" s="46" t="s">
        <v>26</v>
      </c>
      <c r="E5" s="107">
        <v>2</v>
      </c>
      <c r="F5" s="48" t="s">
        <v>27</v>
      </c>
      <c r="G5" s="48" t="s">
        <v>28</v>
      </c>
      <c r="H5" s="77" t="s">
        <v>29</v>
      </c>
      <c r="I5" s="77" t="s">
        <v>29</v>
      </c>
      <c r="J5" s="46" t="s">
        <v>30</v>
      </c>
      <c r="K5" s="84" t="s">
        <v>31</v>
      </c>
      <c r="L5" s="48" t="s">
        <v>32</v>
      </c>
      <c r="M5" s="68">
        <v>43540</v>
      </c>
      <c r="N5" s="68">
        <v>44196</v>
      </c>
      <c r="O5" s="91" t="s">
        <v>33</v>
      </c>
      <c r="P5" s="60">
        <v>44477</v>
      </c>
      <c r="Q5" s="114" t="s">
        <v>34</v>
      </c>
      <c r="R5" s="115">
        <v>1</v>
      </c>
      <c r="S5" s="113" t="s">
        <v>35</v>
      </c>
      <c r="T5" s="114" t="s">
        <v>36</v>
      </c>
    </row>
    <row r="6" spans="1:20" s="109" customFormat="1" ht="213.75" x14ac:dyDescent="0.25">
      <c r="A6" s="46" t="s">
        <v>24</v>
      </c>
      <c r="B6" s="46" t="s">
        <v>25</v>
      </c>
      <c r="C6" s="63">
        <v>3</v>
      </c>
      <c r="D6" s="46" t="s">
        <v>37</v>
      </c>
      <c r="E6" s="107">
        <v>1</v>
      </c>
      <c r="F6" s="48" t="s">
        <v>38</v>
      </c>
      <c r="G6" s="48" t="s">
        <v>39</v>
      </c>
      <c r="H6" s="77" t="s">
        <v>29</v>
      </c>
      <c r="I6" s="77" t="s">
        <v>29</v>
      </c>
      <c r="J6" s="46" t="s">
        <v>40</v>
      </c>
      <c r="K6" s="84" t="s">
        <v>31</v>
      </c>
      <c r="L6" s="48" t="s">
        <v>32</v>
      </c>
      <c r="M6" s="68">
        <v>44285</v>
      </c>
      <c r="N6" s="68">
        <v>44316</v>
      </c>
      <c r="O6" s="91" t="s">
        <v>41</v>
      </c>
      <c r="P6" s="60">
        <v>44477</v>
      </c>
      <c r="Q6" s="114" t="s">
        <v>42</v>
      </c>
      <c r="R6" s="115">
        <v>0</v>
      </c>
      <c r="S6" s="113" t="s">
        <v>35</v>
      </c>
      <c r="T6" s="114" t="s">
        <v>43</v>
      </c>
    </row>
    <row r="7" spans="1:20" s="109" customFormat="1" ht="247.5" x14ac:dyDescent="0.25">
      <c r="A7" s="46" t="s">
        <v>44</v>
      </c>
      <c r="B7" s="46" t="s">
        <v>45</v>
      </c>
      <c r="C7" s="63">
        <v>1</v>
      </c>
      <c r="D7" s="91" t="s">
        <v>46</v>
      </c>
      <c r="E7" s="107">
        <v>1</v>
      </c>
      <c r="F7" s="48" t="s">
        <v>47</v>
      </c>
      <c r="G7" s="48" t="s">
        <v>48</v>
      </c>
      <c r="H7" s="77" t="s">
        <v>49</v>
      </c>
      <c r="I7" s="77" t="s">
        <v>50</v>
      </c>
      <c r="J7" s="48" t="s">
        <v>51</v>
      </c>
      <c r="K7" s="84" t="s">
        <v>31</v>
      </c>
      <c r="L7" s="48" t="s">
        <v>52</v>
      </c>
      <c r="M7" s="68">
        <v>44256</v>
      </c>
      <c r="N7" s="68">
        <v>44561</v>
      </c>
      <c r="O7" s="123" t="s">
        <v>53</v>
      </c>
      <c r="P7" s="60">
        <v>44473</v>
      </c>
      <c r="Q7" s="114" t="s">
        <v>54</v>
      </c>
      <c r="R7" s="115" t="s">
        <v>29</v>
      </c>
      <c r="S7" s="113" t="s">
        <v>55</v>
      </c>
      <c r="T7" s="114" t="s">
        <v>43</v>
      </c>
    </row>
    <row r="8" spans="1:20" s="109" customFormat="1" ht="191.25" x14ac:dyDescent="0.25">
      <c r="A8" s="46" t="s">
        <v>44</v>
      </c>
      <c r="B8" s="46" t="s">
        <v>45</v>
      </c>
      <c r="C8" s="63">
        <v>3</v>
      </c>
      <c r="D8" s="46" t="s">
        <v>56</v>
      </c>
      <c r="E8" s="107">
        <v>1</v>
      </c>
      <c r="F8" s="48" t="s">
        <v>57</v>
      </c>
      <c r="G8" s="48" t="s">
        <v>58</v>
      </c>
      <c r="H8" s="77" t="s">
        <v>59</v>
      </c>
      <c r="I8" s="77" t="s">
        <v>60</v>
      </c>
      <c r="J8" s="48" t="s">
        <v>61</v>
      </c>
      <c r="K8" s="84" t="s">
        <v>31</v>
      </c>
      <c r="L8" s="48" t="s">
        <v>62</v>
      </c>
      <c r="M8" s="68">
        <v>44256</v>
      </c>
      <c r="N8" s="68">
        <v>44469</v>
      </c>
      <c r="O8" s="123" t="s">
        <v>63</v>
      </c>
      <c r="P8" s="60">
        <v>44473</v>
      </c>
      <c r="Q8" s="114" t="s">
        <v>64</v>
      </c>
      <c r="R8" s="115">
        <v>1</v>
      </c>
      <c r="S8" s="113" t="s">
        <v>55</v>
      </c>
      <c r="T8" s="114" t="s">
        <v>65</v>
      </c>
    </row>
    <row r="9" spans="1:20" s="109" customFormat="1" ht="281.25" x14ac:dyDescent="0.25">
      <c r="A9" s="46" t="s">
        <v>44</v>
      </c>
      <c r="B9" s="46" t="s">
        <v>45</v>
      </c>
      <c r="C9" s="63">
        <v>3</v>
      </c>
      <c r="D9" s="46" t="s">
        <v>56</v>
      </c>
      <c r="E9" s="107">
        <v>2</v>
      </c>
      <c r="F9" s="48" t="s">
        <v>57</v>
      </c>
      <c r="G9" s="48" t="s">
        <v>66</v>
      </c>
      <c r="H9" s="77" t="s">
        <v>67</v>
      </c>
      <c r="I9" s="77" t="s">
        <v>68</v>
      </c>
      <c r="J9" s="48" t="s">
        <v>69</v>
      </c>
      <c r="K9" s="84" t="s">
        <v>31</v>
      </c>
      <c r="L9" s="48" t="s">
        <v>70</v>
      </c>
      <c r="M9" s="68">
        <v>44256</v>
      </c>
      <c r="N9" s="68">
        <v>44621</v>
      </c>
      <c r="O9" s="123" t="s">
        <v>63</v>
      </c>
      <c r="P9" s="60">
        <v>44473</v>
      </c>
      <c r="Q9" s="114" t="s">
        <v>71</v>
      </c>
      <c r="R9" s="115">
        <v>1</v>
      </c>
      <c r="S9" s="113" t="s">
        <v>55</v>
      </c>
      <c r="T9" s="114" t="s">
        <v>72</v>
      </c>
    </row>
    <row r="10" spans="1:20" s="109" customFormat="1" ht="191.25" x14ac:dyDescent="0.25">
      <c r="A10" s="46" t="s">
        <v>44</v>
      </c>
      <c r="B10" s="46" t="s">
        <v>45</v>
      </c>
      <c r="C10" s="63">
        <v>3</v>
      </c>
      <c r="D10" s="46" t="s">
        <v>56</v>
      </c>
      <c r="E10" s="107">
        <v>3</v>
      </c>
      <c r="F10" s="48" t="s">
        <v>57</v>
      </c>
      <c r="G10" s="48" t="s">
        <v>73</v>
      </c>
      <c r="H10" s="77" t="s">
        <v>74</v>
      </c>
      <c r="I10" s="77" t="s">
        <v>75</v>
      </c>
      <c r="J10" s="48" t="s">
        <v>76</v>
      </c>
      <c r="K10" s="84" t="s">
        <v>31</v>
      </c>
      <c r="L10" s="48" t="s">
        <v>70</v>
      </c>
      <c r="M10" s="68">
        <v>44256</v>
      </c>
      <c r="N10" s="68">
        <v>44561</v>
      </c>
      <c r="O10" s="123" t="s">
        <v>53</v>
      </c>
      <c r="P10" s="60">
        <v>44473</v>
      </c>
      <c r="Q10" s="114" t="s">
        <v>54</v>
      </c>
      <c r="R10" s="115" t="s">
        <v>29</v>
      </c>
      <c r="S10" s="113" t="s">
        <v>55</v>
      </c>
      <c r="T10" s="114" t="s">
        <v>43</v>
      </c>
    </row>
    <row r="11" spans="1:20" s="109" customFormat="1" ht="101.25" x14ac:dyDescent="0.25">
      <c r="A11" s="46" t="s">
        <v>77</v>
      </c>
      <c r="B11" s="46" t="s">
        <v>78</v>
      </c>
      <c r="C11" s="63">
        <v>1</v>
      </c>
      <c r="D11" s="49" t="s">
        <v>79</v>
      </c>
      <c r="E11" s="107">
        <v>3</v>
      </c>
      <c r="F11" s="46" t="s">
        <v>80</v>
      </c>
      <c r="G11" s="46" t="s">
        <v>81</v>
      </c>
      <c r="H11" s="77" t="s">
        <v>82</v>
      </c>
      <c r="I11" s="77" t="s">
        <v>83</v>
      </c>
      <c r="J11" s="46" t="s">
        <v>84</v>
      </c>
      <c r="K11" s="84" t="s">
        <v>85</v>
      </c>
      <c r="L11" s="48" t="s">
        <v>86</v>
      </c>
      <c r="M11" s="68">
        <v>43997</v>
      </c>
      <c r="N11" s="68">
        <v>44500</v>
      </c>
      <c r="O11" s="91" t="s">
        <v>53</v>
      </c>
      <c r="P11" s="60">
        <v>44475</v>
      </c>
      <c r="Q11" s="114" t="s">
        <v>87</v>
      </c>
      <c r="R11" s="115" t="s">
        <v>29</v>
      </c>
      <c r="S11" s="113" t="s">
        <v>29</v>
      </c>
      <c r="T11" s="114" t="s">
        <v>88</v>
      </c>
    </row>
    <row r="12" spans="1:20" s="109" customFormat="1" ht="123.75" x14ac:dyDescent="0.25">
      <c r="A12" s="46" t="s">
        <v>77</v>
      </c>
      <c r="B12" s="46" t="s">
        <v>78</v>
      </c>
      <c r="C12" s="63">
        <v>2</v>
      </c>
      <c r="D12" s="49" t="s">
        <v>89</v>
      </c>
      <c r="E12" s="107">
        <v>1</v>
      </c>
      <c r="F12" s="46" t="s">
        <v>90</v>
      </c>
      <c r="G12" s="46" t="s">
        <v>91</v>
      </c>
      <c r="H12" s="77" t="s">
        <v>92</v>
      </c>
      <c r="I12" s="77" t="s">
        <v>93</v>
      </c>
      <c r="J12" s="46" t="s">
        <v>94</v>
      </c>
      <c r="K12" s="84" t="s">
        <v>95</v>
      </c>
      <c r="L12" s="48" t="s">
        <v>96</v>
      </c>
      <c r="M12" s="68">
        <v>43953</v>
      </c>
      <c r="N12" s="68">
        <v>44561</v>
      </c>
      <c r="O12" s="91" t="s">
        <v>53</v>
      </c>
      <c r="P12" s="60">
        <v>44475</v>
      </c>
      <c r="Q12" s="114" t="s">
        <v>97</v>
      </c>
      <c r="R12" s="115" t="s">
        <v>29</v>
      </c>
      <c r="S12" s="113" t="s">
        <v>29</v>
      </c>
      <c r="T12" s="114" t="s">
        <v>43</v>
      </c>
    </row>
    <row r="13" spans="1:20" s="109" customFormat="1" ht="123.75" x14ac:dyDescent="0.25">
      <c r="A13" s="46" t="s">
        <v>77</v>
      </c>
      <c r="B13" s="46" t="s">
        <v>78</v>
      </c>
      <c r="C13" s="63">
        <v>2</v>
      </c>
      <c r="D13" s="49" t="s">
        <v>89</v>
      </c>
      <c r="E13" s="107">
        <v>2</v>
      </c>
      <c r="F13" s="46" t="s">
        <v>90</v>
      </c>
      <c r="G13" s="46" t="s">
        <v>98</v>
      </c>
      <c r="H13" s="77" t="s">
        <v>99</v>
      </c>
      <c r="I13" s="77" t="s">
        <v>100</v>
      </c>
      <c r="J13" s="46" t="s">
        <v>101</v>
      </c>
      <c r="K13" s="84" t="s">
        <v>31</v>
      </c>
      <c r="L13" s="48" t="s">
        <v>102</v>
      </c>
      <c r="M13" s="68">
        <v>44567</v>
      </c>
      <c r="N13" s="68">
        <v>44561</v>
      </c>
      <c r="O13" s="91" t="s">
        <v>53</v>
      </c>
      <c r="P13" s="60">
        <v>44475</v>
      </c>
      <c r="Q13" s="114" t="s">
        <v>97</v>
      </c>
      <c r="R13" s="115" t="s">
        <v>29</v>
      </c>
      <c r="S13" s="113" t="s">
        <v>29</v>
      </c>
      <c r="T13" s="114" t="s">
        <v>43</v>
      </c>
    </row>
    <row r="14" spans="1:20" s="109" customFormat="1" ht="135" x14ac:dyDescent="0.25">
      <c r="A14" s="46" t="s">
        <v>103</v>
      </c>
      <c r="B14" s="46" t="s">
        <v>104</v>
      </c>
      <c r="C14" s="63">
        <v>10</v>
      </c>
      <c r="D14" s="91" t="s">
        <v>105</v>
      </c>
      <c r="E14" s="107">
        <v>1</v>
      </c>
      <c r="F14" s="48" t="s">
        <v>106</v>
      </c>
      <c r="G14" s="48" t="s">
        <v>107</v>
      </c>
      <c r="H14" s="77" t="s">
        <v>29</v>
      </c>
      <c r="I14" s="77" t="s">
        <v>29</v>
      </c>
      <c r="J14" s="85" t="s">
        <v>108</v>
      </c>
      <c r="K14" s="84" t="s">
        <v>31</v>
      </c>
      <c r="L14" s="48" t="s">
        <v>109</v>
      </c>
      <c r="M14" s="68">
        <v>43647</v>
      </c>
      <c r="N14" s="68">
        <v>44561</v>
      </c>
      <c r="O14" s="91" t="s">
        <v>53</v>
      </c>
      <c r="P14" s="60">
        <v>44470</v>
      </c>
      <c r="Q14" s="114" t="s">
        <v>54</v>
      </c>
      <c r="R14" s="115">
        <v>0.2</v>
      </c>
      <c r="S14" s="113" t="s">
        <v>55</v>
      </c>
      <c r="T14" s="114" t="s">
        <v>43</v>
      </c>
    </row>
    <row r="15" spans="1:20" s="109" customFormat="1" ht="191.25" x14ac:dyDescent="0.25">
      <c r="A15" s="46" t="s">
        <v>110</v>
      </c>
      <c r="B15" s="46" t="s">
        <v>111</v>
      </c>
      <c r="C15" s="63">
        <v>7</v>
      </c>
      <c r="D15" s="91" t="s">
        <v>112</v>
      </c>
      <c r="E15" s="107">
        <v>1</v>
      </c>
      <c r="F15" s="46" t="s">
        <v>113</v>
      </c>
      <c r="G15" s="48" t="s">
        <v>114</v>
      </c>
      <c r="H15" s="48" t="s">
        <v>115</v>
      </c>
      <c r="I15" s="46" t="s">
        <v>116</v>
      </c>
      <c r="J15" s="46" t="s">
        <v>117</v>
      </c>
      <c r="K15" s="84" t="s">
        <v>31</v>
      </c>
      <c r="L15" s="46" t="s">
        <v>118</v>
      </c>
      <c r="M15" s="62">
        <v>43735</v>
      </c>
      <c r="N15" s="62">
        <v>44742</v>
      </c>
      <c r="O15" s="91" t="s">
        <v>53</v>
      </c>
      <c r="P15" s="60">
        <v>44470</v>
      </c>
      <c r="Q15" s="114" t="s">
        <v>119</v>
      </c>
      <c r="R15" s="115" t="s">
        <v>29</v>
      </c>
      <c r="S15" s="113" t="s">
        <v>29</v>
      </c>
      <c r="T15" s="114" t="s">
        <v>29</v>
      </c>
    </row>
    <row r="16" spans="1:20" s="109" customFormat="1" ht="191.25" x14ac:dyDescent="0.25">
      <c r="A16" s="46" t="s">
        <v>110</v>
      </c>
      <c r="B16" s="46" t="s">
        <v>111</v>
      </c>
      <c r="C16" s="63">
        <v>7</v>
      </c>
      <c r="D16" s="91" t="s">
        <v>112</v>
      </c>
      <c r="E16" s="107">
        <v>2</v>
      </c>
      <c r="F16" s="46" t="s">
        <v>120</v>
      </c>
      <c r="G16" s="48" t="s">
        <v>121</v>
      </c>
      <c r="H16" s="48" t="s">
        <v>122</v>
      </c>
      <c r="I16" s="46" t="s">
        <v>123</v>
      </c>
      <c r="J16" s="46" t="s">
        <v>124</v>
      </c>
      <c r="K16" s="84" t="s">
        <v>31</v>
      </c>
      <c r="L16" s="46" t="s">
        <v>118</v>
      </c>
      <c r="M16" s="62">
        <v>43735</v>
      </c>
      <c r="N16" s="62">
        <v>44742</v>
      </c>
      <c r="O16" s="91" t="s">
        <v>53</v>
      </c>
      <c r="P16" s="60">
        <v>44470</v>
      </c>
      <c r="Q16" s="114" t="s">
        <v>119</v>
      </c>
      <c r="R16" s="115" t="s">
        <v>29</v>
      </c>
      <c r="S16" s="113" t="s">
        <v>29</v>
      </c>
      <c r="T16" s="114" t="s">
        <v>29</v>
      </c>
    </row>
    <row r="17" spans="1:20" s="109" customFormat="1" ht="90" x14ac:dyDescent="0.25">
      <c r="A17" s="46" t="s">
        <v>125</v>
      </c>
      <c r="B17" s="46" t="s">
        <v>126</v>
      </c>
      <c r="C17" s="63">
        <v>3</v>
      </c>
      <c r="D17" s="46" t="s">
        <v>127</v>
      </c>
      <c r="E17" s="63">
        <v>1</v>
      </c>
      <c r="F17" s="86" t="s">
        <v>128</v>
      </c>
      <c r="G17" s="46" t="s">
        <v>129</v>
      </c>
      <c r="H17" s="46" t="s">
        <v>29</v>
      </c>
      <c r="I17" s="46" t="s">
        <v>29</v>
      </c>
      <c r="J17" s="48" t="s">
        <v>130</v>
      </c>
      <c r="K17" s="84" t="s">
        <v>31</v>
      </c>
      <c r="L17" s="48" t="s">
        <v>131</v>
      </c>
      <c r="M17" s="62">
        <v>43800</v>
      </c>
      <c r="N17" s="68">
        <v>43830</v>
      </c>
      <c r="O17" s="91" t="s">
        <v>53</v>
      </c>
      <c r="P17" s="60">
        <v>44475</v>
      </c>
      <c r="Q17" s="114" t="s">
        <v>132</v>
      </c>
      <c r="R17" s="115">
        <v>1</v>
      </c>
      <c r="S17" s="113" t="s">
        <v>133</v>
      </c>
      <c r="T17" s="114" t="s">
        <v>134</v>
      </c>
    </row>
    <row r="18" spans="1:20" s="109" customFormat="1" ht="236.25" x14ac:dyDescent="0.25">
      <c r="A18" s="46" t="s">
        <v>135</v>
      </c>
      <c r="B18" s="46" t="s">
        <v>25</v>
      </c>
      <c r="C18" s="63">
        <v>4</v>
      </c>
      <c r="D18" s="46" t="s">
        <v>136</v>
      </c>
      <c r="E18" s="63">
        <v>2</v>
      </c>
      <c r="F18" s="86" t="s">
        <v>137</v>
      </c>
      <c r="G18" s="46" t="s">
        <v>138</v>
      </c>
      <c r="H18" s="46" t="s">
        <v>29</v>
      </c>
      <c r="I18" s="46" t="s">
        <v>29</v>
      </c>
      <c r="J18" s="46" t="s">
        <v>139</v>
      </c>
      <c r="K18" s="84" t="s">
        <v>31</v>
      </c>
      <c r="L18" s="48" t="s">
        <v>140</v>
      </c>
      <c r="M18" s="62">
        <v>44181</v>
      </c>
      <c r="N18" s="62">
        <v>44196</v>
      </c>
      <c r="O18" s="91" t="s">
        <v>33</v>
      </c>
      <c r="P18" s="60">
        <v>44477</v>
      </c>
      <c r="Q18" s="114" t="s">
        <v>141</v>
      </c>
      <c r="R18" s="115">
        <v>1</v>
      </c>
      <c r="S18" s="113" t="s">
        <v>35</v>
      </c>
      <c r="T18" s="114" t="s">
        <v>142</v>
      </c>
    </row>
    <row r="19" spans="1:20" s="109" customFormat="1" ht="213.75" x14ac:dyDescent="0.25">
      <c r="A19" s="46" t="s">
        <v>135</v>
      </c>
      <c r="B19" s="46" t="s">
        <v>25</v>
      </c>
      <c r="C19" s="63">
        <v>8</v>
      </c>
      <c r="D19" s="46" t="s">
        <v>143</v>
      </c>
      <c r="E19" s="63">
        <v>1</v>
      </c>
      <c r="F19" s="86" t="s">
        <v>144</v>
      </c>
      <c r="G19" s="46" t="s">
        <v>145</v>
      </c>
      <c r="H19" s="46" t="s">
        <v>29</v>
      </c>
      <c r="I19" s="46" t="s">
        <v>29</v>
      </c>
      <c r="J19" s="48" t="s">
        <v>146</v>
      </c>
      <c r="K19" s="84" t="s">
        <v>85</v>
      </c>
      <c r="L19" s="48" t="s">
        <v>140</v>
      </c>
      <c r="M19" s="62">
        <v>43833</v>
      </c>
      <c r="N19" s="62">
        <v>43905</v>
      </c>
      <c r="O19" s="91" t="s">
        <v>33</v>
      </c>
      <c r="P19" s="60">
        <v>44477</v>
      </c>
      <c r="Q19" s="114" t="s">
        <v>147</v>
      </c>
      <c r="R19" s="115">
        <v>1</v>
      </c>
      <c r="S19" s="113" t="s">
        <v>35</v>
      </c>
      <c r="T19" s="114" t="s">
        <v>148</v>
      </c>
    </row>
    <row r="20" spans="1:20" s="109" customFormat="1" ht="247.5" x14ac:dyDescent="0.25">
      <c r="A20" s="46" t="s">
        <v>135</v>
      </c>
      <c r="B20" s="46" t="s">
        <v>25</v>
      </c>
      <c r="C20" s="63">
        <v>10</v>
      </c>
      <c r="D20" s="46" t="s">
        <v>149</v>
      </c>
      <c r="E20" s="63">
        <v>2</v>
      </c>
      <c r="F20" s="86" t="s">
        <v>150</v>
      </c>
      <c r="G20" s="46" t="s">
        <v>151</v>
      </c>
      <c r="H20" s="46" t="s">
        <v>29</v>
      </c>
      <c r="I20" s="46" t="s">
        <v>29</v>
      </c>
      <c r="J20" s="48" t="s">
        <v>152</v>
      </c>
      <c r="K20" s="84" t="s">
        <v>85</v>
      </c>
      <c r="L20" s="48" t="s">
        <v>140</v>
      </c>
      <c r="M20" s="62">
        <v>43845</v>
      </c>
      <c r="N20" s="62">
        <v>43890</v>
      </c>
      <c r="O20" s="91" t="s">
        <v>33</v>
      </c>
      <c r="P20" s="60">
        <v>44477</v>
      </c>
      <c r="Q20" s="114" t="s">
        <v>153</v>
      </c>
      <c r="R20" s="115">
        <v>1</v>
      </c>
      <c r="S20" s="113" t="s">
        <v>35</v>
      </c>
      <c r="T20" s="114" t="s">
        <v>154</v>
      </c>
    </row>
    <row r="21" spans="1:20" s="61" customFormat="1" ht="180" x14ac:dyDescent="0.25">
      <c r="A21" s="46" t="s">
        <v>155</v>
      </c>
      <c r="B21" s="46" t="s">
        <v>45</v>
      </c>
      <c r="C21" s="63">
        <v>2</v>
      </c>
      <c r="D21" s="49" t="s">
        <v>156</v>
      </c>
      <c r="E21" s="107">
        <v>4</v>
      </c>
      <c r="F21" s="48" t="s">
        <v>157</v>
      </c>
      <c r="G21" s="48" t="s">
        <v>158</v>
      </c>
      <c r="H21" s="77" t="s">
        <v>159</v>
      </c>
      <c r="I21" s="77" t="s">
        <v>160</v>
      </c>
      <c r="J21" s="48" t="s">
        <v>161</v>
      </c>
      <c r="K21" s="84" t="s">
        <v>85</v>
      </c>
      <c r="L21" s="48" t="s">
        <v>162</v>
      </c>
      <c r="M21" s="68">
        <v>43864</v>
      </c>
      <c r="N21" s="68">
        <v>43921</v>
      </c>
      <c r="O21" s="91" t="s">
        <v>63</v>
      </c>
      <c r="P21" s="60">
        <v>44473</v>
      </c>
      <c r="Q21" s="114" t="s">
        <v>163</v>
      </c>
      <c r="R21" s="115">
        <v>1</v>
      </c>
      <c r="S21" s="113" t="s">
        <v>55</v>
      </c>
      <c r="T21" s="114" t="s">
        <v>164</v>
      </c>
    </row>
    <row r="22" spans="1:20" s="61" customFormat="1" ht="123.75" x14ac:dyDescent="0.25">
      <c r="A22" s="46" t="s">
        <v>155</v>
      </c>
      <c r="B22" s="46" t="s">
        <v>45</v>
      </c>
      <c r="C22" s="63">
        <v>3</v>
      </c>
      <c r="D22" s="49" t="s">
        <v>165</v>
      </c>
      <c r="E22" s="107">
        <v>2</v>
      </c>
      <c r="F22" s="48" t="s">
        <v>166</v>
      </c>
      <c r="G22" s="48" t="s">
        <v>167</v>
      </c>
      <c r="H22" s="77" t="s">
        <v>168</v>
      </c>
      <c r="I22" s="77" t="s">
        <v>169</v>
      </c>
      <c r="J22" s="48" t="s">
        <v>170</v>
      </c>
      <c r="K22" s="84" t="s">
        <v>31</v>
      </c>
      <c r="L22" s="48" t="s">
        <v>171</v>
      </c>
      <c r="M22" s="68">
        <v>43617</v>
      </c>
      <c r="N22" s="68">
        <v>44347</v>
      </c>
      <c r="O22" s="91" t="s">
        <v>63</v>
      </c>
      <c r="P22" s="60">
        <v>44473</v>
      </c>
      <c r="Q22" s="114" t="s">
        <v>172</v>
      </c>
      <c r="R22" s="115">
        <v>1</v>
      </c>
      <c r="S22" s="113" t="s">
        <v>55</v>
      </c>
      <c r="T22" s="114" t="s">
        <v>173</v>
      </c>
    </row>
    <row r="23" spans="1:20" s="61" customFormat="1" ht="123.75" x14ac:dyDescent="0.25">
      <c r="A23" s="46" t="s">
        <v>155</v>
      </c>
      <c r="B23" s="46" t="s">
        <v>45</v>
      </c>
      <c r="C23" s="63">
        <v>3</v>
      </c>
      <c r="D23" s="49" t="s">
        <v>165</v>
      </c>
      <c r="E23" s="107">
        <v>5</v>
      </c>
      <c r="F23" s="48" t="s">
        <v>174</v>
      </c>
      <c r="G23" s="48" t="s">
        <v>175</v>
      </c>
      <c r="H23" s="77" t="s">
        <v>176</v>
      </c>
      <c r="I23" s="77" t="s">
        <v>177</v>
      </c>
      <c r="J23" s="48" t="s">
        <v>178</v>
      </c>
      <c r="K23" s="84" t="s">
        <v>31</v>
      </c>
      <c r="L23" s="48" t="s">
        <v>171</v>
      </c>
      <c r="M23" s="68">
        <v>43775</v>
      </c>
      <c r="N23" s="68">
        <v>43951</v>
      </c>
      <c r="O23" s="91" t="s">
        <v>63</v>
      </c>
      <c r="P23" s="60">
        <v>44473</v>
      </c>
      <c r="Q23" s="114" t="s">
        <v>179</v>
      </c>
      <c r="R23" s="115">
        <v>1</v>
      </c>
      <c r="S23" s="113" t="s">
        <v>55</v>
      </c>
      <c r="T23" s="114" t="s">
        <v>180</v>
      </c>
    </row>
    <row r="24" spans="1:20" s="61" customFormat="1" ht="135" x14ac:dyDescent="0.25">
      <c r="A24" s="46" t="s">
        <v>181</v>
      </c>
      <c r="B24" s="46" t="s">
        <v>104</v>
      </c>
      <c r="C24" s="63">
        <v>4</v>
      </c>
      <c r="D24" s="46" t="s">
        <v>182</v>
      </c>
      <c r="E24" s="63">
        <v>1</v>
      </c>
      <c r="F24" s="86" t="s">
        <v>183</v>
      </c>
      <c r="G24" s="46" t="s">
        <v>184</v>
      </c>
      <c r="H24" s="77" t="s">
        <v>29</v>
      </c>
      <c r="I24" s="77" t="s">
        <v>29</v>
      </c>
      <c r="J24" s="48" t="s">
        <v>185</v>
      </c>
      <c r="K24" s="84" t="s">
        <v>31</v>
      </c>
      <c r="L24" s="48" t="s">
        <v>186</v>
      </c>
      <c r="M24" s="62">
        <v>43850</v>
      </c>
      <c r="N24" s="62">
        <v>44196</v>
      </c>
      <c r="O24" s="91" t="s">
        <v>53</v>
      </c>
      <c r="P24" s="60">
        <v>44470</v>
      </c>
      <c r="Q24" s="114" t="s">
        <v>187</v>
      </c>
      <c r="R24" s="115">
        <v>1</v>
      </c>
      <c r="S24" s="113" t="s">
        <v>55</v>
      </c>
      <c r="T24" s="114" t="s">
        <v>43</v>
      </c>
    </row>
    <row r="25" spans="1:20" s="61" customFormat="1" ht="202.5" x14ac:dyDescent="0.25">
      <c r="A25" s="49" t="s">
        <v>188</v>
      </c>
      <c r="B25" s="46" t="s">
        <v>189</v>
      </c>
      <c r="C25" s="47">
        <v>1</v>
      </c>
      <c r="D25" s="50" t="s">
        <v>190</v>
      </c>
      <c r="E25" s="47">
        <v>2</v>
      </c>
      <c r="F25" s="48" t="s">
        <v>191</v>
      </c>
      <c r="G25" s="46" t="s">
        <v>192</v>
      </c>
      <c r="H25" s="48" t="s">
        <v>193</v>
      </c>
      <c r="I25" s="46" t="s">
        <v>194</v>
      </c>
      <c r="J25" s="46" t="s">
        <v>195</v>
      </c>
      <c r="K25" s="84" t="s">
        <v>31</v>
      </c>
      <c r="L25" s="49" t="s">
        <v>196</v>
      </c>
      <c r="M25" s="62">
        <v>44089</v>
      </c>
      <c r="N25" s="62">
        <v>44347</v>
      </c>
      <c r="O25" s="91" t="s">
        <v>53</v>
      </c>
      <c r="P25" s="60">
        <v>44475</v>
      </c>
      <c r="Q25" s="114" t="s">
        <v>197</v>
      </c>
      <c r="R25" s="115">
        <v>1</v>
      </c>
      <c r="S25" s="113" t="s">
        <v>133</v>
      </c>
      <c r="T25" s="114" t="s">
        <v>198</v>
      </c>
    </row>
    <row r="26" spans="1:20" s="61" customFormat="1" ht="303.75" x14ac:dyDescent="0.25">
      <c r="A26" s="49" t="s">
        <v>199</v>
      </c>
      <c r="B26" s="46" t="s">
        <v>126</v>
      </c>
      <c r="C26" s="47">
        <v>2</v>
      </c>
      <c r="D26" s="49" t="s">
        <v>200</v>
      </c>
      <c r="E26" s="63">
        <v>1</v>
      </c>
      <c r="F26" s="48" t="s">
        <v>201</v>
      </c>
      <c r="G26" s="48" t="s">
        <v>202</v>
      </c>
      <c r="H26" s="46" t="s">
        <v>203</v>
      </c>
      <c r="I26" s="46" t="s">
        <v>204</v>
      </c>
      <c r="J26" s="48" t="s">
        <v>205</v>
      </c>
      <c r="K26" s="84" t="s">
        <v>31</v>
      </c>
      <c r="L26" s="46" t="s">
        <v>206</v>
      </c>
      <c r="M26" s="62">
        <v>44348</v>
      </c>
      <c r="N26" s="62">
        <v>44561</v>
      </c>
      <c r="O26" s="91" t="s">
        <v>53</v>
      </c>
      <c r="P26" s="60">
        <v>44475</v>
      </c>
      <c r="Q26" s="114" t="s">
        <v>207</v>
      </c>
      <c r="R26" s="115">
        <v>0.5</v>
      </c>
      <c r="S26" s="113" t="s">
        <v>133</v>
      </c>
      <c r="T26" s="114" t="s">
        <v>208</v>
      </c>
    </row>
    <row r="27" spans="1:20" s="61" customFormat="1" ht="180" x14ac:dyDescent="0.25">
      <c r="A27" s="49" t="s">
        <v>199</v>
      </c>
      <c r="B27" s="46" t="s">
        <v>126</v>
      </c>
      <c r="C27" s="47">
        <v>5</v>
      </c>
      <c r="D27" s="49" t="s">
        <v>209</v>
      </c>
      <c r="E27" s="47">
        <v>1</v>
      </c>
      <c r="F27" s="48" t="s">
        <v>210</v>
      </c>
      <c r="G27" s="48" t="s">
        <v>211</v>
      </c>
      <c r="H27" s="46" t="s">
        <v>212</v>
      </c>
      <c r="I27" s="46" t="s">
        <v>213</v>
      </c>
      <c r="J27" s="48" t="s">
        <v>214</v>
      </c>
      <c r="K27" s="84" t="s">
        <v>31</v>
      </c>
      <c r="L27" s="46" t="s">
        <v>215</v>
      </c>
      <c r="M27" s="62">
        <v>44075</v>
      </c>
      <c r="N27" s="62">
        <v>44196</v>
      </c>
      <c r="O27" s="91" t="s">
        <v>53</v>
      </c>
      <c r="P27" s="60">
        <v>44475</v>
      </c>
      <c r="Q27" s="114" t="s">
        <v>216</v>
      </c>
      <c r="R27" s="115">
        <v>1</v>
      </c>
      <c r="S27" s="113" t="s">
        <v>133</v>
      </c>
      <c r="T27" s="114" t="s">
        <v>217</v>
      </c>
    </row>
    <row r="28" spans="1:20" s="61" customFormat="1" ht="157.5" x14ac:dyDescent="0.25">
      <c r="A28" s="46" t="s">
        <v>218</v>
      </c>
      <c r="B28" s="46" t="s">
        <v>104</v>
      </c>
      <c r="C28" s="63">
        <v>1</v>
      </c>
      <c r="D28" s="49" t="s">
        <v>219</v>
      </c>
      <c r="E28" s="107">
        <v>2</v>
      </c>
      <c r="F28" s="48" t="s">
        <v>220</v>
      </c>
      <c r="G28" s="48" t="s">
        <v>221</v>
      </c>
      <c r="H28" s="77" t="s">
        <v>222</v>
      </c>
      <c r="I28" s="77" t="s">
        <v>223</v>
      </c>
      <c r="J28" s="48" t="s">
        <v>224</v>
      </c>
      <c r="K28" s="84" t="s">
        <v>85</v>
      </c>
      <c r="L28" s="48" t="s">
        <v>186</v>
      </c>
      <c r="M28" s="68">
        <v>44136</v>
      </c>
      <c r="N28" s="68">
        <v>44377</v>
      </c>
      <c r="O28" s="91" t="s">
        <v>41</v>
      </c>
      <c r="P28" s="60">
        <v>44470</v>
      </c>
      <c r="Q28" s="114" t="s">
        <v>225</v>
      </c>
      <c r="R28" s="115">
        <v>0.7</v>
      </c>
      <c r="S28" s="113" t="s">
        <v>55</v>
      </c>
      <c r="T28" s="114" t="s">
        <v>43</v>
      </c>
    </row>
    <row r="29" spans="1:20" s="61" customFormat="1" ht="157.5" x14ac:dyDescent="0.25">
      <c r="A29" s="46" t="s">
        <v>218</v>
      </c>
      <c r="B29" s="46" t="s">
        <v>104</v>
      </c>
      <c r="C29" s="63">
        <v>2</v>
      </c>
      <c r="D29" s="49" t="s">
        <v>226</v>
      </c>
      <c r="E29" s="107">
        <v>1</v>
      </c>
      <c r="F29" s="48" t="s">
        <v>227</v>
      </c>
      <c r="G29" s="48" t="s">
        <v>228</v>
      </c>
      <c r="H29" s="77" t="s">
        <v>229</v>
      </c>
      <c r="I29" s="77" t="s">
        <v>230</v>
      </c>
      <c r="J29" s="48" t="s">
        <v>231</v>
      </c>
      <c r="K29" s="84" t="s">
        <v>31</v>
      </c>
      <c r="L29" s="48" t="s">
        <v>186</v>
      </c>
      <c r="M29" s="68">
        <v>44136</v>
      </c>
      <c r="N29" s="68">
        <v>44561</v>
      </c>
      <c r="O29" s="91" t="s">
        <v>53</v>
      </c>
      <c r="P29" s="60">
        <v>44470</v>
      </c>
      <c r="Q29" s="114" t="s">
        <v>54</v>
      </c>
      <c r="R29" s="115" t="s">
        <v>29</v>
      </c>
      <c r="S29" s="113" t="s">
        <v>55</v>
      </c>
      <c r="T29" s="114" t="s">
        <v>43</v>
      </c>
    </row>
    <row r="30" spans="1:20" s="110" customFormat="1" ht="183.75" customHeight="1" x14ac:dyDescent="0.25">
      <c r="A30" s="46" t="s">
        <v>232</v>
      </c>
      <c r="B30" s="46" t="s">
        <v>233</v>
      </c>
      <c r="C30" s="63">
        <v>1</v>
      </c>
      <c r="D30" s="49" t="s">
        <v>234</v>
      </c>
      <c r="E30" s="107">
        <v>5</v>
      </c>
      <c r="F30" s="48" t="s">
        <v>235</v>
      </c>
      <c r="G30" s="48" t="s">
        <v>236</v>
      </c>
      <c r="H30" s="77" t="s">
        <v>237</v>
      </c>
      <c r="I30" s="77" t="s">
        <v>238</v>
      </c>
      <c r="J30" s="48" t="s">
        <v>239</v>
      </c>
      <c r="K30" s="84" t="s">
        <v>31</v>
      </c>
      <c r="L30" s="48" t="s">
        <v>240</v>
      </c>
      <c r="M30" s="68">
        <v>44211</v>
      </c>
      <c r="N30" s="68">
        <v>44316</v>
      </c>
      <c r="O30" s="91" t="s">
        <v>63</v>
      </c>
      <c r="P30" s="60">
        <v>44475</v>
      </c>
      <c r="Q30" s="114" t="s">
        <v>241</v>
      </c>
      <c r="R30" s="115">
        <v>1</v>
      </c>
      <c r="S30" s="113" t="s">
        <v>242</v>
      </c>
      <c r="T30" s="114" t="s">
        <v>243</v>
      </c>
    </row>
    <row r="31" spans="1:20" s="110" customFormat="1" ht="225" x14ac:dyDescent="0.25">
      <c r="A31" s="46" t="s">
        <v>232</v>
      </c>
      <c r="B31" s="46" t="s">
        <v>233</v>
      </c>
      <c r="C31" s="63">
        <v>4</v>
      </c>
      <c r="D31" s="49" t="s">
        <v>244</v>
      </c>
      <c r="E31" s="107">
        <v>1</v>
      </c>
      <c r="F31" s="48" t="s">
        <v>245</v>
      </c>
      <c r="G31" s="48" t="s">
        <v>246</v>
      </c>
      <c r="H31" s="77" t="s">
        <v>247</v>
      </c>
      <c r="I31" s="77" t="s">
        <v>248</v>
      </c>
      <c r="J31" s="48" t="s">
        <v>249</v>
      </c>
      <c r="K31" s="84" t="s">
        <v>31</v>
      </c>
      <c r="L31" s="48" t="s">
        <v>250</v>
      </c>
      <c r="M31" s="68">
        <v>44228</v>
      </c>
      <c r="N31" s="68">
        <v>44530</v>
      </c>
      <c r="O31" s="91" t="s">
        <v>53</v>
      </c>
      <c r="P31" s="60">
        <v>44475</v>
      </c>
      <c r="Q31" s="114" t="s">
        <v>251</v>
      </c>
      <c r="R31" s="115">
        <v>1</v>
      </c>
      <c r="S31" s="113" t="s">
        <v>242</v>
      </c>
      <c r="T31" s="114" t="s">
        <v>252</v>
      </c>
    </row>
    <row r="32" spans="1:20" s="110" customFormat="1" ht="225" x14ac:dyDescent="0.25">
      <c r="A32" s="46" t="s">
        <v>232</v>
      </c>
      <c r="B32" s="46" t="s">
        <v>233</v>
      </c>
      <c r="C32" s="63">
        <v>4</v>
      </c>
      <c r="D32" s="49" t="s">
        <v>244</v>
      </c>
      <c r="E32" s="107">
        <v>5</v>
      </c>
      <c r="F32" s="48" t="s">
        <v>253</v>
      </c>
      <c r="G32" s="48" t="s">
        <v>254</v>
      </c>
      <c r="H32" s="77" t="s">
        <v>255</v>
      </c>
      <c r="I32" s="77" t="s">
        <v>256</v>
      </c>
      <c r="J32" s="48" t="s">
        <v>257</v>
      </c>
      <c r="K32" s="84" t="s">
        <v>85</v>
      </c>
      <c r="L32" s="48" t="s">
        <v>250</v>
      </c>
      <c r="M32" s="68">
        <v>44378</v>
      </c>
      <c r="N32" s="68">
        <v>44530</v>
      </c>
      <c r="O32" s="91" t="s">
        <v>53</v>
      </c>
      <c r="P32" s="60">
        <v>44475</v>
      </c>
      <c r="Q32" s="114" t="s">
        <v>258</v>
      </c>
      <c r="R32" s="115" t="s">
        <v>29</v>
      </c>
      <c r="S32" s="113" t="s">
        <v>242</v>
      </c>
      <c r="T32" s="114" t="s">
        <v>258</v>
      </c>
    </row>
    <row r="33" spans="1:20" s="110" customFormat="1" ht="135" x14ac:dyDescent="0.25">
      <c r="A33" s="46" t="s">
        <v>259</v>
      </c>
      <c r="B33" s="46" t="s">
        <v>260</v>
      </c>
      <c r="C33" s="63">
        <v>1</v>
      </c>
      <c r="D33" s="49" t="s">
        <v>261</v>
      </c>
      <c r="E33" s="107">
        <v>4</v>
      </c>
      <c r="F33" s="48" t="s">
        <v>262</v>
      </c>
      <c r="G33" s="48" t="s">
        <v>263</v>
      </c>
      <c r="H33" s="77" t="s">
        <v>264</v>
      </c>
      <c r="I33" s="77" t="s">
        <v>264</v>
      </c>
      <c r="J33" s="48" t="s">
        <v>265</v>
      </c>
      <c r="K33" s="84" t="s">
        <v>31</v>
      </c>
      <c r="L33" s="48" t="s">
        <v>266</v>
      </c>
      <c r="M33" s="68">
        <v>43849</v>
      </c>
      <c r="N33" s="68">
        <v>44561</v>
      </c>
      <c r="O33" s="91" t="s">
        <v>53</v>
      </c>
      <c r="P33" s="60">
        <v>44470</v>
      </c>
      <c r="Q33" s="114" t="s">
        <v>54</v>
      </c>
      <c r="R33" s="115" t="s">
        <v>29</v>
      </c>
      <c r="S33" s="113" t="s">
        <v>29</v>
      </c>
      <c r="T33" s="114" t="s">
        <v>29</v>
      </c>
    </row>
    <row r="34" spans="1:20" s="110" customFormat="1" ht="78.75" x14ac:dyDescent="0.25">
      <c r="A34" s="46" t="s">
        <v>267</v>
      </c>
      <c r="B34" s="46" t="s">
        <v>268</v>
      </c>
      <c r="C34" s="63">
        <v>1</v>
      </c>
      <c r="D34" s="49" t="s">
        <v>269</v>
      </c>
      <c r="E34" s="107">
        <v>1</v>
      </c>
      <c r="F34" s="48" t="s">
        <v>270</v>
      </c>
      <c r="G34" s="48" t="s">
        <v>271</v>
      </c>
      <c r="H34" s="77" t="s">
        <v>272</v>
      </c>
      <c r="I34" s="77" t="s">
        <v>273</v>
      </c>
      <c r="J34" s="48">
        <v>1</v>
      </c>
      <c r="K34" s="84" t="s">
        <v>85</v>
      </c>
      <c r="L34" s="48" t="s">
        <v>274</v>
      </c>
      <c r="M34" s="68">
        <v>44197</v>
      </c>
      <c r="N34" s="68">
        <v>44531</v>
      </c>
      <c r="O34" s="91" t="s">
        <v>53</v>
      </c>
      <c r="P34" s="60">
        <v>44474</v>
      </c>
      <c r="Q34" s="114" t="s">
        <v>275</v>
      </c>
      <c r="R34" s="115" t="s">
        <v>29</v>
      </c>
      <c r="S34" s="113" t="s">
        <v>242</v>
      </c>
      <c r="T34" s="114" t="s">
        <v>43</v>
      </c>
    </row>
    <row r="35" spans="1:20" s="110" customFormat="1" ht="45" x14ac:dyDescent="0.25">
      <c r="A35" s="46" t="s">
        <v>267</v>
      </c>
      <c r="B35" s="46" t="s">
        <v>268</v>
      </c>
      <c r="C35" s="63">
        <v>2</v>
      </c>
      <c r="D35" s="49" t="s">
        <v>276</v>
      </c>
      <c r="E35" s="107">
        <v>1</v>
      </c>
      <c r="F35" s="48" t="s">
        <v>277</v>
      </c>
      <c r="G35" s="48" t="s">
        <v>278</v>
      </c>
      <c r="H35" s="77" t="s">
        <v>279</v>
      </c>
      <c r="I35" s="77" t="s">
        <v>280</v>
      </c>
      <c r="J35" s="48">
        <v>1</v>
      </c>
      <c r="K35" s="84" t="s">
        <v>85</v>
      </c>
      <c r="L35" s="48" t="s">
        <v>274</v>
      </c>
      <c r="M35" s="68">
        <v>44256</v>
      </c>
      <c r="N35" s="68">
        <v>44531</v>
      </c>
      <c r="O35" s="91" t="s">
        <v>53</v>
      </c>
      <c r="P35" s="60">
        <v>44474</v>
      </c>
      <c r="Q35" s="114" t="s">
        <v>275</v>
      </c>
      <c r="R35" s="115" t="s">
        <v>29</v>
      </c>
      <c r="S35" s="113" t="s">
        <v>242</v>
      </c>
      <c r="T35" s="114" t="s">
        <v>43</v>
      </c>
    </row>
    <row r="36" spans="1:20" s="110" customFormat="1" ht="236.25" x14ac:dyDescent="0.25">
      <c r="A36" s="46" t="s">
        <v>281</v>
      </c>
      <c r="B36" s="46" t="s">
        <v>268</v>
      </c>
      <c r="C36" s="63">
        <v>2</v>
      </c>
      <c r="D36" s="49" t="s">
        <v>282</v>
      </c>
      <c r="E36" s="107">
        <v>1</v>
      </c>
      <c r="F36" s="48" t="s">
        <v>283</v>
      </c>
      <c r="G36" s="48" t="s">
        <v>284</v>
      </c>
      <c r="H36" s="77" t="s">
        <v>272</v>
      </c>
      <c r="I36" s="77" t="s">
        <v>285</v>
      </c>
      <c r="J36" s="48">
        <v>1</v>
      </c>
      <c r="K36" s="84" t="s">
        <v>95</v>
      </c>
      <c r="L36" s="48" t="s">
        <v>274</v>
      </c>
      <c r="M36" s="68">
        <v>44197</v>
      </c>
      <c r="N36" s="68">
        <v>44348</v>
      </c>
      <c r="O36" s="91" t="s">
        <v>63</v>
      </c>
      <c r="P36" s="60">
        <v>44474</v>
      </c>
      <c r="Q36" s="114" t="s">
        <v>286</v>
      </c>
      <c r="R36" s="115">
        <v>1</v>
      </c>
      <c r="S36" s="113" t="s">
        <v>242</v>
      </c>
      <c r="T36" s="114" t="s">
        <v>43</v>
      </c>
    </row>
    <row r="37" spans="1:20" s="110" customFormat="1" ht="78.75" x14ac:dyDescent="0.25">
      <c r="A37" s="46" t="s">
        <v>281</v>
      </c>
      <c r="B37" s="46" t="s">
        <v>268</v>
      </c>
      <c r="C37" s="63">
        <v>4</v>
      </c>
      <c r="D37" s="49" t="s">
        <v>287</v>
      </c>
      <c r="E37" s="107">
        <v>1</v>
      </c>
      <c r="F37" s="48" t="s">
        <v>288</v>
      </c>
      <c r="G37" s="48" t="s">
        <v>289</v>
      </c>
      <c r="H37" s="77" t="s">
        <v>290</v>
      </c>
      <c r="I37" s="77" t="s">
        <v>291</v>
      </c>
      <c r="J37" s="48">
        <v>1</v>
      </c>
      <c r="K37" s="84" t="s">
        <v>31</v>
      </c>
      <c r="L37" s="48" t="s">
        <v>274</v>
      </c>
      <c r="M37" s="68">
        <v>44197</v>
      </c>
      <c r="N37" s="68">
        <v>44531</v>
      </c>
      <c r="O37" s="91" t="s">
        <v>53</v>
      </c>
      <c r="P37" s="60">
        <v>44474</v>
      </c>
      <c r="Q37" s="114" t="s">
        <v>275</v>
      </c>
      <c r="R37" s="115" t="s">
        <v>29</v>
      </c>
      <c r="S37" s="113" t="s">
        <v>242</v>
      </c>
      <c r="T37" s="114" t="s">
        <v>43</v>
      </c>
    </row>
    <row r="38" spans="1:20" s="110" customFormat="1" ht="67.5" x14ac:dyDescent="0.25">
      <c r="A38" s="46" t="s">
        <v>292</v>
      </c>
      <c r="B38" s="46" t="s">
        <v>111</v>
      </c>
      <c r="C38" s="63">
        <v>1</v>
      </c>
      <c r="D38" s="46" t="s">
        <v>293</v>
      </c>
      <c r="E38" s="107">
        <v>1</v>
      </c>
      <c r="F38" s="48" t="s">
        <v>294</v>
      </c>
      <c r="G38" s="48" t="s">
        <v>295</v>
      </c>
      <c r="H38" s="48" t="s">
        <v>296</v>
      </c>
      <c r="I38" s="48" t="s">
        <v>297</v>
      </c>
      <c r="J38" s="48" t="s">
        <v>298</v>
      </c>
      <c r="K38" s="84" t="s">
        <v>31</v>
      </c>
      <c r="L38" s="48" t="s">
        <v>299</v>
      </c>
      <c r="M38" s="68">
        <v>44286</v>
      </c>
      <c r="N38" s="68">
        <v>44561</v>
      </c>
      <c r="O38" s="91" t="s">
        <v>53</v>
      </c>
      <c r="P38" s="60">
        <v>44470</v>
      </c>
      <c r="Q38" s="114" t="s">
        <v>54</v>
      </c>
      <c r="R38" s="115" t="s">
        <v>29</v>
      </c>
      <c r="S38" s="113" t="s">
        <v>29</v>
      </c>
      <c r="T38" s="114" t="s">
        <v>29</v>
      </c>
    </row>
    <row r="39" spans="1:20" s="110" customFormat="1" ht="67.5" x14ac:dyDescent="0.25">
      <c r="A39" s="46" t="s">
        <v>292</v>
      </c>
      <c r="B39" s="46" t="s">
        <v>111</v>
      </c>
      <c r="C39" s="63">
        <v>1</v>
      </c>
      <c r="D39" s="46" t="s">
        <v>293</v>
      </c>
      <c r="E39" s="107">
        <v>2</v>
      </c>
      <c r="F39" s="48" t="s">
        <v>294</v>
      </c>
      <c r="G39" s="48" t="s">
        <v>300</v>
      </c>
      <c r="H39" s="48" t="s">
        <v>301</v>
      </c>
      <c r="I39" s="48" t="s">
        <v>302</v>
      </c>
      <c r="J39" s="48" t="s">
        <v>303</v>
      </c>
      <c r="K39" s="84" t="s">
        <v>31</v>
      </c>
      <c r="L39" s="48" t="s">
        <v>299</v>
      </c>
      <c r="M39" s="68">
        <v>44286</v>
      </c>
      <c r="N39" s="68">
        <v>44561</v>
      </c>
      <c r="O39" s="91" t="s">
        <v>53</v>
      </c>
      <c r="P39" s="60">
        <v>44470</v>
      </c>
      <c r="Q39" s="114" t="s">
        <v>54</v>
      </c>
      <c r="R39" s="115" t="s">
        <v>29</v>
      </c>
      <c r="S39" s="113" t="s">
        <v>29</v>
      </c>
      <c r="T39" s="114" t="s">
        <v>29</v>
      </c>
    </row>
    <row r="40" spans="1:20" s="110" customFormat="1" ht="67.5" x14ac:dyDescent="0.25">
      <c r="A40" s="46" t="s">
        <v>292</v>
      </c>
      <c r="B40" s="46" t="s">
        <v>111</v>
      </c>
      <c r="C40" s="63">
        <v>1</v>
      </c>
      <c r="D40" s="46" t="s">
        <v>293</v>
      </c>
      <c r="E40" s="107">
        <v>3</v>
      </c>
      <c r="F40" s="48" t="s">
        <v>294</v>
      </c>
      <c r="G40" s="48" t="s">
        <v>304</v>
      </c>
      <c r="H40" s="48" t="s">
        <v>305</v>
      </c>
      <c r="I40" s="48" t="s">
        <v>306</v>
      </c>
      <c r="J40" s="48" t="s">
        <v>307</v>
      </c>
      <c r="K40" s="84" t="s">
        <v>31</v>
      </c>
      <c r="L40" s="48" t="s">
        <v>299</v>
      </c>
      <c r="M40" s="68">
        <v>44272</v>
      </c>
      <c r="N40" s="68">
        <v>44561</v>
      </c>
      <c r="O40" s="91" t="s">
        <v>53</v>
      </c>
      <c r="P40" s="60">
        <v>44470</v>
      </c>
      <c r="Q40" s="114" t="s">
        <v>54</v>
      </c>
      <c r="R40" s="115" t="s">
        <v>29</v>
      </c>
      <c r="S40" s="113" t="s">
        <v>29</v>
      </c>
      <c r="T40" s="114" t="s">
        <v>29</v>
      </c>
    </row>
    <row r="41" spans="1:20" s="110" customFormat="1" ht="67.5" x14ac:dyDescent="0.25">
      <c r="A41" s="46" t="s">
        <v>292</v>
      </c>
      <c r="B41" s="46" t="s">
        <v>111</v>
      </c>
      <c r="C41" s="63">
        <v>1</v>
      </c>
      <c r="D41" s="46" t="s">
        <v>293</v>
      </c>
      <c r="E41" s="107">
        <v>4</v>
      </c>
      <c r="F41" s="48" t="s">
        <v>294</v>
      </c>
      <c r="G41" s="48" t="s">
        <v>308</v>
      </c>
      <c r="H41" s="48" t="s">
        <v>309</v>
      </c>
      <c r="I41" s="48" t="s">
        <v>310</v>
      </c>
      <c r="J41" s="48" t="s">
        <v>311</v>
      </c>
      <c r="K41" s="84" t="s">
        <v>31</v>
      </c>
      <c r="L41" s="48" t="s">
        <v>299</v>
      </c>
      <c r="M41" s="68">
        <v>44272</v>
      </c>
      <c r="N41" s="68">
        <v>44561</v>
      </c>
      <c r="O41" s="91" t="s">
        <v>53</v>
      </c>
      <c r="P41" s="60">
        <v>44470</v>
      </c>
      <c r="Q41" s="114" t="s">
        <v>54</v>
      </c>
      <c r="R41" s="115" t="s">
        <v>29</v>
      </c>
      <c r="S41" s="113" t="s">
        <v>29</v>
      </c>
      <c r="T41" s="114" t="s">
        <v>29</v>
      </c>
    </row>
    <row r="42" spans="1:20" s="110" customFormat="1" ht="180" x14ac:dyDescent="0.25">
      <c r="A42" s="46" t="s">
        <v>292</v>
      </c>
      <c r="B42" s="46" t="s">
        <v>189</v>
      </c>
      <c r="C42" s="63">
        <v>1</v>
      </c>
      <c r="D42" s="46" t="s">
        <v>312</v>
      </c>
      <c r="E42" s="107">
        <v>5</v>
      </c>
      <c r="F42" s="48" t="s">
        <v>313</v>
      </c>
      <c r="G42" s="48" t="s">
        <v>314</v>
      </c>
      <c r="H42" s="48" t="s">
        <v>301</v>
      </c>
      <c r="I42" s="48" t="s">
        <v>315</v>
      </c>
      <c r="J42" s="48" t="s">
        <v>316</v>
      </c>
      <c r="K42" s="84" t="s">
        <v>31</v>
      </c>
      <c r="L42" s="48" t="s">
        <v>317</v>
      </c>
      <c r="M42" s="68">
        <v>44286</v>
      </c>
      <c r="N42" s="68">
        <v>44561</v>
      </c>
      <c r="O42" s="91" t="s">
        <v>63</v>
      </c>
      <c r="P42" s="60">
        <v>44475</v>
      </c>
      <c r="Q42" s="114" t="s">
        <v>318</v>
      </c>
      <c r="R42" s="115">
        <v>1</v>
      </c>
      <c r="S42" s="113" t="s">
        <v>133</v>
      </c>
      <c r="T42" s="114" t="s">
        <v>319</v>
      </c>
    </row>
    <row r="43" spans="1:20" s="110" customFormat="1" ht="90" x14ac:dyDescent="0.25">
      <c r="A43" s="46" t="s">
        <v>292</v>
      </c>
      <c r="B43" s="46" t="s">
        <v>189</v>
      </c>
      <c r="C43" s="63">
        <v>1</v>
      </c>
      <c r="D43" s="46" t="s">
        <v>312</v>
      </c>
      <c r="E43" s="107">
        <v>6</v>
      </c>
      <c r="F43" s="48" t="s">
        <v>313</v>
      </c>
      <c r="G43" s="48" t="s">
        <v>320</v>
      </c>
      <c r="H43" s="48" t="s">
        <v>305</v>
      </c>
      <c r="I43" s="48" t="s">
        <v>321</v>
      </c>
      <c r="J43" s="48" t="s">
        <v>322</v>
      </c>
      <c r="K43" s="84" t="s">
        <v>31</v>
      </c>
      <c r="L43" s="48" t="s">
        <v>317</v>
      </c>
      <c r="M43" s="68">
        <v>44286</v>
      </c>
      <c r="N43" s="68">
        <v>44561</v>
      </c>
      <c r="O43" s="91" t="s">
        <v>53</v>
      </c>
      <c r="P43" s="60">
        <v>44475</v>
      </c>
      <c r="Q43" s="114" t="s">
        <v>323</v>
      </c>
      <c r="R43" s="115">
        <v>0.67</v>
      </c>
      <c r="S43" s="113" t="s">
        <v>133</v>
      </c>
      <c r="T43" s="114" t="s">
        <v>324</v>
      </c>
    </row>
    <row r="44" spans="1:20" s="110" customFormat="1" ht="90" x14ac:dyDescent="0.25">
      <c r="A44" s="46" t="s">
        <v>292</v>
      </c>
      <c r="B44" s="46" t="s">
        <v>189</v>
      </c>
      <c r="C44" s="63">
        <v>1</v>
      </c>
      <c r="D44" s="46" t="s">
        <v>312</v>
      </c>
      <c r="E44" s="107">
        <v>7</v>
      </c>
      <c r="F44" s="48" t="s">
        <v>313</v>
      </c>
      <c r="G44" s="48" t="s">
        <v>325</v>
      </c>
      <c r="H44" s="48" t="s">
        <v>309</v>
      </c>
      <c r="I44" s="48" t="s">
        <v>326</v>
      </c>
      <c r="J44" s="48" t="s">
        <v>311</v>
      </c>
      <c r="K44" s="84" t="s">
        <v>31</v>
      </c>
      <c r="L44" s="48" t="s">
        <v>317</v>
      </c>
      <c r="M44" s="68">
        <v>44286</v>
      </c>
      <c r="N44" s="68">
        <v>44561</v>
      </c>
      <c r="O44" s="91" t="s">
        <v>53</v>
      </c>
      <c r="P44" s="60">
        <v>44475</v>
      </c>
      <c r="Q44" s="114" t="s">
        <v>327</v>
      </c>
      <c r="R44" s="115">
        <v>0.67</v>
      </c>
      <c r="S44" s="113" t="s">
        <v>133</v>
      </c>
      <c r="T44" s="114" t="s">
        <v>319</v>
      </c>
    </row>
    <row r="45" spans="1:20" s="110" customFormat="1" ht="225" x14ac:dyDescent="0.25">
      <c r="A45" s="46" t="s">
        <v>328</v>
      </c>
      <c r="B45" s="46" t="s">
        <v>329</v>
      </c>
      <c r="C45" s="63">
        <v>1</v>
      </c>
      <c r="D45" s="122" t="s">
        <v>330</v>
      </c>
      <c r="E45" s="107">
        <v>1</v>
      </c>
      <c r="F45" s="48" t="s">
        <v>331</v>
      </c>
      <c r="G45" s="48" t="s">
        <v>332</v>
      </c>
      <c r="H45" s="48" t="s">
        <v>333</v>
      </c>
      <c r="I45" s="48" t="s">
        <v>334</v>
      </c>
      <c r="J45" s="48">
        <v>100</v>
      </c>
      <c r="K45" s="84" t="s">
        <v>335</v>
      </c>
      <c r="L45" s="48" t="s">
        <v>336</v>
      </c>
      <c r="M45" s="68">
        <v>44378</v>
      </c>
      <c r="N45" s="68">
        <v>44561</v>
      </c>
      <c r="O45" s="91" t="s">
        <v>53</v>
      </c>
      <c r="P45" s="60">
        <v>44473</v>
      </c>
      <c r="Q45" s="114" t="s">
        <v>54</v>
      </c>
      <c r="R45" s="115" t="s">
        <v>29</v>
      </c>
      <c r="S45" s="113" t="s">
        <v>242</v>
      </c>
      <c r="T45" s="114" t="s">
        <v>43</v>
      </c>
    </row>
    <row r="46" spans="1:20" s="110" customFormat="1" ht="225" x14ac:dyDescent="0.25">
      <c r="A46" s="46" t="s">
        <v>328</v>
      </c>
      <c r="B46" s="46" t="s">
        <v>329</v>
      </c>
      <c r="C46" s="63">
        <v>1</v>
      </c>
      <c r="D46" s="122" t="s">
        <v>330</v>
      </c>
      <c r="E46" s="107">
        <v>2</v>
      </c>
      <c r="F46" s="48" t="s">
        <v>331</v>
      </c>
      <c r="G46" s="48" t="s">
        <v>337</v>
      </c>
      <c r="H46" s="48" t="s">
        <v>338</v>
      </c>
      <c r="I46" s="48" t="s">
        <v>339</v>
      </c>
      <c r="J46" s="48">
        <v>1</v>
      </c>
      <c r="K46" s="84" t="s">
        <v>335</v>
      </c>
      <c r="L46" s="48" t="s">
        <v>336</v>
      </c>
      <c r="M46" s="68">
        <v>44287</v>
      </c>
      <c r="N46" s="68">
        <v>44408</v>
      </c>
      <c r="O46" s="91" t="s">
        <v>41</v>
      </c>
      <c r="P46" s="60">
        <v>44473</v>
      </c>
      <c r="Q46" s="114" t="s">
        <v>340</v>
      </c>
      <c r="R46" s="115">
        <v>0.2142</v>
      </c>
      <c r="S46" s="113" t="s">
        <v>242</v>
      </c>
      <c r="T46" s="114" t="s">
        <v>43</v>
      </c>
    </row>
    <row r="47" spans="1:20" s="110" customFormat="1" ht="225" x14ac:dyDescent="0.25">
      <c r="A47" s="46" t="s">
        <v>328</v>
      </c>
      <c r="B47" s="46" t="s">
        <v>329</v>
      </c>
      <c r="C47" s="63">
        <v>1</v>
      </c>
      <c r="D47" s="122" t="s">
        <v>330</v>
      </c>
      <c r="E47" s="107">
        <v>3</v>
      </c>
      <c r="F47" s="48" t="s">
        <v>341</v>
      </c>
      <c r="G47" s="48" t="s">
        <v>342</v>
      </c>
      <c r="H47" s="48" t="s">
        <v>343</v>
      </c>
      <c r="I47" s="48" t="s">
        <v>334</v>
      </c>
      <c r="J47" s="48">
        <v>3</v>
      </c>
      <c r="K47" s="84" t="s">
        <v>335</v>
      </c>
      <c r="L47" s="48" t="s">
        <v>336</v>
      </c>
      <c r="M47" s="68">
        <v>44378</v>
      </c>
      <c r="N47" s="68">
        <v>44561</v>
      </c>
      <c r="O47" s="91" t="s">
        <v>53</v>
      </c>
      <c r="P47" s="60">
        <v>44473</v>
      </c>
      <c r="Q47" s="114" t="s">
        <v>344</v>
      </c>
      <c r="R47" s="115" t="s">
        <v>29</v>
      </c>
      <c r="S47" s="113" t="s">
        <v>242</v>
      </c>
      <c r="T47" s="114" t="s">
        <v>43</v>
      </c>
    </row>
    <row r="48" spans="1:20" s="110" customFormat="1" ht="191.25" x14ac:dyDescent="0.25">
      <c r="A48" s="46" t="s">
        <v>328</v>
      </c>
      <c r="B48" s="46" t="s">
        <v>329</v>
      </c>
      <c r="C48" s="63">
        <v>2</v>
      </c>
      <c r="D48" s="122" t="s">
        <v>345</v>
      </c>
      <c r="E48" s="107">
        <v>1</v>
      </c>
      <c r="F48" s="48" t="s">
        <v>346</v>
      </c>
      <c r="G48" s="48" t="s">
        <v>347</v>
      </c>
      <c r="H48" s="48" t="s">
        <v>348</v>
      </c>
      <c r="I48" s="48" t="s">
        <v>349</v>
      </c>
      <c r="J48" s="48">
        <v>3</v>
      </c>
      <c r="K48" s="84" t="s">
        <v>335</v>
      </c>
      <c r="L48" s="48" t="s">
        <v>350</v>
      </c>
      <c r="M48" s="68">
        <v>44378</v>
      </c>
      <c r="N48" s="68">
        <v>44561</v>
      </c>
      <c r="O48" s="91" t="s">
        <v>53</v>
      </c>
      <c r="P48" s="60">
        <v>44473</v>
      </c>
      <c r="Q48" s="114" t="s">
        <v>344</v>
      </c>
      <c r="R48" s="115" t="s">
        <v>29</v>
      </c>
      <c r="S48" s="113" t="s">
        <v>242</v>
      </c>
      <c r="T48" s="114" t="s">
        <v>43</v>
      </c>
    </row>
    <row r="49" spans="1:20" s="110" customFormat="1" ht="191.25" x14ac:dyDescent="0.25">
      <c r="A49" s="46" t="s">
        <v>328</v>
      </c>
      <c r="B49" s="46" t="s">
        <v>329</v>
      </c>
      <c r="C49" s="63">
        <v>2</v>
      </c>
      <c r="D49" s="122" t="s">
        <v>345</v>
      </c>
      <c r="E49" s="107">
        <v>2</v>
      </c>
      <c r="F49" s="48" t="s">
        <v>351</v>
      </c>
      <c r="G49" s="48" t="s">
        <v>352</v>
      </c>
      <c r="H49" s="48" t="s">
        <v>353</v>
      </c>
      <c r="I49" s="48" t="s">
        <v>354</v>
      </c>
      <c r="J49" s="48">
        <v>100</v>
      </c>
      <c r="K49" s="84" t="s">
        <v>335</v>
      </c>
      <c r="L49" s="48" t="s">
        <v>350</v>
      </c>
      <c r="M49" s="68">
        <v>44378</v>
      </c>
      <c r="N49" s="68">
        <v>44561</v>
      </c>
      <c r="O49" s="91" t="s">
        <v>53</v>
      </c>
      <c r="P49" s="60">
        <v>44473</v>
      </c>
      <c r="Q49" s="114" t="s">
        <v>344</v>
      </c>
      <c r="R49" s="115" t="s">
        <v>29</v>
      </c>
      <c r="S49" s="113" t="s">
        <v>242</v>
      </c>
      <c r="T49" s="114" t="s">
        <v>43</v>
      </c>
    </row>
    <row r="50" spans="1:20" s="110" customFormat="1" ht="191.25" x14ac:dyDescent="0.25">
      <c r="A50" s="46" t="s">
        <v>328</v>
      </c>
      <c r="B50" s="46" t="s">
        <v>329</v>
      </c>
      <c r="C50" s="63">
        <v>2</v>
      </c>
      <c r="D50" s="122" t="s">
        <v>345</v>
      </c>
      <c r="E50" s="107">
        <v>3</v>
      </c>
      <c r="F50" s="48" t="s">
        <v>351</v>
      </c>
      <c r="G50" s="48" t="s">
        <v>355</v>
      </c>
      <c r="H50" s="48" t="s">
        <v>356</v>
      </c>
      <c r="I50" s="48" t="s">
        <v>357</v>
      </c>
      <c r="J50" s="48">
        <v>3</v>
      </c>
      <c r="K50" s="84" t="s">
        <v>335</v>
      </c>
      <c r="L50" s="48" t="s">
        <v>350</v>
      </c>
      <c r="M50" s="68">
        <v>44378</v>
      </c>
      <c r="N50" s="68">
        <v>44561</v>
      </c>
      <c r="O50" s="91" t="s">
        <v>53</v>
      </c>
      <c r="P50" s="60">
        <v>44473</v>
      </c>
      <c r="Q50" s="114" t="s">
        <v>344</v>
      </c>
      <c r="R50" s="115" t="s">
        <v>29</v>
      </c>
      <c r="S50" s="113" t="s">
        <v>242</v>
      </c>
      <c r="T50" s="114" t="s">
        <v>43</v>
      </c>
    </row>
    <row r="51" spans="1:20" s="110" customFormat="1" ht="196.5" customHeight="1" x14ac:dyDescent="0.25">
      <c r="A51" s="46" t="s">
        <v>328</v>
      </c>
      <c r="B51" s="46" t="s">
        <v>329</v>
      </c>
      <c r="C51" s="63">
        <v>2</v>
      </c>
      <c r="D51" s="122" t="s">
        <v>345</v>
      </c>
      <c r="E51" s="107">
        <v>4</v>
      </c>
      <c r="F51" s="48" t="s">
        <v>358</v>
      </c>
      <c r="G51" s="48" t="s">
        <v>359</v>
      </c>
      <c r="H51" s="48" t="s">
        <v>360</v>
      </c>
      <c r="I51" s="48" t="s">
        <v>361</v>
      </c>
      <c r="J51" s="48">
        <v>1</v>
      </c>
      <c r="K51" s="84" t="s">
        <v>335</v>
      </c>
      <c r="L51" s="48" t="s">
        <v>350</v>
      </c>
      <c r="M51" s="68">
        <v>44378</v>
      </c>
      <c r="N51" s="68">
        <v>44408</v>
      </c>
      <c r="O51" s="91" t="s">
        <v>41</v>
      </c>
      <c r="P51" s="60">
        <v>44473</v>
      </c>
      <c r="Q51" s="114" t="s">
        <v>362</v>
      </c>
      <c r="R51" s="115">
        <v>0</v>
      </c>
      <c r="S51" s="113" t="s">
        <v>242</v>
      </c>
      <c r="T51" s="114" t="s">
        <v>43</v>
      </c>
    </row>
    <row r="52" spans="1:20" s="110" customFormat="1" ht="180" x14ac:dyDescent="0.25">
      <c r="A52" s="46" t="s">
        <v>328</v>
      </c>
      <c r="B52" s="46" t="s">
        <v>329</v>
      </c>
      <c r="C52" s="63">
        <v>3</v>
      </c>
      <c r="D52" s="122" t="s">
        <v>363</v>
      </c>
      <c r="E52" s="107">
        <v>1</v>
      </c>
      <c r="F52" s="48" t="s">
        <v>364</v>
      </c>
      <c r="G52" s="48" t="s">
        <v>365</v>
      </c>
      <c r="H52" s="48" t="s">
        <v>366</v>
      </c>
      <c r="I52" s="48" t="s">
        <v>367</v>
      </c>
      <c r="J52" s="48">
        <v>100</v>
      </c>
      <c r="K52" s="84" t="s">
        <v>335</v>
      </c>
      <c r="L52" s="48" t="s">
        <v>350</v>
      </c>
      <c r="M52" s="68">
        <v>44378</v>
      </c>
      <c r="N52" s="68">
        <v>44561</v>
      </c>
      <c r="O52" s="91" t="s">
        <v>53</v>
      </c>
      <c r="P52" s="60">
        <v>44473</v>
      </c>
      <c r="Q52" s="114" t="s">
        <v>344</v>
      </c>
      <c r="R52" s="115" t="s">
        <v>29</v>
      </c>
      <c r="S52" s="113" t="s">
        <v>242</v>
      </c>
      <c r="T52" s="114" t="s">
        <v>43</v>
      </c>
    </row>
    <row r="53" spans="1:20" s="110" customFormat="1" ht="202.5" x14ac:dyDescent="0.25">
      <c r="A53" s="46" t="s">
        <v>328</v>
      </c>
      <c r="B53" s="46" t="s">
        <v>329</v>
      </c>
      <c r="C53" s="63">
        <v>4</v>
      </c>
      <c r="D53" s="122" t="s">
        <v>368</v>
      </c>
      <c r="E53" s="107">
        <v>1</v>
      </c>
      <c r="F53" s="48" t="s">
        <v>369</v>
      </c>
      <c r="G53" s="48" t="s">
        <v>370</v>
      </c>
      <c r="H53" s="48" t="s">
        <v>371</v>
      </c>
      <c r="I53" s="48" t="s">
        <v>372</v>
      </c>
      <c r="J53" s="48">
        <v>1</v>
      </c>
      <c r="K53" s="84" t="s">
        <v>335</v>
      </c>
      <c r="L53" s="48" t="s">
        <v>336</v>
      </c>
      <c r="M53" s="68">
        <v>44378</v>
      </c>
      <c r="N53" s="68">
        <v>44561</v>
      </c>
      <c r="O53" s="91" t="s">
        <v>53</v>
      </c>
      <c r="P53" s="60">
        <v>44473</v>
      </c>
      <c r="Q53" s="114" t="s">
        <v>344</v>
      </c>
      <c r="R53" s="115" t="s">
        <v>29</v>
      </c>
      <c r="S53" s="113" t="s">
        <v>242</v>
      </c>
      <c r="T53" s="114" t="s">
        <v>43</v>
      </c>
    </row>
    <row r="54" spans="1:20" s="110" customFormat="1" ht="202.5" x14ac:dyDescent="0.25">
      <c r="A54" s="46" t="s">
        <v>328</v>
      </c>
      <c r="B54" s="46" t="s">
        <v>329</v>
      </c>
      <c r="C54" s="63">
        <v>4</v>
      </c>
      <c r="D54" s="122" t="s">
        <v>368</v>
      </c>
      <c r="E54" s="107">
        <v>2</v>
      </c>
      <c r="F54" s="48" t="s">
        <v>373</v>
      </c>
      <c r="G54" s="48" t="s">
        <v>374</v>
      </c>
      <c r="H54" s="48" t="s">
        <v>375</v>
      </c>
      <c r="I54" s="48" t="s">
        <v>376</v>
      </c>
      <c r="J54" s="48">
        <v>1</v>
      </c>
      <c r="K54" s="84" t="s">
        <v>335</v>
      </c>
      <c r="L54" s="48" t="s">
        <v>336</v>
      </c>
      <c r="M54" s="68">
        <v>44287</v>
      </c>
      <c r="N54" s="68">
        <v>44408</v>
      </c>
      <c r="O54" s="91" t="s">
        <v>41</v>
      </c>
      <c r="P54" s="60">
        <v>44473</v>
      </c>
      <c r="Q54" s="114" t="s">
        <v>377</v>
      </c>
      <c r="R54" s="115">
        <v>0.8</v>
      </c>
      <c r="S54" s="113" t="s">
        <v>242</v>
      </c>
      <c r="T54" s="114" t="s">
        <v>43</v>
      </c>
    </row>
    <row r="55" spans="1:20" s="110" customFormat="1" ht="123.75" x14ac:dyDescent="0.25">
      <c r="A55" s="46" t="s">
        <v>328</v>
      </c>
      <c r="B55" s="46" t="s">
        <v>329</v>
      </c>
      <c r="C55" s="63">
        <v>5</v>
      </c>
      <c r="D55" s="122" t="s">
        <v>378</v>
      </c>
      <c r="E55" s="107">
        <v>1</v>
      </c>
      <c r="F55" s="48" t="s">
        <v>379</v>
      </c>
      <c r="G55" s="48" t="s">
        <v>380</v>
      </c>
      <c r="H55" s="48" t="s">
        <v>381</v>
      </c>
      <c r="I55" s="48" t="s">
        <v>382</v>
      </c>
      <c r="J55" s="48" t="s">
        <v>383</v>
      </c>
      <c r="K55" s="84" t="s">
        <v>335</v>
      </c>
      <c r="L55" s="48" t="s">
        <v>336</v>
      </c>
      <c r="M55" s="68">
        <v>44378</v>
      </c>
      <c r="N55" s="68">
        <v>44607</v>
      </c>
      <c r="O55" s="91" t="s">
        <v>53</v>
      </c>
      <c r="P55" s="60">
        <v>44473</v>
      </c>
      <c r="Q55" s="114" t="s">
        <v>384</v>
      </c>
      <c r="R55" s="115" t="s">
        <v>29</v>
      </c>
      <c r="S55" s="113" t="s">
        <v>242</v>
      </c>
      <c r="T55" s="114" t="s">
        <v>43</v>
      </c>
    </row>
    <row r="56" spans="1:20" s="110" customFormat="1" ht="123.75" x14ac:dyDescent="0.25">
      <c r="A56" s="46" t="s">
        <v>328</v>
      </c>
      <c r="B56" s="46" t="s">
        <v>329</v>
      </c>
      <c r="C56" s="63">
        <v>5</v>
      </c>
      <c r="D56" s="122" t="s">
        <v>378</v>
      </c>
      <c r="E56" s="107">
        <v>2</v>
      </c>
      <c r="F56" s="48" t="s">
        <v>385</v>
      </c>
      <c r="G56" s="48" t="s">
        <v>386</v>
      </c>
      <c r="H56" s="48" t="s">
        <v>387</v>
      </c>
      <c r="I56" s="48" t="s">
        <v>388</v>
      </c>
      <c r="J56" s="48">
        <v>1</v>
      </c>
      <c r="K56" s="84" t="s">
        <v>335</v>
      </c>
      <c r="L56" s="48" t="s">
        <v>336</v>
      </c>
      <c r="M56" s="68">
        <v>44378</v>
      </c>
      <c r="N56" s="68">
        <v>44607</v>
      </c>
      <c r="O56" s="91" t="s">
        <v>53</v>
      </c>
      <c r="P56" s="60">
        <v>44473</v>
      </c>
      <c r="Q56" s="114" t="s">
        <v>384</v>
      </c>
      <c r="R56" s="115" t="s">
        <v>29</v>
      </c>
      <c r="S56" s="113" t="s">
        <v>242</v>
      </c>
      <c r="T56" s="114" t="s">
        <v>43</v>
      </c>
    </row>
    <row r="57" spans="1:20" s="110" customFormat="1" ht="112.5" x14ac:dyDescent="0.25">
      <c r="A57" s="46" t="s">
        <v>328</v>
      </c>
      <c r="B57" s="46" t="s">
        <v>329</v>
      </c>
      <c r="C57" s="63">
        <v>6</v>
      </c>
      <c r="D57" s="122" t="s">
        <v>389</v>
      </c>
      <c r="E57" s="107">
        <v>1</v>
      </c>
      <c r="F57" s="48" t="s">
        <v>390</v>
      </c>
      <c r="G57" s="48" t="s">
        <v>391</v>
      </c>
      <c r="H57" s="48" t="s">
        <v>392</v>
      </c>
      <c r="I57" s="48" t="s">
        <v>393</v>
      </c>
      <c r="J57" s="48" t="s">
        <v>394</v>
      </c>
      <c r="K57" s="84" t="s">
        <v>335</v>
      </c>
      <c r="L57" s="48" t="s">
        <v>395</v>
      </c>
      <c r="M57" s="68">
        <v>44287</v>
      </c>
      <c r="N57" s="68">
        <v>44651</v>
      </c>
      <c r="O57" s="91" t="s">
        <v>53</v>
      </c>
      <c r="P57" s="60">
        <v>44473</v>
      </c>
      <c r="Q57" s="114" t="s">
        <v>384</v>
      </c>
      <c r="R57" s="115" t="s">
        <v>29</v>
      </c>
      <c r="S57" s="113" t="s">
        <v>242</v>
      </c>
      <c r="T57" s="114" t="s">
        <v>43</v>
      </c>
    </row>
    <row r="58" spans="1:20" s="110" customFormat="1" ht="112.5" x14ac:dyDescent="0.25">
      <c r="A58" s="46" t="s">
        <v>328</v>
      </c>
      <c r="B58" s="46" t="s">
        <v>329</v>
      </c>
      <c r="C58" s="63">
        <v>6</v>
      </c>
      <c r="D58" s="122" t="s">
        <v>389</v>
      </c>
      <c r="E58" s="107">
        <v>2</v>
      </c>
      <c r="F58" s="48" t="s">
        <v>396</v>
      </c>
      <c r="G58" s="48" t="s">
        <v>397</v>
      </c>
      <c r="H58" s="48" t="s">
        <v>398</v>
      </c>
      <c r="I58" s="48" t="s">
        <v>399</v>
      </c>
      <c r="J58" s="48" t="s">
        <v>400</v>
      </c>
      <c r="K58" s="84" t="s">
        <v>335</v>
      </c>
      <c r="L58" s="48" t="s">
        <v>395</v>
      </c>
      <c r="M58" s="68">
        <v>44378</v>
      </c>
      <c r="N58" s="68">
        <v>44561</v>
      </c>
      <c r="O58" s="91" t="s">
        <v>53</v>
      </c>
      <c r="P58" s="60">
        <v>44473</v>
      </c>
      <c r="Q58" s="114" t="s">
        <v>344</v>
      </c>
      <c r="R58" s="115" t="s">
        <v>29</v>
      </c>
      <c r="S58" s="113" t="s">
        <v>242</v>
      </c>
      <c r="T58" s="114" t="s">
        <v>43</v>
      </c>
    </row>
    <row r="59" spans="1:20" s="110" customFormat="1" ht="174.75" customHeight="1" x14ac:dyDescent="0.25">
      <c r="A59" s="46" t="s">
        <v>401</v>
      </c>
      <c r="B59" s="46" t="s">
        <v>402</v>
      </c>
      <c r="C59" s="63">
        <v>1</v>
      </c>
      <c r="D59" s="108" t="s">
        <v>403</v>
      </c>
      <c r="E59" s="107">
        <v>1</v>
      </c>
      <c r="F59" s="48" t="s">
        <v>404</v>
      </c>
      <c r="G59" s="48" t="s">
        <v>405</v>
      </c>
      <c r="H59" s="48" t="s">
        <v>406</v>
      </c>
      <c r="I59" s="48" t="s">
        <v>407</v>
      </c>
      <c r="J59" s="48" t="s">
        <v>408</v>
      </c>
      <c r="K59" s="84" t="s">
        <v>85</v>
      </c>
      <c r="L59" s="48" t="s">
        <v>409</v>
      </c>
      <c r="M59" s="68">
        <v>44409</v>
      </c>
      <c r="N59" s="68">
        <v>44561</v>
      </c>
      <c r="O59" s="91" t="s">
        <v>63</v>
      </c>
      <c r="P59" s="60">
        <v>44473</v>
      </c>
      <c r="Q59" s="114" t="s">
        <v>410</v>
      </c>
      <c r="R59" s="115">
        <v>1</v>
      </c>
      <c r="S59" s="113" t="s">
        <v>55</v>
      </c>
      <c r="T59" s="114" t="s">
        <v>411</v>
      </c>
    </row>
    <row r="60" spans="1:20" s="110" customFormat="1" ht="172.5" customHeight="1" x14ac:dyDescent="0.25">
      <c r="A60" s="46" t="s">
        <v>401</v>
      </c>
      <c r="B60" s="46" t="s">
        <v>402</v>
      </c>
      <c r="C60" s="63">
        <v>1</v>
      </c>
      <c r="D60" s="108" t="s">
        <v>403</v>
      </c>
      <c r="E60" s="107">
        <v>2</v>
      </c>
      <c r="F60" s="48" t="s">
        <v>412</v>
      </c>
      <c r="G60" s="48" t="s">
        <v>413</v>
      </c>
      <c r="H60" s="48" t="s">
        <v>414</v>
      </c>
      <c r="I60" s="48" t="s">
        <v>415</v>
      </c>
      <c r="J60" s="48" t="s">
        <v>414</v>
      </c>
      <c r="K60" s="84" t="s">
        <v>85</v>
      </c>
      <c r="L60" s="48" t="s">
        <v>409</v>
      </c>
      <c r="M60" s="68">
        <v>44392</v>
      </c>
      <c r="N60" s="68">
        <v>44469</v>
      </c>
      <c r="O60" s="91" t="s">
        <v>53</v>
      </c>
      <c r="P60" s="60">
        <v>44473</v>
      </c>
      <c r="Q60" s="114" t="s">
        <v>416</v>
      </c>
      <c r="R60" s="115">
        <v>1</v>
      </c>
      <c r="S60" s="113" t="s">
        <v>55</v>
      </c>
      <c r="T60" s="114" t="s">
        <v>417</v>
      </c>
    </row>
    <row r="61" spans="1:20" s="110" customFormat="1" ht="170.25" customHeight="1" x14ac:dyDescent="0.25">
      <c r="A61" s="46" t="s">
        <v>401</v>
      </c>
      <c r="B61" s="46" t="s">
        <v>402</v>
      </c>
      <c r="C61" s="63">
        <v>1</v>
      </c>
      <c r="D61" s="108" t="s">
        <v>403</v>
      </c>
      <c r="E61" s="107">
        <v>3</v>
      </c>
      <c r="F61" s="48" t="s">
        <v>412</v>
      </c>
      <c r="G61" s="48" t="s">
        <v>418</v>
      </c>
      <c r="H61" s="48" t="s">
        <v>419</v>
      </c>
      <c r="I61" s="48" t="s">
        <v>420</v>
      </c>
      <c r="J61" s="48" t="s">
        <v>421</v>
      </c>
      <c r="K61" s="84" t="s">
        <v>85</v>
      </c>
      <c r="L61" s="48" t="s">
        <v>409</v>
      </c>
      <c r="M61" s="68">
        <v>44470</v>
      </c>
      <c r="N61" s="68">
        <v>44500</v>
      </c>
      <c r="O61" s="91" t="s">
        <v>53</v>
      </c>
      <c r="P61" s="60">
        <v>44473</v>
      </c>
      <c r="Q61" s="114" t="s">
        <v>422</v>
      </c>
      <c r="R61" s="115" t="s">
        <v>29</v>
      </c>
      <c r="S61" s="113" t="s">
        <v>55</v>
      </c>
      <c r="T61" s="114" t="s">
        <v>43</v>
      </c>
    </row>
    <row r="62" spans="1:20" s="110" customFormat="1" ht="78.75" x14ac:dyDescent="0.25">
      <c r="A62" s="46" t="s">
        <v>401</v>
      </c>
      <c r="B62" s="46" t="s">
        <v>402</v>
      </c>
      <c r="C62" s="63">
        <v>2</v>
      </c>
      <c r="D62" s="108" t="s">
        <v>423</v>
      </c>
      <c r="E62" s="107">
        <v>1</v>
      </c>
      <c r="F62" s="48" t="s">
        <v>424</v>
      </c>
      <c r="G62" s="48" t="s">
        <v>425</v>
      </c>
      <c r="H62" s="48" t="s">
        <v>426</v>
      </c>
      <c r="I62" s="48" t="s">
        <v>427</v>
      </c>
      <c r="J62" s="48" t="s">
        <v>425</v>
      </c>
      <c r="K62" s="84" t="s">
        <v>85</v>
      </c>
      <c r="L62" s="48" t="s">
        <v>70</v>
      </c>
      <c r="M62" s="68">
        <v>44409</v>
      </c>
      <c r="N62" s="68">
        <v>44561</v>
      </c>
      <c r="O62" s="91" t="s">
        <v>63</v>
      </c>
      <c r="P62" s="60">
        <v>44473</v>
      </c>
      <c r="Q62" s="114" t="s">
        <v>428</v>
      </c>
      <c r="R62" s="115">
        <v>1</v>
      </c>
      <c r="S62" s="113" t="s">
        <v>55</v>
      </c>
      <c r="T62" s="114" t="s">
        <v>429</v>
      </c>
    </row>
    <row r="63" spans="1:20" s="110" customFormat="1" ht="146.25" x14ac:dyDescent="0.25">
      <c r="A63" s="46" t="s">
        <v>430</v>
      </c>
      <c r="B63" s="46" t="s">
        <v>189</v>
      </c>
      <c r="C63" s="63">
        <v>1</v>
      </c>
      <c r="D63" s="49" t="s">
        <v>431</v>
      </c>
      <c r="E63" s="107">
        <v>1</v>
      </c>
      <c r="F63" s="48" t="s">
        <v>432</v>
      </c>
      <c r="G63" s="48" t="s">
        <v>433</v>
      </c>
      <c r="H63" s="77" t="s">
        <v>29</v>
      </c>
      <c r="I63" s="77" t="s">
        <v>29</v>
      </c>
      <c r="J63" s="48">
        <v>1</v>
      </c>
      <c r="K63" s="84" t="s">
        <v>85</v>
      </c>
      <c r="L63" s="48" t="s">
        <v>434</v>
      </c>
      <c r="M63" s="68">
        <v>44362</v>
      </c>
      <c r="N63" s="68">
        <v>44620</v>
      </c>
      <c r="O63" s="91" t="s">
        <v>53</v>
      </c>
      <c r="P63" s="60">
        <v>44475</v>
      </c>
      <c r="Q63" s="114" t="s">
        <v>435</v>
      </c>
      <c r="R63" s="115" t="s">
        <v>29</v>
      </c>
      <c r="S63" s="113" t="s">
        <v>133</v>
      </c>
      <c r="T63" s="114" t="s">
        <v>43</v>
      </c>
    </row>
    <row r="64" spans="1:20" s="110" customFormat="1" ht="146.25" x14ac:dyDescent="0.25">
      <c r="A64" s="46" t="s">
        <v>430</v>
      </c>
      <c r="B64" s="46" t="s">
        <v>189</v>
      </c>
      <c r="C64" s="63">
        <v>1</v>
      </c>
      <c r="D64" s="49" t="s">
        <v>431</v>
      </c>
      <c r="E64" s="107">
        <v>2</v>
      </c>
      <c r="F64" s="48" t="s">
        <v>432</v>
      </c>
      <c r="G64" s="48" t="s">
        <v>436</v>
      </c>
      <c r="H64" s="77" t="s">
        <v>29</v>
      </c>
      <c r="I64" s="77" t="s">
        <v>29</v>
      </c>
      <c r="J64" s="48">
        <v>1</v>
      </c>
      <c r="K64" s="84" t="s">
        <v>85</v>
      </c>
      <c r="L64" s="48" t="s">
        <v>437</v>
      </c>
      <c r="M64" s="68">
        <v>44362</v>
      </c>
      <c r="N64" s="68">
        <v>44561</v>
      </c>
      <c r="O64" s="91" t="s">
        <v>53</v>
      </c>
      <c r="P64" s="60">
        <v>44475</v>
      </c>
      <c r="Q64" s="114" t="s">
        <v>438</v>
      </c>
      <c r="R64" s="115" t="s">
        <v>29</v>
      </c>
      <c r="S64" s="113" t="s">
        <v>133</v>
      </c>
      <c r="T64" s="114" t="s">
        <v>43</v>
      </c>
    </row>
    <row r="65" spans="1:20" s="110" customFormat="1" ht="146.25" x14ac:dyDescent="0.25">
      <c r="A65" s="46" t="s">
        <v>430</v>
      </c>
      <c r="B65" s="46" t="s">
        <v>189</v>
      </c>
      <c r="C65" s="63">
        <v>1</v>
      </c>
      <c r="D65" s="49" t="s">
        <v>431</v>
      </c>
      <c r="E65" s="107">
        <v>3</v>
      </c>
      <c r="F65" s="48" t="s">
        <v>432</v>
      </c>
      <c r="G65" s="48" t="s">
        <v>439</v>
      </c>
      <c r="H65" s="77" t="s">
        <v>29</v>
      </c>
      <c r="I65" s="77" t="s">
        <v>29</v>
      </c>
      <c r="J65" s="48">
        <v>1</v>
      </c>
      <c r="K65" s="84" t="s">
        <v>31</v>
      </c>
      <c r="L65" s="48" t="s">
        <v>434</v>
      </c>
      <c r="M65" s="68">
        <v>44362</v>
      </c>
      <c r="N65" s="68">
        <v>44620</v>
      </c>
      <c r="O65" s="91" t="s">
        <v>53</v>
      </c>
      <c r="P65" s="60">
        <v>44475</v>
      </c>
      <c r="Q65" s="114" t="s">
        <v>435</v>
      </c>
      <c r="R65" s="115" t="s">
        <v>29</v>
      </c>
      <c r="S65" s="113" t="s">
        <v>133</v>
      </c>
      <c r="T65" s="114" t="s">
        <v>43</v>
      </c>
    </row>
    <row r="66" spans="1:20" s="110" customFormat="1" ht="236.25" x14ac:dyDescent="0.25">
      <c r="A66" s="46" t="s">
        <v>430</v>
      </c>
      <c r="B66" s="46" t="s">
        <v>189</v>
      </c>
      <c r="C66" s="63">
        <v>2</v>
      </c>
      <c r="D66" s="49" t="s">
        <v>440</v>
      </c>
      <c r="E66" s="107">
        <v>1</v>
      </c>
      <c r="F66" s="48" t="s">
        <v>441</v>
      </c>
      <c r="G66" s="48" t="s">
        <v>442</v>
      </c>
      <c r="H66" s="77" t="s">
        <v>443</v>
      </c>
      <c r="I66" s="77" t="s">
        <v>444</v>
      </c>
      <c r="J66" s="48" t="s">
        <v>445</v>
      </c>
      <c r="K66" s="84" t="s">
        <v>85</v>
      </c>
      <c r="L66" s="48" t="s">
        <v>446</v>
      </c>
      <c r="M66" s="68">
        <v>44409</v>
      </c>
      <c r="N66" s="68">
        <v>44561</v>
      </c>
      <c r="O66" s="91" t="s">
        <v>53</v>
      </c>
      <c r="P66" s="60">
        <v>44475</v>
      </c>
      <c r="Q66" s="114" t="s">
        <v>438</v>
      </c>
      <c r="R66" s="115" t="s">
        <v>29</v>
      </c>
      <c r="S66" s="113" t="s">
        <v>133</v>
      </c>
      <c r="T66" s="114" t="s">
        <v>43</v>
      </c>
    </row>
    <row r="67" spans="1:20" s="110" customFormat="1" ht="236.25" x14ac:dyDescent="0.25">
      <c r="A67" s="46" t="s">
        <v>430</v>
      </c>
      <c r="B67" s="46" t="s">
        <v>189</v>
      </c>
      <c r="C67" s="63">
        <v>2</v>
      </c>
      <c r="D67" s="49" t="s">
        <v>440</v>
      </c>
      <c r="E67" s="107">
        <v>2</v>
      </c>
      <c r="F67" s="48" t="s">
        <v>447</v>
      </c>
      <c r="G67" s="48" t="s">
        <v>448</v>
      </c>
      <c r="H67" s="77" t="s">
        <v>449</v>
      </c>
      <c r="I67" s="77" t="s">
        <v>450</v>
      </c>
      <c r="J67" s="48" t="s">
        <v>451</v>
      </c>
      <c r="K67" s="84" t="s">
        <v>31</v>
      </c>
      <c r="L67" s="48" t="s">
        <v>446</v>
      </c>
      <c r="M67" s="68">
        <v>44409</v>
      </c>
      <c r="N67" s="68">
        <v>44561</v>
      </c>
      <c r="O67" s="91" t="s">
        <v>53</v>
      </c>
      <c r="P67" s="60">
        <v>44475</v>
      </c>
      <c r="Q67" s="114" t="s">
        <v>438</v>
      </c>
      <c r="R67" s="115" t="s">
        <v>29</v>
      </c>
      <c r="S67" s="113" t="s">
        <v>133</v>
      </c>
      <c r="T67" s="114" t="s">
        <v>43</v>
      </c>
    </row>
    <row r="68" spans="1:20" s="110" customFormat="1" ht="202.5" x14ac:dyDescent="0.25">
      <c r="A68" s="46" t="s">
        <v>430</v>
      </c>
      <c r="B68" s="46" t="s">
        <v>189</v>
      </c>
      <c r="C68" s="63">
        <v>3</v>
      </c>
      <c r="D68" s="49" t="s">
        <v>452</v>
      </c>
      <c r="E68" s="107">
        <v>1</v>
      </c>
      <c r="F68" s="48" t="s">
        <v>453</v>
      </c>
      <c r="G68" s="48" t="s">
        <v>454</v>
      </c>
      <c r="H68" s="77" t="s">
        <v>455</v>
      </c>
      <c r="I68" s="77" t="s">
        <v>456</v>
      </c>
      <c r="J68" s="48" t="s">
        <v>457</v>
      </c>
      <c r="K68" s="84" t="s">
        <v>31</v>
      </c>
      <c r="L68" s="48" t="s">
        <v>458</v>
      </c>
      <c r="M68" s="68">
        <v>44407</v>
      </c>
      <c r="N68" s="68">
        <v>44560</v>
      </c>
      <c r="O68" s="91" t="s">
        <v>53</v>
      </c>
      <c r="P68" s="60">
        <v>44475</v>
      </c>
      <c r="Q68" s="114" t="s">
        <v>459</v>
      </c>
      <c r="R68" s="115">
        <v>1</v>
      </c>
      <c r="S68" s="113" t="s">
        <v>133</v>
      </c>
      <c r="T68" s="114" t="s">
        <v>460</v>
      </c>
    </row>
    <row r="69" spans="1:20" s="110" customFormat="1" ht="202.5" x14ac:dyDescent="0.25">
      <c r="A69" s="46" t="s">
        <v>430</v>
      </c>
      <c r="B69" s="46" t="s">
        <v>189</v>
      </c>
      <c r="C69" s="63">
        <v>3</v>
      </c>
      <c r="D69" s="49" t="s">
        <v>452</v>
      </c>
      <c r="E69" s="107">
        <v>2</v>
      </c>
      <c r="F69" s="48" t="s">
        <v>461</v>
      </c>
      <c r="G69" s="48" t="s">
        <v>462</v>
      </c>
      <c r="H69" s="77" t="s">
        <v>463</v>
      </c>
      <c r="I69" s="77" t="s">
        <v>464</v>
      </c>
      <c r="J69" s="48" t="s">
        <v>465</v>
      </c>
      <c r="K69" s="84" t="s">
        <v>31</v>
      </c>
      <c r="L69" s="48" t="s">
        <v>458</v>
      </c>
      <c r="M69" s="68">
        <v>44407</v>
      </c>
      <c r="N69" s="68">
        <v>44560</v>
      </c>
      <c r="O69" s="91" t="s">
        <v>53</v>
      </c>
      <c r="P69" s="60">
        <v>44475</v>
      </c>
      <c r="Q69" s="114" t="s">
        <v>466</v>
      </c>
      <c r="R69" s="115" t="s">
        <v>29</v>
      </c>
      <c r="S69" s="113" t="s">
        <v>133</v>
      </c>
      <c r="T69" s="114" t="s">
        <v>43</v>
      </c>
    </row>
    <row r="70" spans="1:20" s="110" customFormat="1" ht="101.25" x14ac:dyDescent="0.25">
      <c r="A70" s="46" t="s">
        <v>467</v>
      </c>
      <c r="B70" s="46" t="s">
        <v>25</v>
      </c>
      <c r="C70" s="63">
        <v>1</v>
      </c>
      <c r="D70" s="49" t="s">
        <v>468</v>
      </c>
      <c r="E70" s="107">
        <v>1</v>
      </c>
      <c r="F70" s="48" t="s">
        <v>469</v>
      </c>
      <c r="G70" s="124" t="s">
        <v>470</v>
      </c>
      <c r="H70" s="77" t="s">
        <v>264</v>
      </c>
      <c r="I70" s="77" t="s">
        <v>264</v>
      </c>
      <c r="J70" s="48" t="s">
        <v>471</v>
      </c>
      <c r="K70" s="84" t="s">
        <v>31</v>
      </c>
      <c r="L70" s="48" t="s">
        <v>472</v>
      </c>
      <c r="M70" s="68">
        <v>44470</v>
      </c>
      <c r="N70" s="68">
        <v>44651</v>
      </c>
      <c r="O70" s="91" t="s">
        <v>53</v>
      </c>
      <c r="P70" s="60">
        <v>44477</v>
      </c>
      <c r="Q70" s="114" t="s">
        <v>473</v>
      </c>
      <c r="R70" s="115" t="s">
        <v>29</v>
      </c>
      <c r="S70" s="113" t="s">
        <v>35</v>
      </c>
      <c r="T70" s="114" t="s">
        <v>43</v>
      </c>
    </row>
    <row r="71" spans="1:20" s="110" customFormat="1" ht="101.25" x14ac:dyDescent="0.25">
      <c r="A71" s="46" t="s">
        <v>467</v>
      </c>
      <c r="B71" s="46" t="s">
        <v>25</v>
      </c>
      <c r="C71" s="63">
        <v>1</v>
      </c>
      <c r="D71" s="49" t="s">
        <v>468</v>
      </c>
      <c r="E71" s="107">
        <v>2</v>
      </c>
      <c r="F71" s="48" t="s">
        <v>469</v>
      </c>
      <c r="G71" s="124" t="s">
        <v>474</v>
      </c>
      <c r="H71" s="77" t="s">
        <v>264</v>
      </c>
      <c r="I71" s="77" t="s">
        <v>264</v>
      </c>
      <c r="J71" s="48" t="s">
        <v>475</v>
      </c>
      <c r="K71" s="84" t="s">
        <v>85</v>
      </c>
      <c r="L71" s="48" t="s">
        <v>476</v>
      </c>
      <c r="M71" s="68">
        <v>44440</v>
      </c>
      <c r="N71" s="68">
        <v>44651</v>
      </c>
      <c r="O71" s="91" t="s">
        <v>53</v>
      </c>
      <c r="P71" s="60">
        <v>44477</v>
      </c>
      <c r="Q71" s="114" t="s">
        <v>473</v>
      </c>
      <c r="R71" s="115" t="s">
        <v>29</v>
      </c>
      <c r="S71" s="113" t="s">
        <v>35</v>
      </c>
      <c r="T71" s="114" t="s">
        <v>43</v>
      </c>
    </row>
    <row r="72" spans="1:20" s="110" customFormat="1" ht="123.75" x14ac:dyDescent="0.25">
      <c r="A72" s="46" t="s">
        <v>467</v>
      </c>
      <c r="B72" s="46" t="s">
        <v>25</v>
      </c>
      <c r="C72" s="63">
        <v>2</v>
      </c>
      <c r="D72" s="49" t="s">
        <v>477</v>
      </c>
      <c r="E72" s="107">
        <v>1</v>
      </c>
      <c r="F72" s="48" t="s">
        <v>478</v>
      </c>
      <c r="G72" s="124" t="s">
        <v>479</v>
      </c>
      <c r="H72" s="77" t="s">
        <v>264</v>
      </c>
      <c r="I72" s="77" t="s">
        <v>264</v>
      </c>
      <c r="J72" s="48" t="s">
        <v>480</v>
      </c>
      <c r="K72" s="84" t="s">
        <v>31</v>
      </c>
      <c r="L72" s="48" t="s">
        <v>472</v>
      </c>
      <c r="M72" s="68">
        <v>44515</v>
      </c>
      <c r="N72" s="68">
        <v>44722</v>
      </c>
      <c r="O72" s="91" t="s">
        <v>53</v>
      </c>
      <c r="P72" s="60">
        <v>44477</v>
      </c>
      <c r="Q72" s="114" t="s">
        <v>473</v>
      </c>
      <c r="R72" s="115" t="s">
        <v>29</v>
      </c>
      <c r="S72" s="113" t="s">
        <v>35</v>
      </c>
      <c r="T72" s="114" t="s">
        <v>43</v>
      </c>
    </row>
    <row r="73" spans="1:20" s="110" customFormat="1" ht="123.75" x14ac:dyDescent="0.25">
      <c r="A73" s="46" t="s">
        <v>467</v>
      </c>
      <c r="B73" s="46" t="s">
        <v>25</v>
      </c>
      <c r="C73" s="63">
        <v>2</v>
      </c>
      <c r="D73" s="49" t="s">
        <v>477</v>
      </c>
      <c r="E73" s="107">
        <v>2</v>
      </c>
      <c r="F73" s="48" t="s">
        <v>478</v>
      </c>
      <c r="G73" s="124" t="s">
        <v>481</v>
      </c>
      <c r="H73" s="77" t="s">
        <v>264</v>
      </c>
      <c r="I73" s="77" t="s">
        <v>264</v>
      </c>
      <c r="J73" s="48" t="s">
        <v>482</v>
      </c>
      <c r="K73" s="84" t="s">
        <v>31</v>
      </c>
      <c r="L73" s="48" t="s">
        <v>472</v>
      </c>
      <c r="M73" s="68">
        <v>44515</v>
      </c>
      <c r="N73" s="68">
        <v>44722</v>
      </c>
      <c r="O73" s="91" t="s">
        <v>53</v>
      </c>
      <c r="P73" s="60">
        <v>44477</v>
      </c>
      <c r="Q73" s="114" t="s">
        <v>473</v>
      </c>
      <c r="R73" s="115" t="s">
        <v>29</v>
      </c>
      <c r="S73" s="113" t="s">
        <v>35</v>
      </c>
      <c r="T73" s="114" t="s">
        <v>43</v>
      </c>
    </row>
    <row r="74" spans="1:20" s="110" customFormat="1" ht="123.75" x14ac:dyDescent="0.25">
      <c r="A74" s="46" t="s">
        <v>467</v>
      </c>
      <c r="B74" s="46" t="s">
        <v>25</v>
      </c>
      <c r="C74" s="63">
        <v>3</v>
      </c>
      <c r="D74" s="49" t="s">
        <v>483</v>
      </c>
      <c r="E74" s="107">
        <v>1</v>
      </c>
      <c r="F74" s="48" t="s">
        <v>484</v>
      </c>
      <c r="G74" s="124" t="s">
        <v>485</v>
      </c>
      <c r="H74" s="77" t="s">
        <v>264</v>
      </c>
      <c r="I74" s="77" t="s">
        <v>264</v>
      </c>
      <c r="J74" s="48" t="s">
        <v>486</v>
      </c>
      <c r="K74" s="84" t="s">
        <v>31</v>
      </c>
      <c r="L74" s="48" t="s">
        <v>472</v>
      </c>
      <c r="M74" s="68">
        <v>44392</v>
      </c>
      <c r="N74" s="68">
        <v>44712</v>
      </c>
      <c r="O74" s="91" t="s">
        <v>53</v>
      </c>
      <c r="P74" s="60">
        <v>44477</v>
      </c>
      <c r="Q74" s="114" t="s">
        <v>473</v>
      </c>
      <c r="R74" s="115" t="s">
        <v>29</v>
      </c>
      <c r="S74" s="113" t="s">
        <v>35</v>
      </c>
      <c r="T74" s="114" t="s">
        <v>43</v>
      </c>
    </row>
    <row r="75" spans="1:20" s="110" customFormat="1" ht="123.75" x14ac:dyDescent="0.25">
      <c r="A75" s="46" t="s">
        <v>467</v>
      </c>
      <c r="B75" s="46" t="s">
        <v>25</v>
      </c>
      <c r="C75" s="63">
        <v>3</v>
      </c>
      <c r="D75" s="49" t="s">
        <v>483</v>
      </c>
      <c r="E75" s="107">
        <v>2</v>
      </c>
      <c r="F75" s="48" t="s">
        <v>484</v>
      </c>
      <c r="G75" s="125" t="s">
        <v>487</v>
      </c>
      <c r="H75" s="77" t="s">
        <v>264</v>
      </c>
      <c r="I75" s="77" t="s">
        <v>264</v>
      </c>
      <c r="J75" s="48" t="s">
        <v>488</v>
      </c>
      <c r="K75" s="84" t="s">
        <v>85</v>
      </c>
      <c r="L75" s="48" t="s">
        <v>472</v>
      </c>
      <c r="M75" s="68">
        <v>44392</v>
      </c>
      <c r="N75" s="68">
        <v>44712</v>
      </c>
      <c r="O75" s="91" t="s">
        <v>53</v>
      </c>
      <c r="P75" s="60">
        <v>44477</v>
      </c>
      <c r="Q75" s="114" t="s">
        <v>473</v>
      </c>
      <c r="R75" s="115" t="s">
        <v>29</v>
      </c>
      <c r="S75" s="113" t="s">
        <v>35</v>
      </c>
      <c r="T75" s="114" t="s">
        <v>43</v>
      </c>
    </row>
    <row r="76" spans="1:20" s="110" customFormat="1" ht="123.75" x14ac:dyDescent="0.25">
      <c r="A76" s="46" t="s">
        <v>467</v>
      </c>
      <c r="B76" s="46" t="s">
        <v>25</v>
      </c>
      <c r="C76" s="63">
        <v>3</v>
      </c>
      <c r="D76" s="49" t="s">
        <v>483</v>
      </c>
      <c r="E76" s="107">
        <v>3</v>
      </c>
      <c r="F76" s="48" t="s">
        <v>484</v>
      </c>
      <c r="G76" s="124" t="s">
        <v>489</v>
      </c>
      <c r="H76" s="77" t="s">
        <v>264</v>
      </c>
      <c r="I76" s="77" t="s">
        <v>264</v>
      </c>
      <c r="J76" s="48" t="s">
        <v>490</v>
      </c>
      <c r="K76" s="84" t="s">
        <v>85</v>
      </c>
      <c r="L76" s="48" t="s">
        <v>491</v>
      </c>
      <c r="M76" s="68">
        <v>44409</v>
      </c>
      <c r="N76" s="68">
        <v>44712</v>
      </c>
      <c r="O76" s="91" t="s">
        <v>53</v>
      </c>
      <c r="P76" s="60">
        <v>44477</v>
      </c>
      <c r="Q76" s="114" t="s">
        <v>473</v>
      </c>
      <c r="R76" s="115" t="s">
        <v>29</v>
      </c>
      <c r="S76" s="113" t="s">
        <v>35</v>
      </c>
      <c r="T76" s="114" t="s">
        <v>43</v>
      </c>
    </row>
    <row r="77" spans="1:20" s="110" customFormat="1" ht="202.5" x14ac:dyDescent="0.25">
      <c r="A77" s="46" t="s">
        <v>467</v>
      </c>
      <c r="B77" s="46" t="s">
        <v>25</v>
      </c>
      <c r="C77" s="63">
        <v>4</v>
      </c>
      <c r="D77" s="49" t="s">
        <v>492</v>
      </c>
      <c r="E77" s="107">
        <v>1</v>
      </c>
      <c r="F77" s="48" t="s">
        <v>493</v>
      </c>
      <c r="G77" s="124" t="s">
        <v>494</v>
      </c>
      <c r="H77" s="77" t="s">
        <v>264</v>
      </c>
      <c r="I77" s="77" t="s">
        <v>264</v>
      </c>
      <c r="J77" s="48" t="s">
        <v>495</v>
      </c>
      <c r="K77" s="84" t="s">
        <v>85</v>
      </c>
      <c r="L77" s="48" t="s">
        <v>496</v>
      </c>
      <c r="M77" s="68">
        <v>44392</v>
      </c>
      <c r="N77" s="68">
        <v>44722</v>
      </c>
      <c r="O77" s="91" t="s">
        <v>53</v>
      </c>
      <c r="P77" s="60">
        <v>44477</v>
      </c>
      <c r="Q77" s="114" t="s">
        <v>473</v>
      </c>
      <c r="R77" s="115" t="s">
        <v>29</v>
      </c>
      <c r="S77" s="113" t="s">
        <v>35</v>
      </c>
      <c r="T77" s="114" t="s">
        <v>43</v>
      </c>
    </row>
    <row r="78" spans="1:20" s="110" customFormat="1" ht="202.5" x14ac:dyDescent="0.25">
      <c r="A78" s="46" t="s">
        <v>467</v>
      </c>
      <c r="B78" s="46" t="s">
        <v>25</v>
      </c>
      <c r="C78" s="63">
        <v>4</v>
      </c>
      <c r="D78" s="49" t="s">
        <v>492</v>
      </c>
      <c r="E78" s="107">
        <v>2</v>
      </c>
      <c r="F78" s="48" t="s">
        <v>493</v>
      </c>
      <c r="G78" s="124" t="s">
        <v>497</v>
      </c>
      <c r="H78" s="77" t="s">
        <v>264</v>
      </c>
      <c r="I78" s="77" t="s">
        <v>264</v>
      </c>
      <c r="J78" s="48" t="s">
        <v>498</v>
      </c>
      <c r="K78" s="84" t="s">
        <v>85</v>
      </c>
      <c r="L78" s="48" t="s">
        <v>496</v>
      </c>
      <c r="M78" s="68">
        <v>44392</v>
      </c>
      <c r="N78" s="68">
        <v>44722</v>
      </c>
      <c r="O78" s="91" t="s">
        <v>53</v>
      </c>
      <c r="P78" s="60">
        <v>44477</v>
      </c>
      <c r="Q78" s="114" t="s">
        <v>473</v>
      </c>
      <c r="R78" s="115" t="s">
        <v>29</v>
      </c>
      <c r="S78" s="113" t="s">
        <v>35</v>
      </c>
      <c r="T78" s="114" t="s">
        <v>43</v>
      </c>
    </row>
    <row r="79" spans="1:20" s="110" customFormat="1" ht="202.5" x14ac:dyDescent="0.25">
      <c r="A79" s="46" t="s">
        <v>467</v>
      </c>
      <c r="B79" s="46" t="s">
        <v>25</v>
      </c>
      <c r="C79" s="63">
        <v>4</v>
      </c>
      <c r="D79" s="49" t="s">
        <v>492</v>
      </c>
      <c r="E79" s="107">
        <v>3</v>
      </c>
      <c r="F79" s="48" t="s">
        <v>493</v>
      </c>
      <c r="G79" s="124" t="s">
        <v>499</v>
      </c>
      <c r="H79" s="77" t="s">
        <v>264</v>
      </c>
      <c r="I79" s="77" t="s">
        <v>264</v>
      </c>
      <c r="J79" s="48" t="s">
        <v>500</v>
      </c>
      <c r="K79" s="84" t="s">
        <v>85</v>
      </c>
      <c r="L79" s="48" t="s">
        <v>496</v>
      </c>
      <c r="M79" s="68">
        <v>44392</v>
      </c>
      <c r="N79" s="68">
        <v>44722</v>
      </c>
      <c r="O79" s="91" t="s">
        <v>53</v>
      </c>
      <c r="P79" s="60">
        <v>44477</v>
      </c>
      <c r="Q79" s="114" t="s">
        <v>473</v>
      </c>
      <c r="R79" s="115" t="s">
        <v>29</v>
      </c>
      <c r="S79" s="113" t="s">
        <v>35</v>
      </c>
      <c r="T79" s="114" t="s">
        <v>43</v>
      </c>
    </row>
    <row r="80" spans="1:20" s="110" customFormat="1" ht="202.5" x14ac:dyDescent="0.25">
      <c r="A80" s="46" t="s">
        <v>467</v>
      </c>
      <c r="B80" s="46" t="s">
        <v>25</v>
      </c>
      <c r="C80" s="63">
        <v>4</v>
      </c>
      <c r="D80" s="49" t="s">
        <v>492</v>
      </c>
      <c r="E80" s="107">
        <v>4</v>
      </c>
      <c r="F80" s="48" t="s">
        <v>493</v>
      </c>
      <c r="G80" s="124" t="s">
        <v>501</v>
      </c>
      <c r="H80" s="77" t="s">
        <v>264</v>
      </c>
      <c r="I80" s="77" t="s">
        <v>264</v>
      </c>
      <c r="J80" s="48" t="s">
        <v>502</v>
      </c>
      <c r="K80" s="84" t="s">
        <v>85</v>
      </c>
      <c r="L80" s="48" t="s">
        <v>496</v>
      </c>
      <c r="M80" s="68">
        <v>44392</v>
      </c>
      <c r="N80" s="68">
        <v>44722</v>
      </c>
      <c r="O80" s="91" t="s">
        <v>53</v>
      </c>
      <c r="P80" s="60">
        <v>44477</v>
      </c>
      <c r="Q80" s="114" t="s">
        <v>473</v>
      </c>
      <c r="R80" s="115" t="s">
        <v>29</v>
      </c>
      <c r="S80" s="113" t="s">
        <v>35</v>
      </c>
      <c r="T80" s="114" t="s">
        <v>43</v>
      </c>
    </row>
    <row r="81" spans="1:20" s="110" customFormat="1" ht="236.25" x14ac:dyDescent="0.25">
      <c r="A81" s="46" t="s">
        <v>467</v>
      </c>
      <c r="B81" s="46" t="s">
        <v>25</v>
      </c>
      <c r="C81" s="63">
        <v>5</v>
      </c>
      <c r="D81" s="49" t="s">
        <v>503</v>
      </c>
      <c r="E81" s="107">
        <v>1</v>
      </c>
      <c r="F81" s="48" t="s">
        <v>504</v>
      </c>
      <c r="G81" s="124" t="s">
        <v>505</v>
      </c>
      <c r="H81" s="77" t="s">
        <v>264</v>
      </c>
      <c r="I81" s="77" t="s">
        <v>264</v>
      </c>
      <c r="J81" s="48" t="s">
        <v>506</v>
      </c>
      <c r="K81" s="84" t="s">
        <v>31</v>
      </c>
      <c r="L81" s="48" t="s">
        <v>507</v>
      </c>
      <c r="M81" s="68">
        <v>44392</v>
      </c>
      <c r="N81" s="68">
        <v>44439</v>
      </c>
      <c r="O81" s="91" t="s">
        <v>41</v>
      </c>
      <c r="P81" s="60">
        <v>44477</v>
      </c>
      <c r="Q81" s="114" t="s">
        <v>508</v>
      </c>
      <c r="R81" s="115">
        <v>0</v>
      </c>
      <c r="S81" s="113" t="s">
        <v>35</v>
      </c>
      <c r="T81" s="114" t="s">
        <v>43</v>
      </c>
    </row>
    <row r="82" spans="1:20" s="110" customFormat="1" ht="225" x14ac:dyDescent="0.25">
      <c r="A82" s="46" t="s">
        <v>467</v>
      </c>
      <c r="B82" s="46" t="s">
        <v>25</v>
      </c>
      <c r="C82" s="63">
        <v>5</v>
      </c>
      <c r="D82" s="49" t="s">
        <v>503</v>
      </c>
      <c r="E82" s="107">
        <v>2</v>
      </c>
      <c r="F82" s="48" t="s">
        <v>504</v>
      </c>
      <c r="G82" s="124" t="s">
        <v>509</v>
      </c>
      <c r="H82" s="77" t="s">
        <v>264</v>
      </c>
      <c r="I82" s="77" t="s">
        <v>264</v>
      </c>
      <c r="J82" s="48" t="s">
        <v>510</v>
      </c>
      <c r="K82" s="84" t="s">
        <v>31</v>
      </c>
      <c r="L82" s="48" t="s">
        <v>511</v>
      </c>
      <c r="M82" s="68">
        <v>44392</v>
      </c>
      <c r="N82" s="68">
        <v>44439</v>
      </c>
      <c r="O82" s="91" t="s">
        <v>63</v>
      </c>
      <c r="P82" s="60">
        <v>44477</v>
      </c>
      <c r="Q82" s="114" t="s">
        <v>512</v>
      </c>
      <c r="R82" s="115">
        <v>1</v>
      </c>
      <c r="S82" s="113" t="s">
        <v>35</v>
      </c>
      <c r="T82" s="114" t="s">
        <v>513</v>
      </c>
    </row>
    <row r="83" spans="1:20" s="110" customFormat="1" ht="146.25" x14ac:dyDescent="0.25">
      <c r="A83" s="46" t="s">
        <v>467</v>
      </c>
      <c r="B83" s="46" t="s">
        <v>25</v>
      </c>
      <c r="C83" s="63">
        <v>5</v>
      </c>
      <c r="D83" s="49" t="s">
        <v>503</v>
      </c>
      <c r="E83" s="107">
        <v>3</v>
      </c>
      <c r="F83" s="48" t="s">
        <v>504</v>
      </c>
      <c r="G83" s="124" t="s">
        <v>514</v>
      </c>
      <c r="H83" s="77" t="s">
        <v>264</v>
      </c>
      <c r="I83" s="77" t="s">
        <v>264</v>
      </c>
      <c r="J83" s="48" t="s">
        <v>515</v>
      </c>
      <c r="K83" s="84" t="s">
        <v>85</v>
      </c>
      <c r="L83" s="48" t="s">
        <v>472</v>
      </c>
      <c r="M83" s="68">
        <v>44392</v>
      </c>
      <c r="N83" s="68">
        <v>44722</v>
      </c>
      <c r="O83" s="91" t="s">
        <v>53</v>
      </c>
      <c r="P83" s="60">
        <v>44477</v>
      </c>
      <c r="Q83" s="114" t="s">
        <v>473</v>
      </c>
      <c r="R83" s="115" t="s">
        <v>29</v>
      </c>
      <c r="S83" s="113" t="s">
        <v>35</v>
      </c>
      <c r="T83" s="114" t="s">
        <v>43</v>
      </c>
    </row>
    <row r="84" spans="1:20" s="110" customFormat="1" ht="154.5" customHeight="1" x14ac:dyDescent="0.25">
      <c r="A84" s="46" t="s">
        <v>467</v>
      </c>
      <c r="B84" s="46" t="s">
        <v>25</v>
      </c>
      <c r="C84" s="63">
        <v>6</v>
      </c>
      <c r="D84" s="49" t="s">
        <v>516</v>
      </c>
      <c r="E84" s="107">
        <v>1</v>
      </c>
      <c r="F84" s="48" t="s">
        <v>517</v>
      </c>
      <c r="G84" s="124" t="s">
        <v>518</v>
      </c>
      <c r="H84" s="77" t="s">
        <v>264</v>
      </c>
      <c r="I84" s="77" t="s">
        <v>264</v>
      </c>
      <c r="J84" s="48" t="s">
        <v>519</v>
      </c>
      <c r="K84" s="84" t="s">
        <v>31</v>
      </c>
      <c r="L84" s="48" t="s">
        <v>520</v>
      </c>
      <c r="M84" s="68">
        <v>44423</v>
      </c>
      <c r="N84" s="68">
        <v>44722</v>
      </c>
      <c r="O84" s="91" t="s">
        <v>53</v>
      </c>
      <c r="P84" s="60">
        <v>44477</v>
      </c>
      <c r="Q84" s="114" t="s">
        <v>473</v>
      </c>
      <c r="R84" s="115" t="s">
        <v>29</v>
      </c>
      <c r="S84" s="113" t="s">
        <v>35</v>
      </c>
      <c r="T84" s="114" t="s">
        <v>43</v>
      </c>
    </row>
    <row r="85" spans="1:20" s="110" customFormat="1" ht="157.5" x14ac:dyDescent="0.25">
      <c r="A85" s="46" t="s">
        <v>467</v>
      </c>
      <c r="B85" s="46" t="s">
        <v>25</v>
      </c>
      <c r="C85" s="63">
        <v>6</v>
      </c>
      <c r="D85" s="49" t="s">
        <v>516</v>
      </c>
      <c r="E85" s="107">
        <v>2</v>
      </c>
      <c r="F85" s="48" t="s">
        <v>517</v>
      </c>
      <c r="G85" s="124" t="s">
        <v>521</v>
      </c>
      <c r="H85" s="77" t="s">
        <v>264</v>
      </c>
      <c r="I85" s="77" t="s">
        <v>264</v>
      </c>
      <c r="J85" s="48" t="s">
        <v>522</v>
      </c>
      <c r="K85" s="84" t="s">
        <v>85</v>
      </c>
      <c r="L85" s="48" t="s">
        <v>520</v>
      </c>
      <c r="M85" s="68">
        <v>44484</v>
      </c>
      <c r="N85" s="68">
        <v>44722</v>
      </c>
      <c r="O85" s="91" t="s">
        <v>53</v>
      </c>
      <c r="P85" s="60">
        <v>44477</v>
      </c>
      <c r="Q85" s="114" t="s">
        <v>473</v>
      </c>
      <c r="R85" s="115" t="s">
        <v>29</v>
      </c>
      <c r="S85" s="113" t="s">
        <v>35</v>
      </c>
      <c r="T85" s="114" t="s">
        <v>43</v>
      </c>
    </row>
    <row r="86" spans="1:20" s="110" customFormat="1" ht="101.25" x14ac:dyDescent="0.25">
      <c r="A86" s="46" t="s">
        <v>467</v>
      </c>
      <c r="B86" s="46" t="s">
        <v>25</v>
      </c>
      <c r="C86" s="63">
        <v>7</v>
      </c>
      <c r="D86" s="49" t="s">
        <v>523</v>
      </c>
      <c r="E86" s="107">
        <v>1</v>
      </c>
      <c r="F86" s="48" t="s">
        <v>524</v>
      </c>
      <c r="G86" s="124" t="s">
        <v>525</v>
      </c>
      <c r="H86" s="77" t="s">
        <v>264</v>
      </c>
      <c r="I86" s="77" t="s">
        <v>264</v>
      </c>
      <c r="J86" s="48" t="s">
        <v>526</v>
      </c>
      <c r="K86" s="84" t="s">
        <v>85</v>
      </c>
      <c r="L86" s="48" t="s">
        <v>472</v>
      </c>
      <c r="M86" s="68">
        <v>44501</v>
      </c>
      <c r="N86" s="68">
        <v>44681</v>
      </c>
      <c r="O86" s="91" t="s">
        <v>53</v>
      </c>
      <c r="P86" s="60">
        <v>44477</v>
      </c>
      <c r="Q86" s="114" t="s">
        <v>473</v>
      </c>
      <c r="R86" s="115" t="s">
        <v>29</v>
      </c>
      <c r="S86" s="113" t="s">
        <v>35</v>
      </c>
      <c r="T86" s="114" t="s">
        <v>43</v>
      </c>
    </row>
    <row r="87" spans="1:20" s="110" customFormat="1" ht="101.25" x14ac:dyDescent="0.25">
      <c r="A87" s="46" t="s">
        <v>467</v>
      </c>
      <c r="B87" s="46" t="s">
        <v>25</v>
      </c>
      <c r="C87" s="63">
        <v>7</v>
      </c>
      <c r="D87" s="49" t="s">
        <v>523</v>
      </c>
      <c r="E87" s="107">
        <v>2</v>
      </c>
      <c r="F87" s="48" t="s">
        <v>524</v>
      </c>
      <c r="G87" s="124" t="s">
        <v>527</v>
      </c>
      <c r="H87" s="77" t="s">
        <v>264</v>
      </c>
      <c r="I87" s="77" t="s">
        <v>264</v>
      </c>
      <c r="J87" s="48" t="s">
        <v>528</v>
      </c>
      <c r="K87" s="84" t="s">
        <v>31</v>
      </c>
      <c r="L87" s="48" t="s">
        <v>529</v>
      </c>
      <c r="M87" s="68">
        <v>44681</v>
      </c>
      <c r="N87" s="68">
        <v>44722</v>
      </c>
      <c r="O87" s="91" t="s">
        <v>53</v>
      </c>
      <c r="P87" s="60">
        <v>44477</v>
      </c>
      <c r="Q87" s="114" t="s">
        <v>473</v>
      </c>
      <c r="R87" s="115" t="s">
        <v>29</v>
      </c>
      <c r="S87" s="113" t="s">
        <v>35</v>
      </c>
      <c r="T87" s="114" t="s">
        <v>43</v>
      </c>
    </row>
    <row r="88" spans="1:20" s="64" customFormat="1" ht="180" x14ac:dyDescent="0.25">
      <c r="A88" s="41" t="s">
        <v>530</v>
      </c>
      <c r="B88" s="41" t="s">
        <v>531</v>
      </c>
      <c r="C88" s="27">
        <v>1</v>
      </c>
      <c r="D88" s="40" t="s">
        <v>532</v>
      </c>
      <c r="E88" s="26">
        <v>1</v>
      </c>
      <c r="F88" s="42" t="s">
        <v>533</v>
      </c>
      <c r="G88" s="42" t="s">
        <v>534</v>
      </c>
      <c r="H88" s="43" t="s">
        <v>535</v>
      </c>
      <c r="I88" s="43" t="s">
        <v>536</v>
      </c>
      <c r="J88" s="42" t="s">
        <v>537</v>
      </c>
      <c r="K88" s="44" t="s">
        <v>85</v>
      </c>
      <c r="L88" s="42" t="s">
        <v>70</v>
      </c>
      <c r="M88" s="57">
        <v>44440</v>
      </c>
      <c r="N88" s="57">
        <v>44561</v>
      </c>
      <c r="O88" s="45" t="s">
        <v>53</v>
      </c>
      <c r="P88" s="60">
        <v>44470</v>
      </c>
      <c r="Q88" s="114" t="s">
        <v>538</v>
      </c>
      <c r="R88" s="115" t="s">
        <v>29</v>
      </c>
      <c r="S88" s="113" t="s">
        <v>29</v>
      </c>
      <c r="T88" s="114" t="s">
        <v>43</v>
      </c>
    </row>
    <row r="89" spans="1:20" s="64" customFormat="1" x14ac:dyDescent="0.25">
      <c r="A89" s="41"/>
      <c r="B89" s="41"/>
      <c r="C89" s="27"/>
      <c r="D89" s="40"/>
      <c r="E89" s="26"/>
      <c r="F89" s="42"/>
      <c r="G89" s="42"/>
      <c r="H89" s="43"/>
      <c r="I89" s="43"/>
      <c r="J89" s="42"/>
      <c r="K89" s="44"/>
      <c r="L89" s="42"/>
      <c r="M89" s="57"/>
      <c r="N89" s="57"/>
      <c r="O89" s="45"/>
      <c r="P89" s="60"/>
      <c r="Q89" s="114"/>
      <c r="R89" s="115"/>
      <c r="S89" s="113"/>
      <c r="T89" s="114"/>
    </row>
    <row r="90" spans="1:20" s="64" customFormat="1" x14ac:dyDescent="0.25">
      <c r="A90" s="41"/>
      <c r="B90" s="41"/>
      <c r="C90" s="27"/>
      <c r="D90" s="40"/>
      <c r="E90" s="26"/>
      <c r="F90" s="42"/>
      <c r="G90" s="42"/>
      <c r="H90" s="43"/>
      <c r="I90" s="43"/>
      <c r="J90" s="42"/>
      <c r="K90" s="44"/>
      <c r="L90" s="42"/>
      <c r="M90" s="57"/>
      <c r="N90" s="57"/>
      <c r="O90" s="45"/>
      <c r="P90" s="60"/>
      <c r="Q90" s="114"/>
      <c r="R90" s="115"/>
      <c r="S90" s="113"/>
      <c r="T90" s="114"/>
    </row>
    <row r="91" spans="1:20" s="64" customFormat="1" x14ac:dyDescent="0.25">
      <c r="A91" s="41"/>
      <c r="B91" s="41"/>
      <c r="C91" s="27"/>
      <c r="D91" s="40"/>
      <c r="E91" s="26"/>
      <c r="F91" s="42"/>
      <c r="G91" s="42"/>
      <c r="H91" s="43"/>
      <c r="I91" s="43"/>
      <c r="J91" s="42"/>
      <c r="K91" s="44"/>
      <c r="L91" s="42"/>
      <c r="M91" s="57"/>
      <c r="N91" s="57"/>
      <c r="O91" s="45"/>
      <c r="P91" s="60"/>
      <c r="Q91" s="114"/>
      <c r="R91" s="115"/>
      <c r="S91" s="113"/>
      <c r="T91" s="114"/>
    </row>
    <row r="92" spans="1:20" s="64" customFormat="1" x14ac:dyDescent="0.25">
      <c r="A92" s="41"/>
      <c r="B92" s="41"/>
      <c r="C92" s="27"/>
      <c r="D92" s="40"/>
      <c r="E92" s="26"/>
      <c r="F92" s="42"/>
      <c r="G92" s="42"/>
      <c r="H92" s="43"/>
      <c r="I92" s="43"/>
      <c r="J92" s="42"/>
      <c r="K92" s="44"/>
      <c r="L92" s="42"/>
      <c r="M92" s="57"/>
      <c r="N92" s="57"/>
      <c r="O92" s="45"/>
      <c r="P92" s="60"/>
      <c r="Q92" s="114"/>
      <c r="R92" s="115"/>
      <c r="S92" s="113"/>
      <c r="T92" s="114"/>
    </row>
    <row r="93" spans="1:20" s="64" customFormat="1" x14ac:dyDescent="0.25">
      <c r="A93" s="41"/>
      <c r="B93" s="41"/>
      <c r="C93" s="27"/>
      <c r="D93" s="40"/>
      <c r="E93" s="26"/>
      <c r="F93" s="42"/>
      <c r="G93" s="42"/>
      <c r="H93" s="43"/>
      <c r="I93" s="43"/>
      <c r="J93" s="42"/>
      <c r="K93" s="44"/>
      <c r="L93" s="42"/>
      <c r="M93" s="57"/>
      <c r="N93" s="57"/>
      <c r="O93" s="45"/>
      <c r="P93" s="60"/>
      <c r="Q93" s="114"/>
      <c r="R93" s="115"/>
      <c r="S93" s="113"/>
      <c r="T93" s="114"/>
    </row>
    <row r="94" spans="1:20" s="64" customFormat="1" x14ac:dyDescent="0.25">
      <c r="A94" s="41"/>
      <c r="B94" s="41"/>
      <c r="C94" s="27"/>
      <c r="D94" s="40"/>
      <c r="E94" s="26"/>
      <c r="F94" s="42"/>
      <c r="G94" s="42"/>
      <c r="H94" s="43"/>
      <c r="I94" s="43"/>
      <c r="J94" s="42"/>
      <c r="K94" s="44"/>
      <c r="L94" s="42"/>
      <c r="M94" s="57"/>
      <c r="N94" s="57"/>
      <c r="O94" s="45"/>
      <c r="P94" s="60"/>
      <c r="Q94" s="114"/>
      <c r="R94" s="115"/>
      <c r="S94" s="113"/>
      <c r="T94" s="114"/>
    </row>
    <row r="95" spans="1:20" s="64" customFormat="1" x14ac:dyDescent="0.25">
      <c r="A95" s="41"/>
      <c r="B95" s="41"/>
      <c r="C95" s="27"/>
      <c r="D95" s="40"/>
      <c r="E95" s="26"/>
      <c r="F95" s="42"/>
      <c r="G95" s="42"/>
      <c r="H95" s="43"/>
      <c r="I95" s="43"/>
      <c r="J95" s="42"/>
      <c r="K95" s="44"/>
      <c r="L95" s="42"/>
      <c r="M95" s="57"/>
      <c r="N95" s="57"/>
      <c r="O95" s="45"/>
      <c r="P95" s="60"/>
      <c r="Q95" s="114"/>
      <c r="R95" s="115"/>
      <c r="S95" s="113"/>
      <c r="T95" s="114"/>
    </row>
    <row r="96" spans="1:20" x14ac:dyDescent="0.25">
      <c r="A96" s="41"/>
      <c r="B96" s="41"/>
      <c r="C96" s="27"/>
      <c r="D96" s="40"/>
      <c r="E96" s="26"/>
      <c r="F96" s="42"/>
      <c r="G96" s="42"/>
      <c r="H96" s="43"/>
      <c r="I96" s="43"/>
      <c r="J96" s="42"/>
      <c r="K96" s="44"/>
      <c r="L96" s="42"/>
      <c r="M96" s="57"/>
      <c r="N96" s="57"/>
      <c r="O96" s="45"/>
      <c r="P96" s="60"/>
      <c r="Q96" s="114"/>
      <c r="R96" s="115"/>
      <c r="S96" s="113"/>
      <c r="T96" s="114"/>
    </row>
    <row r="97" spans="1:20" x14ac:dyDescent="0.25">
      <c r="A97" s="41"/>
      <c r="B97" s="41"/>
      <c r="C97" s="27"/>
      <c r="D97" s="40"/>
      <c r="E97" s="26"/>
      <c r="F97" s="42"/>
      <c r="G97" s="42"/>
      <c r="H97" s="43"/>
      <c r="I97" s="43"/>
      <c r="J97" s="42"/>
      <c r="K97" s="44"/>
      <c r="L97" s="42"/>
      <c r="M97" s="57"/>
      <c r="N97" s="57"/>
      <c r="O97" s="45"/>
      <c r="P97" s="60"/>
      <c r="Q97" s="114"/>
      <c r="R97" s="115"/>
      <c r="S97" s="113"/>
      <c r="T97" s="114"/>
    </row>
    <row r="98" spans="1:20" x14ac:dyDescent="0.25">
      <c r="A98" s="41"/>
      <c r="B98" s="41"/>
      <c r="C98" s="27"/>
      <c r="D98" s="40"/>
      <c r="E98" s="26"/>
      <c r="F98" s="42"/>
      <c r="G98" s="42"/>
      <c r="H98" s="43"/>
      <c r="I98" s="43"/>
      <c r="J98" s="42"/>
      <c r="K98" s="44"/>
      <c r="L98" s="42"/>
      <c r="M98" s="57"/>
      <c r="N98" s="57"/>
      <c r="O98" s="45"/>
      <c r="P98" s="60"/>
      <c r="Q98" s="114"/>
      <c r="R98" s="115"/>
      <c r="S98" s="113"/>
      <c r="T98" s="114"/>
    </row>
    <row r="99" spans="1:20" x14ac:dyDescent="0.25">
      <c r="A99" s="53"/>
      <c r="B99" s="29"/>
      <c r="C99" s="29"/>
      <c r="D99" s="53"/>
      <c r="E99" s="29"/>
      <c r="F99" s="30"/>
      <c r="G99" s="53"/>
      <c r="H99" s="53"/>
      <c r="I99" s="53"/>
      <c r="J99" s="56"/>
      <c r="L99" s="56"/>
      <c r="M99" s="35"/>
      <c r="N99" s="35"/>
      <c r="O99" s="33"/>
    </row>
    <row r="100" spans="1:20" x14ac:dyDescent="0.25">
      <c r="A100" s="53"/>
      <c r="B100" s="29"/>
      <c r="C100" s="29"/>
      <c r="D100" s="53"/>
      <c r="E100" s="29"/>
      <c r="F100" s="30"/>
      <c r="G100" s="53"/>
      <c r="H100" s="53"/>
      <c r="I100" s="53"/>
      <c r="J100" s="56"/>
      <c r="L100" s="56"/>
      <c r="M100" s="35"/>
      <c r="N100" s="35"/>
      <c r="O100" s="33"/>
    </row>
    <row r="101" spans="1:20" x14ac:dyDescent="0.25">
      <c r="A101" s="53"/>
      <c r="B101" s="29"/>
      <c r="C101" s="29"/>
      <c r="D101" s="53"/>
      <c r="E101" s="29"/>
      <c r="F101" s="30"/>
      <c r="G101" s="53"/>
      <c r="H101" s="53"/>
      <c r="I101" s="53"/>
      <c r="J101" s="56"/>
      <c r="L101" s="56"/>
      <c r="M101" s="35"/>
      <c r="N101" s="35"/>
      <c r="O101" s="33"/>
    </row>
    <row r="102" spans="1:20" x14ac:dyDescent="0.25">
      <c r="A102" s="53"/>
      <c r="B102" s="29"/>
      <c r="C102" s="29"/>
      <c r="D102" s="53"/>
      <c r="E102" s="29"/>
      <c r="F102" s="30"/>
      <c r="G102" s="53"/>
      <c r="H102" s="53"/>
      <c r="I102" s="53"/>
      <c r="J102" s="56"/>
      <c r="L102" s="56"/>
      <c r="M102" s="35"/>
      <c r="N102" s="35"/>
      <c r="O102" s="33"/>
    </row>
    <row r="103" spans="1:20" x14ac:dyDescent="0.25">
      <c r="A103" s="53"/>
      <c r="B103" s="29"/>
      <c r="C103" s="29"/>
      <c r="D103" s="53"/>
      <c r="E103" s="29"/>
      <c r="F103" s="30"/>
      <c r="G103" s="53"/>
      <c r="H103" s="53"/>
      <c r="I103" s="53"/>
      <c r="J103" s="56"/>
      <c r="L103" s="56"/>
      <c r="M103" s="35"/>
      <c r="N103" s="35"/>
      <c r="O103" s="33"/>
    </row>
    <row r="104" spans="1:20" x14ac:dyDescent="0.25">
      <c r="A104" s="53"/>
      <c r="B104" s="29"/>
      <c r="C104" s="29"/>
      <c r="D104" s="53"/>
      <c r="E104" s="29"/>
      <c r="F104" s="30"/>
      <c r="G104" s="53"/>
      <c r="H104" s="53"/>
      <c r="I104" s="53"/>
      <c r="J104" s="56"/>
      <c r="L104" s="56"/>
      <c r="M104" s="35"/>
      <c r="N104" s="35"/>
      <c r="O104" s="33"/>
    </row>
    <row r="105" spans="1:20" x14ac:dyDescent="0.25">
      <c r="A105" s="53"/>
      <c r="B105" s="29"/>
      <c r="C105" s="29"/>
      <c r="D105" s="53"/>
      <c r="E105" s="29"/>
      <c r="F105" s="30"/>
      <c r="G105" s="53"/>
      <c r="H105" s="53"/>
      <c r="I105" s="53"/>
      <c r="J105" s="56"/>
      <c r="L105" s="56"/>
      <c r="M105" s="35"/>
      <c r="N105" s="35"/>
      <c r="O105" s="33"/>
    </row>
    <row r="106" spans="1:20" x14ac:dyDescent="0.25">
      <c r="A106" s="53"/>
      <c r="B106" s="29"/>
      <c r="C106" s="29"/>
      <c r="D106" s="53"/>
      <c r="E106" s="29"/>
      <c r="F106" s="30"/>
      <c r="G106" s="53"/>
      <c r="H106" s="53"/>
      <c r="I106" s="53"/>
      <c r="J106" s="56"/>
      <c r="L106" s="56"/>
      <c r="M106" s="35"/>
      <c r="N106" s="35"/>
      <c r="O106" s="33"/>
    </row>
    <row r="107" spans="1:20" x14ac:dyDescent="0.25">
      <c r="A107" s="53"/>
      <c r="B107" s="29"/>
      <c r="C107" s="29"/>
      <c r="D107" s="53"/>
      <c r="E107" s="29"/>
      <c r="F107" s="30"/>
      <c r="G107" s="53"/>
      <c r="H107" s="53"/>
      <c r="I107" s="53"/>
      <c r="J107" s="56"/>
      <c r="L107" s="56"/>
      <c r="M107" s="35"/>
      <c r="N107" s="35"/>
      <c r="O107" s="33"/>
    </row>
    <row r="108" spans="1:20" x14ac:dyDescent="0.25">
      <c r="A108" s="53"/>
      <c r="B108" s="29"/>
      <c r="C108" s="29"/>
      <c r="D108" s="53"/>
      <c r="E108" s="29"/>
      <c r="F108" s="30"/>
      <c r="G108" s="53"/>
      <c r="H108" s="53"/>
      <c r="I108" s="53"/>
      <c r="J108" s="56"/>
      <c r="L108" s="56"/>
      <c r="M108" s="35"/>
      <c r="N108" s="35"/>
      <c r="O108" s="33"/>
    </row>
    <row r="109" spans="1:20" x14ac:dyDescent="0.25">
      <c r="A109" s="53"/>
      <c r="B109" s="29"/>
      <c r="C109" s="29"/>
      <c r="D109" s="53"/>
      <c r="E109" s="29"/>
      <c r="F109" s="30"/>
      <c r="G109" s="53"/>
      <c r="H109" s="53"/>
      <c r="I109" s="53"/>
      <c r="J109" s="56"/>
      <c r="L109" s="56"/>
      <c r="M109" s="35"/>
      <c r="N109" s="35"/>
      <c r="O109" s="33"/>
    </row>
    <row r="110" spans="1:20" x14ac:dyDescent="0.25">
      <c r="A110" s="53"/>
      <c r="B110" s="29"/>
      <c r="C110" s="29"/>
      <c r="D110" s="53"/>
      <c r="E110" s="29"/>
      <c r="F110" s="30"/>
      <c r="G110" s="53"/>
      <c r="H110" s="53"/>
      <c r="I110" s="53"/>
      <c r="J110" s="56"/>
      <c r="L110" s="56"/>
      <c r="M110" s="35"/>
      <c r="N110" s="35"/>
      <c r="O110" s="33"/>
    </row>
    <row r="111" spans="1:20" x14ac:dyDescent="0.25">
      <c r="A111" s="53"/>
      <c r="B111" s="29"/>
      <c r="C111" s="29"/>
      <c r="D111" s="53"/>
      <c r="E111" s="29"/>
      <c r="F111" s="30"/>
      <c r="G111" s="53"/>
      <c r="H111" s="53"/>
      <c r="I111" s="53"/>
      <c r="J111" s="56"/>
      <c r="L111" s="56"/>
      <c r="M111" s="35"/>
      <c r="N111" s="35"/>
      <c r="O111" s="33"/>
    </row>
    <row r="112" spans="1:20" x14ac:dyDescent="0.25">
      <c r="A112" s="53"/>
      <c r="B112" s="29"/>
      <c r="C112" s="29"/>
      <c r="D112" s="53"/>
      <c r="E112" s="29"/>
      <c r="F112" s="30"/>
      <c r="G112" s="53"/>
      <c r="H112" s="53"/>
      <c r="I112" s="53"/>
      <c r="J112" s="56"/>
      <c r="L112" s="56"/>
      <c r="M112" s="35"/>
      <c r="N112" s="35"/>
      <c r="O112" s="33"/>
    </row>
    <row r="113" spans="1:15" x14ac:dyDescent="0.25">
      <c r="A113" s="53"/>
      <c r="B113" s="29"/>
      <c r="C113" s="29"/>
      <c r="D113" s="53"/>
      <c r="E113" s="29"/>
      <c r="F113" s="30"/>
      <c r="G113" s="53"/>
      <c r="H113" s="53"/>
      <c r="I113" s="53"/>
      <c r="J113" s="56"/>
      <c r="L113" s="56"/>
      <c r="M113" s="35"/>
      <c r="N113" s="35"/>
      <c r="O113" s="33"/>
    </row>
    <row r="114" spans="1:15" x14ac:dyDescent="0.25">
      <c r="A114" s="53"/>
      <c r="B114" s="29"/>
      <c r="C114" s="29"/>
      <c r="D114" s="53"/>
      <c r="E114" s="29"/>
      <c r="F114" s="30"/>
      <c r="G114" s="53"/>
      <c r="H114" s="53"/>
      <c r="I114" s="53"/>
      <c r="J114" s="56"/>
      <c r="L114" s="56"/>
      <c r="M114" s="35"/>
      <c r="N114" s="35"/>
      <c r="O114" s="33"/>
    </row>
    <row r="115" spans="1:15" x14ac:dyDescent="0.25">
      <c r="A115" s="53"/>
      <c r="B115" s="29"/>
      <c r="C115" s="29"/>
      <c r="D115" s="53"/>
      <c r="E115" s="29"/>
      <c r="F115" s="30"/>
      <c r="G115" s="53"/>
      <c r="H115" s="53"/>
      <c r="I115" s="53"/>
      <c r="J115" s="56"/>
      <c r="L115" s="56"/>
      <c r="M115" s="35"/>
      <c r="N115" s="35"/>
      <c r="O115" s="33"/>
    </row>
    <row r="116" spans="1:15" x14ac:dyDescent="0.25">
      <c r="A116" s="53"/>
      <c r="B116" s="29"/>
      <c r="C116" s="29"/>
      <c r="D116" s="53"/>
      <c r="E116" s="29"/>
      <c r="F116" s="30"/>
      <c r="G116" s="53"/>
      <c r="H116" s="53"/>
      <c r="I116" s="53"/>
      <c r="J116" s="56"/>
      <c r="L116" s="56"/>
      <c r="M116" s="35"/>
      <c r="N116" s="35"/>
      <c r="O116" s="33"/>
    </row>
    <row r="117" spans="1:15" x14ac:dyDescent="0.25">
      <c r="A117" s="53"/>
      <c r="B117" s="29"/>
      <c r="C117" s="29"/>
      <c r="D117" s="53"/>
      <c r="E117" s="29"/>
      <c r="F117" s="30"/>
      <c r="G117" s="53"/>
      <c r="H117" s="53"/>
      <c r="I117" s="53"/>
      <c r="J117" s="56"/>
      <c r="L117" s="56"/>
      <c r="M117" s="35"/>
      <c r="N117" s="35"/>
      <c r="O117" s="33"/>
    </row>
    <row r="118" spans="1:15" x14ac:dyDescent="0.25">
      <c r="A118" s="53"/>
      <c r="B118" s="29"/>
      <c r="C118" s="29"/>
      <c r="D118" s="53"/>
      <c r="E118" s="29"/>
      <c r="F118" s="30"/>
      <c r="G118" s="53"/>
      <c r="H118" s="53"/>
      <c r="I118" s="53"/>
      <c r="J118" s="56"/>
      <c r="L118" s="56"/>
      <c r="M118" s="35"/>
      <c r="N118" s="35"/>
      <c r="O118" s="33"/>
    </row>
    <row r="119" spans="1:15" x14ac:dyDescent="0.25">
      <c r="A119" s="53"/>
      <c r="B119" s="29"/>
      <c r="C119" s="29"/>
      <c r="D119" s="53"/>
      <c r="E119" s="29"/>
      <c r="F119" s="30"/>
      <c r="G119" s="53"/>
      <c r="H119" s="53"/>
      <c r="I119" s="53"/>
      <c r="J119" s="56"/>
      <c r="L119" s="56"/>
      <c r="M119" s="35"/>
      <c r="N119" s="35"/>
      <c r="O119" s="33"/>
    </row>
    <row r="120" spans="1:15" x14ac:dyDescent="0.25">
      <c r="A120" s="53"/>
      <c r="B120" s="29"/>
      <c r="C120" s="29"/>
      <c r="D120" s="53"/>
      <c r="E120" s="29"/>
      <c r="F120" s="30"/>
      <c r="G120" s="53"/>
      <c r="H120" s="53"/>
      <c r="I120" s="53"/>
      <c r="J120" s="56"/>
      <c r="L120" s="56"/>
      <c r="M120" s="35"/>
      <c r="N120" s="35"/>
      <c r="O120" s="33"/>
    </row>
    <row r="121" spans="1:15" x14ac:dyDescent="0.25">
      <c r="A121" s="53"/>
      <c r="B121" s="29"/>
      <c r="C121" s="29"/>
      <c r="D121" s="53"/>
      <c r="E121" s="29"/>
      <c r="F121" s="30"/>
      <c r="G121" s="53"/>
      <c r="H121" s="53"/>
      <c r="I121" s="53"/>
      <c r="J121" s="56"/>
      <c r="L121" s="56"/>
      <c r="M121" s="35"/>
      <c r="N121" s="35"/>
      <c r="O121" s="33"/>
    </row>
    <row r="122" spans="1:15" x14ac:dyDescent="0.25">
      <c r="A122" s="53"/>
      <c r="B122" s="29"/>
      <c r="C122" s="29"/>
      <c r="D122" s="53"/>
      <c r="E122" s="29"/>
      <c r="F122" s="30"/>
      <c r="G122" s="53"/>
      <c r="H122" s="53"/>
      <c r="I122" s="53"/>
      <c r="J122" s="56"/>
      <c r="L122" s="56"/>
      <c r="M122" s="35"/>
      <c r="N122" s="35"/>
      <c r="O122" s="33"/>
    </row>
    <row r="123" spans="1:15" x14ac:dyDescent="0.25">
      <c r="A123" s="53"/>
      <c r="B123" s="29"/>
      <c r="C123" s="29"/>
      <c r="D123" s="53"/>
      <c r="E123" s="29"/>
      <c r="F123" s="30"/>
      <c r="G123" s="53"/>
      <c r="H123" s="53"/>
      <c r="I123" s="53"/>
      <c r="J123" s="56"/>
      <c r="L123" s="56"/>
      <c r="M123" s="35"/>
      <c r="N123" s="35"/>
      <c r="O123" s="33"/>
    </row>
    <row r="124" spans="1:15" x14ac:dyDescent="0.25">
      <c r="A124" s="53"/>
      <c r="B124" s="29"/>
      <c r="C124" s="29"/>
      <c r="D124" s="53"/>
      <c r="E124" s="29"/>
      <c r="F124" s="30"/>
      <c r="G124" s="53"/>
      <c r="H124" s="53"/>
      <c r="I124" s="53"/>
      <c r="J124" s="56"/>
      <c r="L124" s="56"/>
      <c r="M124" s="35"/>
      <c r="N124" s="35"/>
      <c r="O124" s="33"/>
    </row>
    <row r="125" spans="1:15" x14ac:dyDescent="0.25">
      <c r="A125" s="53"/>
      <c r="B125" s="29"/>
      <c r="C125" s="29"/>
      <c r="D125" s="53"/>
      <c r="E125" s="29"/>
      <c r="F125" s="30"/>
      <c r="G125" s="53"/>
      <c r="H125" s="53"/>
      <c r="I125" s="53"/>
      <c r="J125" s="56"/>
      <c r="L125" s="56"/>
      <c r="M125" s="35"/>
      <c r="N125" s="35"/>
      <c r="O125" s="33"/>
    </row>
    <row r="126" spans="1:15" x14ac:dyDescent="0.25">
      <c r="A126" s="53"/>
      <c r="B126" s="29"/>
      <c r="C126" s="29"/>
      <c r="D126" s="53"/>
      <c r="E126" s="29"/>
      <c r="F126" s="30"/>
      <c r="G126" s="53"/>
      <c r="H126" s="53"/>
      <c r="I126" s="53"/>
      <c r="J126" s="56"/>
      <c r="L126" s="56"/>
      <c r="M126" s="35"/>
      <c r="N126" s="35"/>
      <c r="O126" s="33"/>
    </row>
    <row r="127" spans="1:15" x14ac:dyDescent="0.25">
      <c r="A127" s="53"/>
      <c r="B127" s="29"/>
      <c r="C127" s="29"/>
      <c r="D127" s="53"/>
      <c r="E127" s="29"/>
      <c r="F127" s="30"/>
      <c r="G127" s="53"/>
      <c r="H127" s="53"/>
      <c r="I127" s="53"/>
      <c r="J127" s="56"/>
      <c r="L127" s="56"/>
      <c r="M127" s="35"/>
      <c r="N127" s="35"/>
      <c r="O127" s="33"/>
    </row>
    <row r="128" spans="1:15" x14ac:dyDescent="0.25">
      <c r="A128" s="53"/>
      <c r="B128" s="29"/>
      <c r="C128" s="29"/>
      <c r="D128" s="53"/>
      <c r="E128" s="29"/>
      <c r="F128" s="30"/>
      <c r="G128" s="53"/>
      <c r="H128" s="53"/>
      <c r="I128" s="53"/>
      <c r="J128" s="56"/>
      <c r="L128" s="56"/>
      <c r="M128" s="35"/>
      <c r="N128" s="35"/>
      <c r="O128" s="33"/>
    </row>
    <row r="129" spans="1:15" x14ac:dyDescent="0.25">
      <c r="A129" s="53"/>
      <c r="B129" s="29"/>
      <c r="C129" s="29"/>
      <c r="D129" s="53"/>
      <c r="E129" s="29"/>
      <c r="F129" s="30"/>
      <c r="G129" s="53"/>
      <c r="H129" s="53"/>
      <c r="I129" s="53"/>
      <c r="J129" s="56"/>
      <c r="L129" s="56"/>
      <c r="M129" s="35"/>
      <c r="N129" s="35"/>
      <c r="O129" s="33"/>
    </row>
    <row r="130" spans="1:15" x14ac:dyDescent="0.25">
      <c r="A130" s="53"/>
      <c r="B130" s="29"/>
      <c r="C130" s="29"/>
      <c r="D130" s="53"/>
      <c r="E130" s="29"/>
      <c r="F130" s="30"/>
      <c r="G130" s="53"/>
      <c r="H130" s="53"/>
      <c r="I130" s="53"/>
      <c r="J130" s="56"/>
      <c r="L130" s="56"/>
      <c r="M130" s="35"/>
      <c r="N130" s="35"/>
      <c r="O130" s="33"/>
    </row>
    <row r="131" spans="1:15" x14ac:dyDescent="0.25">
      <c r="A131" s="53"/>
      <c r="B131" s="29"/>
      <c r="C131" s="29"/>
      <c r="D131" s="53"/>
      <c r="E131" s="29"/>
      <c r="F131" s="30"/>
      <c r="G131" s="53"/>
      <c r="H131" s="53"/>
      <c r="I131" s="53"/>
      <c r="J131" s="56"/>
      <c r="L131" s="56"/>
      <c r="M131" s="35"/>
      <c r="N131" s="35"/>
      <c r="O131" s="33"/>
    </row>
    <row r="132" spans="1:15" x14ac:dyDescent="0.25">
      <c r="A132" s="53"/>
      <c r="B132" s="29"/>
      <c r="C132" s="29"/>
      <c r="D132" s="53"/>
      <c r="E132" s="29"/>
      <c r="F132" s="30"/>
      <c r="G132" s="53"/>
      <c r="H132" s="53"/>
      <c r="I132" s="53"/>
      <c r="J132" s="56"/>
      <c r="L132" s="56"/>
      <c r="M132" s="35"/>
      <c r="N132" s="35"/>
      <c r="O132" s="33"/>
    </row>
    <row r="133" spans="1:15" x14ac:dyDescent="0.25">
      <c r="A133" s="53"/>
      <c r="B133" s="29"/>
      <c r="C133" s="29"/>
      <c r="D133" s="53"/>
      <c r="E133" s="29"/>
      <c r="F133" s="30"/>
      <c r="G133" s="53"/>
      <c r="H133" s="53"/>
      <c r="I133" s="53"/>
      <c r="J133" s="56"/>
      <c r="L133" s="56"/>
      <c r="M133" s="35"/>
      <c r="N133" s="35"/>
      <c r="O133" s="33"/>
    </row>
    <row r="134" spans="1:15" x14ac:dyDescent="0.25">
      <c r="A134" s="53"/>
      <c r="B134" s="29"/>
      <c r="C134" s="29"/>
      <c r="D134" s="53"/>
      <c r="E134" s="29"/>
      <c r="F134" s="30"/>
      <c r="G134" s="53"/>
      <c r="H134" s="53"/>
      <c r="I134" s="53"/>
      <c r="J134" s="56"/>
      <c r="L134" s="56"/>
      <c r="M134" s="35"/>
      <c r="N134" s="35"/>
      <c r="O134" s="33"/>
    </row>
    <row r="135" spans="1:15" x14ac:dyDescent="0.25">
      <c r="A135" s="53"/>
      <c r="B135" s="29"/>
      <c r="C135" s="29"/>
      <c r="D135" s="53"/>
      <c r="E135" s="29"/>
      <c r="F135" s="30"/>
      <c r="G135" s="53"/>
      <c r="H135" s="53"/>
      <c r="I135" s="53"/>
      <c r="J135" s="56"/>
      <c r="L135" s="56"/>
      <c r="M135" s="35"/>
      <c r="N135" s="35"/>
      <c r="O135" s="33"/>
    </row>
    <row r="136" spans="1:15" x14ac:dyDescent="0.25">
      <c r="A136" s="53"/>
      <c r="B136" s="29"/>
      <c r="C136" s="29"/>
      <c r="D136" s="53"/>
      <c r="E136" s="29"/>
      <c r="F136" s="30"/>
      <c r="G136" s="53"/>
      <c r="H136" s="53"/>
      <c r="I136" s="53"/>
      <c r="J136" s="56"/>
      <c r="L136" s="56"/>
      <c r="M136" s="35"/>
      <c r="N136" s="35"/>
      <c r="O136" s="33"/>
    </row>
    <row r="137" spans="1:15" x14ac:dyDescent="0.25">
      <c r="A137" s="53"/>
      <c r="B137" s="29"/>
      <c r="C137" s="29"/>
      <c r="D137" s="53"/>
      <c r="E137" s="29"/>
      <c r="F137" s="30"/>
      <c r="G137" s="53"/>
      <c r="H137" s="53"/>
      <c r="I137" s="53"/>
      <c r="J137" s="56"/>
      <c r="L137" s="56"/>
      <c r="M137" s="35"/>
      <c r="N137" s="35"/>
      <c r="O137" s="33"/>
    </row>
    <row r="138" spans="1:15" x14ac:dyDescent="0.25">
      <c r="A138" s="53"/>
      <c r="B138" s="29"/>
      <c r="C138" s="29"/>
      <c r="D138" s="53"/>
      <c r="E138" s="29"/>
      <c r="F138" s="30"/>
      <c r="G138" s="53"/>
      <c r="H138" s="53"/>
      <c r="I138" s="53"/>
      <c r="J138" s="56"/>
      <c r="L138" s="56"/>
      <c r="M138" s="35"/>
      <c r="N138" s="35"/>
      <c r="O138" s="33"/>
    </row>
    <row r="139" spans="1:15" x14ac:dyDescent="0.25">
      <c r="A139" s="53"/>
      <c r="B139" s="29"/>
      <c r="C139" s="29"/>
      <c r="D139" s="53"/>
      <c r="E139" s="29"/>
      <c r="F139" s="30"/>
      <c r="G139" s="53"/>
      <c r="H139" s="53"/>
      <c r="I139" s="53"/>
      <c r="J139" s="56"/>
      <c r="L139" s="56"/>
      <c r="M139" s="35"/>
      <c r="N139" s="35"/>
      <c r="O139" s="33"/>
    </row>
    <row r="140" spans="1:15" x14ac:dyDescent="0.25">
      <c r="A140" s="53"/>
      <c r="B140" s="29"/>
      <c r="C140" s="29"/>
      <c r="D140" s="53"/>
      <c r="E140" s="29"/>
      <c r="F140" s="30"/>
      <c r="G140" s="53"/>
      <c r="H140" s="53"/>
      <c r="I140" s="53"/>
      <c r="J140" s="56"/>
      <c r="L140" s="56"/>
      <c r="M140" s="35"/>
      <c r="N140" s="35"/>
      <c r="O140" s="33"/>
    </row>
    <row r="141" spans="1:15" x14ac:dyDescent="0.25">
      <c r="A141" s="53"/>
      <c r="B141" s="29"/>
      <c r="C141" s="29"/>
      <c r="D141" s="53"/>
      <c r="E141" s="29"/>
      <c r="F141" s="30"/>
      <c r="G141" s="53"/>
      <c r="H141" s="53"/>
      <c r="I141" s="53"/>
      <c r="J141" s="56"/>
      <c r="L141" s="56"/>
      <c r="M141" s="35"/>
      <c r="N141" s="35"/>
      <c r="O141" s="33"/>
    </row>
    <row r="142" spans="1:15" x14ac:dyDescent="0.25">
      <c r="A142" s="53"/>
      <c r="B142" s="29"/>
      <c r="C142" s="29"/>
      <c r="D142" s="53"/>
      <c r="E142" s="29"/>
      <c r="F142" s="30"/>
      <c r="G142" s="53"/>
      <c r="H142" s="53"/>
      <c r="I142" s="53"/>
      <c r="J142" s="56"/>
      <c r="L142" s="56"/>
      <c r="M142" s="35"/>
      <c r="N142" s="35"/>
      <c r="O142" s="33"/>
    </row>
    <row r="143" spans="1:15" x14ac:dyDescent="0.25">
      <c r="A143" s="53"/>
      <c r="B143" s="29"/>
      <c r="C143" s="29"/>
      <c r="D143" s="53"/>
      <c r="E143" s="29"/>
      <c r="F143" s="30"/>
      <c r="G143" s="53"/>
      <c r="H143" s="53"/>
      <c r="I143" s="53"/>
      <c r="J143" s="56"/>
      <c r="L143" s="56"/>
      <c r="M143" s="35"/>
      <c r="N143" s="35"/>
      <c r="O143" s="33"/>
    </row>
    <row r="144" spans="1:15" x14ac:dyDescent="0.25">
      <c r="A144" s="53"/>
      <c r="B144" s="29"/>
      <c r="C144" s="29"/>
      <c r="D144" s="53"/>
      <c r="E144" s="29"/>
      <c r="F144" s="30"/>
      <c r="G144" s="53"/>
      <c r="H144" s="53"/>
      <c r="I144" s="53"/>
      <c r="J144" s="56"/>
      <c r="L144" s="56"/>
      <c r="M144" s="35"/>
      <c r="N144" s="35"/>
      <c r="O144" s="33"/>
    </row>
    <row r="145" spans="1:15" x14ac:dyDescent="0.25">
      <c r="A145" s="53"/>
      <c r="B145" s="29"/>
      <c r="C145" s="29"/>
      <c r="D145" s="53"/>
      <c r="E145" s="29"/>
      <c r="F145" s="30"/>
      <c r="G145" s="53"/>
      <c r="H145" s="53"/>
      <c r="I145" s="53"/>
      <c r="J145" s="56"/>
      <c r="L145" s="56"/>
      <c r="M145" s="35"/>
      <c r="N145" s="35"/>
      <c r="O145" s="33"/>
    </row>
    <row r="146" spans="1:15" x14ac:dyDescent="0.25">
      <c r="A146" s="53"/>
      <c r="B146" s="29"/>
      <c r="C146" s="29"/>
      <c r="D146" s="53"/>
      <c r="E146" s="29"/>
      <c r="F146" s="30"/>
      <c r="G146" s="53"/>
      <c r="H146" s="53"/>
      <c r="I146" s="53"/>
      <c r="J146" s="56"/>
      <c r="L146" s="56"/>
      <c r="M146" s="35"/>
      <c r="N146" s="35"/>
      <c r="O146" s="33"/>
    </row>
    <row r="147" spans="1:15" x14ac:dyDescent="0.25">
      <c r="A147" s="53"/>
      <c r="B147" s="29"/>
      <c r="C147" s="29"/>
      <c r="D147" s="53"/>
      <c r="E147" s="29"/>
      <c r="F147" s="30"/>
      <c r="G147" s="53"/>
      <c r="H147" s="53"/>
      <c r="I147" s="53"/>
      <c r="J147" s="56"/>
      <c r="L147" s="56"/>
      <c r="M147" s="35"/>
      <c r="N147" s="35"/>
      <c r="O147" s="33"/>
    </row>
    <row r="148" spans="1:15" x14ac:dyDescent="0.25">
      <c r="A148" s="53"/>
      <c r="B148" s="29"/>
      <c r="C148" s="29"/>
      <c r="D148" s="53"/>
      <c r="E148" s="29"/>
      <c r="F148" s="30"/>
      <c r="G148" s="53"/>
      <c r="H148" s="53"/>
      <c r="I148" s="53"/>
      <c r="J148" s="56"/>
      <c r="L148" s="56"/>
      <c r="M148" s="35"/>
      <c r="N148" s="35"/>
      <c r="O148" s="33"/>
    </row>
    <row r="149" spans="1:15" x14ac:dyDescent="0.25">
      <c r="A149" s="53"/>
      <c r="B149" s="29"/>
      <c r="C149" s="29"/>
      <c r="D149" s="53"/>
      <c r="E149" s="29"/>
      <c r="F149" s="30"/>
      <c r="G149" s="53"/>
      <c r="H149" s="53"/>
      <c r="I149" s="53"/>
      <c r="J149" s="56"/>
      <c r="L149" s="56"/>
      <c r="M149" s="35"/>
      <c r="N149" s="35"/>
      <c r="O149" s="33"/>
    </row>
    <row r="150" spans="1:15" x14ac:dyDescent="0.25">
      <c r="A150" s="53"/>
      <c r="B150" s="29"/>
      <c r="C150" s="29"/>
      <c r="D150" s="53"/>
      <c r="E150" s="29"/>
      <c r="F150" s="30"/>
      <c r="G150" s="53"/>
      <c r="H150" s="53"/>
      <c r="I150" s="53"/>
      <c r="J150" s="56"/>
      <c r="L150" s="56"/>
      <c r="M150" s="35"/>
      <c r="N150" s="35"/>
      <c r="O150" s="33"/>
    </row>
    <row r="151" spans="1:15" x14ac:dyDescent="0.25">
      <c r="A151" s="53"/>
      <c r="B151" s="29"/>
      <c r="C151" s="29"/>
      <c r="D151" s="53"/>
      <c r="E151" s="29"/>
      <c r="F151" s="30"/>
      <c r="G151" s="53"/>
      <c r="H151" s="53"/>
      <c r="I151" s="53"/>
      <c r="J151" s="56"/>
      <c r="L151" s="56"/>
      <c r="M151" s="35"/>
      <c r="N151" s="35"/>
      <c r="O151" s="33"/>
    </row>
    <row r="152" spans="1:15" x14ac:dyDescent="0.25">
      <c r="A152" s="53"/>
      <c r="B152" s="29"/>
      <c r="C152" s="29"/>
      <c r="D152" s="53"/>
      <c r="E152" s="29"/>
      <c r="F152" s="30"/>
      <c r="G152" s="53"/>
      <c r="H152" s="53"/>
      <c r="I152" s="53"/>
      <c r="J152" s="56"/>
      <c r="L152" s="56"/>
      <c r="M152" s="35"/>
      <c r="N152" s="35"/>
      <c r="O152" s="33"/>
    </row>
    <row r="153" spans="1:15" x14ac:dyDescent="0.25">
      <c r="A153" s="53"/>
      <c r="B153" s="29"/>
      <c r="C153" s="29"/>
      <c r="D153" s="53"/>
      <c r="E153" s="29"/>
      <c r="F153" s="30"/>
      <c r="G153" s="53"/>
      <c r="H153" s="53"/>
      <c r="I153" s="53"/>
      <c r="J153" s="56"/>
      <c r="L153" s="56"/>
      <c r="M153" s="35"/>
      <c r="N153" s="35"/>
      <c r="O153" s="33"/>
    </row>
    <row r="154" spans="1:15" x14ac:dyDescent="0.25">
      <c r="A154" s="53"/>
      <c r="B154" s="29"/>
      <c r="C154" s="29"/>
      <c r="D154" s="53"/>
      <c r="E154" s="29"/>
      <c r="F154" s="30"/>
      <c r="G154" s="53"/>
      <c r="H154" s="53"/>
      <c r="I154" s="53"/>
      <c r="J154" s="56"/>
      <c r="L154" s="56"/>
      <c r="M154" s="35"/>
      <c r="N154" s="35"/>
      <c r="O154" s="33"/>
    </row>
    <row r="155" spans="1:15" x14ac:dyDescent="0.25">
      <c r="A155" s="53"/>
      <c r="B155" s="29"/>
      <c r="C155" s="29"/>
      <c r="D155" s="53"/>
      <c r="E155" s="29"/>
      <c r="F155" s="30"/>
      <c r="G155" s="53"/>
      <c r="H155" s="53"/>
      <c r="I155" s="53"/>
      <c r="J155" s="56"/>
      <c r="L155" s="56"/>
      <c r="M155" s="35"/>
      <c r="N155" s="35"/>
      <c r="O155" s="33"/>
    </row>
    <row r="156" spans="1:15" x14ac:dyDescent="0.25">
      <c r="A156" s="53"/>
      <c r="B156" s="29"/>
      <c r="C156" s="29"/>
      <c r="D156" s="53"/>
      <c r="E156" s="29"/>
      <c r="F156" s="30"/>
      <c r="G156" s="53"/>
      <c r="H156" s="53"/>
      <c r="I156" s="53"/>
      <c r="J156" s="56"/>
      <c r="L156" s="56"/>
      <c r="M156" s="35"/>
      <c r="N156" s="35"/>
      <c r="O156" s="33"/>
    </row>
    <row r="157" spans="1:15" x14ac:dyDescent="0.25">
      <c r="A157" s="53"/>
      <c r="B157" s="29"/>
      <c r="C157" s="29"/>
      <c r="D157" s="53"/>
      <c r="E157" s="29"/>
      <c r="F157" s="30"/>
      <c r="G157" s="53"/>
      <c r="H157" s="53"/>
      <c r="I157" s="53"/>
      <c r="J157" s="56"/>
      <c r="L157" s="56"/>
      <c r="M157" s="35"/>
      <c r="N157" s="35"/>
      <c r="O157" s="33"/>
    </row>
    <row r="158" spans="1:15" x14ac:dyDescent="0.25">
      <c r="A158" s="53"/>
      <c r="B158" s="29"/>
      <c r="C158" s="29"/>
      <c r="D158" s="53"/>
      <c r="E158" s="29"/>
      <c r="F158" s="30"/>
      <c r="G158" s="53"/>
      <c r="H158" s="53"/>
      <c r="I158" s="53"/>
      <c r="J158" s="56"/>
      <c r="L158" s="56"/>
      <c r="M158" s="35"/>
      <c r="N158" s="35"/>
      <c r="O158" s="33"/>
    </row>
    <row r="159" spans="1:15" x14ac:dyDescent="0.25">
      <c r="A159" s="53"/>
      <c r="B159" s="29"/>
      <c r="C159" s="29"/>
      <c r="D159" s="53"/>
      <c r="E159" s="29"/>
      <c r="F159" s="30"/>
      <c r="G159" s="53"/>
      <c r="H159" s="53"/>
      <c r="I159" s="53"/>
      <c r="J159" s="56"/>
      <c r="L159" s="56"/>
      <c r="M159" s="35"/>
      <c r="N159" s="35"/>
      <c r="O159" s="33"/>
    </row>
    <row r="160" spans="1:15" x14ac:dyDescent="0.25">
      <c r="A160" s="53"/>
      <c r="B160" s="29"/>
      <c r="C160" s="29"/>
      <c r="D160" s="53"/>
      <c r="E160" s="29"/>
      <c r="F160" s="30"/>
      <c r="G160" s="53"/>
      <c r="H160" s="53"/>
      <c r="I160" s="53"/>
      <c r="J160" s="56"/>
      <c r="L160" s="56"/>
      <c r="M160" s="35"/>
      <c r="N160" s="35"/>
      <c r="O160" s="33"/>
    </row>
    <row r="161" spans="1:15" x14ac:dyDescent="0.25">
      <c r="A161" s="53"/>
      <c r="B161" s="29"/>
      <c r="C161" s="29"/>
      <c r="D161" s="53"/>
      <c r="E161" s="29"/>
      <c r="F161" s="30"/>
      <c r="G161" s="53"/>
      <c r="H161" s="53"/>
      <c r="I161" s="53"/>
      <c r="J161" s="56"/>
      <c r="L161" s="56"/>
      <c r="M161" s="35"/>
      <c r="N161" s="35"/>
      <c r="O161" s="33"/>
    </row>
    <row r="162" spans="1:15" x14ac:dyDescent="0.25">
      <c r="A162" s="53"/>
      <c r="B162" s="29"/>
      <c r="C162" s="29"/>
      <c r="D162" s="53"/>
      <c r="E162" s="29"/>
      <c r="F162" s="30"/>
      <c r="G162" s="53"/>
      <c r="H162" s="53"/>
      <c r="I162" s="53"/>
      <c r="J162" s="56"/>
      <c r="L162" s="56"/>
      <c r="M162" s="35"/>
      <c r="N162" s="35"/>
      <c r="O162" s="33"/>
    </row>
    <row r="163" spans="1:15" x14ac:dyDescent="0.25">
      <c r="A163" s="53"/>
      <c r="B163" s="29"/>
      <c r="C163" s="29"/>
      <c r="D163" s="53"/>
      <c r="E163" s="29"/>
      <c r="F163" s="30"/>
      <c r="G163" s="53"/>
      <c r="H163" s="53"/>
      <c r="I163" s="53"/>
      <c r="J163" s="56"/>
      <c r="L163" s="56"/>
      <c r="M163" s="35"/>
      <c r="N163" s="35"/>
      <c r="O163" s="33"/>
    </row>
    <row r="164" spans="1:15" x14ac:dyDescent="0.25">
      <c r="A164" s="53"/>
      <c r="B164" s="29"/>
      <c r="C164" s="29"/>
      <c r="D164" s="53"/>
      <c r="E164" s="29"/>
      <c r="F164" s="30"/>
      <c r="G164" s="53"/>
      <c r="H164" s="53"/>
      <c r="I164" s="53"/>
      <c r="J164" s="56"/>
      <c r="L164" s="56"/>
      <c r="M164" s="35"/>
      <c r="N164" s="35"/>
      <c r="O164" s="33"/>
    </row>
    <row r="165" spans="1:15" x14ac:dyDescent="0.25">
      <c r="A165" s="53"/>
      <c r="B165" s="29"/>
      <c r="C165" s="29"/>
      <c r="D165" s="53"/>
      <c r="E165" s="29"/>
      <c r="F165" s="30"/>
      <c r="G165" s="53"/>
      <c r="H165" s="53"/>
      <c r="I165" s="53"/>
      <c r="J165" s="56"/>
      <c r="L165" s="56"/>
      <c r="M165" s="35"/>
      <c r="N165" s="35"/>
      <c r="O165" s="33"/>
    </row>
    <row r="166" spans="1:15" x14ac:dyDescent="0.25">
      <c r="A166" s="53"/>
      <c r="B166" s="29"/>
      <c r="C166" s="29"/>
      <c r="D166" s="53"/>
      <c r="E166" s="29"/>
      <c r="F166" s="30"/>
      <c r="G166" s="53"/>
      <c r="H166" s="53"/>
      <c r="I166" s="53"/>
      <c r="J166" s="56"/>
      <c r="L166" s="56"/>
      <c r="M166" s="35"/>
      <c r="N166" s="35"/>
      <c r="O166" s="33"/>
    </row>
    <row r="167" spans="1:15" x14ac:dyDescent="0.25">
      <c r="A167" s="53"/>
      <c r="B167" s="29"/>
      <c r="C167" s="29"/>
      <c r="D167" s="53"/>
      <c r="E167" s="29"/>
      <c r="F167" s="30"/>
      <c r="G167" s="53"/>
      <c r="H167" s="53"/>
      <c r="I167" s="53"/>
      <c r="J167" s="56"/>
      <c r="L167" s="56"/>
      <c r="M167" s="35"/>
      <c r="N167" s="35"/>
      <c r="O167" s="33"/>
    </row>
    <row r="168" spans="1:15" x14ac:dyDescent="0.25">
      <c r="A168" s="53"/>
      <c r="B168" s="29"/>
      <c r="C168" s="29"/>
      <c r="D168" s="53"/>
      <c r="E168" s="29"/>
      <c r="F168" s="30"/>
      <c r="G168" s="53"/>
      <c r="H168" s="53"/>
      <c r="I168" s="53"/>
      <c r="J168" s="56"/>
      <c r="L168" s="56"/>
      <c r="M168" s="35"/>
      <c r="N168" s="35"/>
      <c r="O168" s="33"/>
    </row>
    <row r="169" spans="1:15" x14ac:dyDescent="0.25">
      <c r="A169" s="53"/>
      <c r="B169" s="29"/>
      <c r="C169" s="29"/>
      <c r="D169" s="53"/>
      <c r="E169" s="29"/>
      <c r="F169" s="30"/>
      <c r="G169" s="53"/>
      <c r="H169" s="53"/>
      <c r="I169" s="53"/>
      <c r="J169" s="56"/>
      <c r="L169" s="56"/>
      <c r="M169" s="35"/>
      <c r="N169" s="35"/>
      <c r="O169" s="33"/>
    </row>
    <row r="170" spans="1:15" x14ac:dyDescent="0.25">
      <c r="A170" s="53"/>
      <c r="B170" s="29"/>
      <c r="C170" s="29"/>
      <c r="D170" s="53"/>
      <c r="E170" s="29"/>
      <c r="F170" s="30"/>
      <c r="G170" s="53"/>
      <c r="H170" s="53"/>
      <c r="I170" s="53"/>
      <c r="J170" s="56"/>
      <c r="L170" s="56"/>
      <c r="M170" s="35"/>
      <c r="N170" s="35"/>
      <c r="O170" s="33"/>
    </row>
    <row r="171" spans="1:15" x14ac:dyDescent="0.25">
      <c r="A171" s="53"/>
      <c r="B171" s="29"/>
      <c r="C171" s="29"/>
      <c r="D171" s="53"/>
      <c r="E171" s="29"/>
      <c r="F171" s="30"/>
      <c r="G171" s="53"/>
      <c r="H171" s="53"/>
      <c r="I171" s="53"/>
      <c r="J171" s="56"/>
      <c r="L171" s="56"/>
      <c r="M171" s="35"/>
      <c r="N171" s="35"/>
      <c r="O171" s="33"/>
    </row>
    <row r="172" spans="1:15" x14ac:dyDescent="0.25">
      <c r="A172" s="53"/>
      <c r="B172" s="29"/>
      <c r="C172" s="29"/>
      <c r="D172" s="53"/>
      <c r="E172" s="29"/>
      <c r="F172" s="30"/>
      <c r="G172" s="53"/>
      <c r="H172" s="53"/>
      <c r="I172" s="53"/>
      <c r="J172" s="56"/>
      <c r="L172" s="56"/>
      <c r="M172" s="35"/>
      <c r="N172" s="35"/>
      <c r="O172" s="33"/>
    </row>
    <row r="173" spans="1:15" x14ac:dyDescent="0.25">
      <c r="A173" s="53"/>
      <c r="B173" s="29"/>
      <c r="C173" s="29"/>
      <c r="D173" s="53"/>
      <c r="E173" s="29"/>
      <c r="F173" s="30"/>
      <c r="G173" s="53"/>
      <c r="H173" s="53"/>
      <c r="I173" s="53"/>
      <c r="J173" s="56"/>
      <c r="L173" s="56"/>
      <c r="M173" s="35"/>
      <c r="N173" s="35"/>
      <c r="O173" s="33"/>
    </row>
    <row r="174" spans="1:15" x14ac:dyDescent="0.25">
      <c r="A174" s="53"/>
      <c r="B174" s="29"/>
      <c r="C174" s="29"/>
      <c r="D174" s="53"/>
      <c r="E174" s="29"/>
      <c r="F174" s="30"/>
      <c r="G174" s="53"/>
      <c r="H174" s="53"/>
      <c r="I174" s="53"/>
      <c r="J174" s="56"/>
      <c r="L174" s="56"/>
      <c r="M174" s="35"/>
      <c r="N174" s="35"/>
      <c r="O174" s="33"/>
    </row>
    <row r="175" spans="1:15" x14ac:dyDescent="0.25">
      <c r="A175" s="53"/>
      <c r="B175" s="29"/>
      <c r="C175" s="29"/>
      <c r="D175" s="53"/>
      <c r="E175" s="29"/>
      <c r="F175" s="30"/>
      <c r="G175" s="53"/>
      <c r="H175" s="53"/>
      <c r="I175" s="53"/>
      <c r="J175" s="56"/>
      <c r="L175" s="56"/>
      <c r="M175" s="35"/>
      <c r="N175" s="35"/>
      <c r="O175" s="33"/>
    </row>
    <row r="176" spans="1:15" x14ac:dyDescent="0.25">
      <c r="A176" s="53"/>
      <c r="B176" s="29"/>
      <c r="C176" s="29"/>
      <c r="D176" s="53"/>
      <c r="E176" s="29"/>
      <c r="F176" s="30"/>
      <c r="G176" s="53"/>
      <c r="H176" s="53"/>
      <c r="I176" s="53"/>
      <c r="J176" s="56"/>
      <c r="L176" s="56"/>
      <c r="M176" s="35"/>
      <c r="N176" s="35"/>
      <c r="O176" s="33"/>
    </row>
    <row r="177" spans="1:15" x14ac:dyDescent="0.25">
      <c r="A177" s="53"/>
      <c r="B177" s="29"/>
      <c r="C177" s="29"/>
      <c r="D177" s="53"/>
      <c r="E177" s="29"/>
      <c r="F177" s="30"/>
      <c r="G177" s="53"/>
      <c r="H177" s="53"/>
      <c r="I177" s="53"/>
      <c r="J177" s="56"/>
      <c r="L177" s="56"/>
      <c r="M177" s="35"/>
      <c r="N177" s="35"/>
      <c r="O177" s="33"/>
    </row>
    <row r="178" spans="1:15" x14ac:dyDescent="0.25">
      <c r="A178" s="53"/>
      <c r="B178" s="29"/>
      <c r="C178" s="29"/>
      <c r="D178" s="53"/>
      <c r="E178" s="29"/>
      <c r="F178" s="30"/>
      <c r="G178" s="53"/>
      <c r="H178" s="53"/>
      <c r="I178" s="53"/>
      <c r="J178" s="56"/>
      <c r="L178" s="56"/>
      <c r="M178" s="35"/>
      <c r="N178" s="35"/>
      <c r="O178" s="33"/>
    </row>
    <row r="179" spans="1:15" x14ac:dyDescent="0.25">
      <c r="A179" s="53"/>
      <c r="B179" s="29"/>
      <c r="C179" s="29"/>
      <c r="D179" s="53"/>
      <c r="E179" s="29"/>
      <c r="F179" s="30"/>
      <c r="G179" s="53"/>
      <c r="H179" s="53"/>
      <c r="I179" s="53"/>
      <c r="J179" s="56"/>
      <c r="L179" s="56"/>
      <c r="M179" s="35"/>
      <c r="N179" s="35"/>
      <c r="O179" s="33"/>
    </row>
    <row r="180" spans="1:15" x14ac:dyDescent="0.25">
      <c r="A180" s="53"/>
      <c r="B180" s="29"/>
      <c r="C180" s="29"/>
      <c r="D180" s="53"/>
      <c r="E180" s="29"/>
      <c r="F180" s="30"/>
      <c r="G180" s="53"/>
      <c r="H180" s="53"/>
      <c r="I180" s="53"/>
      <c r="J180" s="56"/>
      <c r="L180" s="56"/>
      <c r="M180" s="35"/>
      <c r="N180" s="35"/>
      <c r="O180" s="33"/>
    </row>
    <row r="181" spans="1:15" x14ac:dyDescent="0.25">
      <c r="A181" s="53"/>
      <c r="B181" s="29"/>
      <c r="C181" s="29"/>
      <c r="D181" s="53"/>
      <c r="E181" s="29"/>
      <c r="F181" s="30"/>
      <c r="G181" s="53"/>
      <c r="H181" s="53"/>
      <c r="I181" s="53"/>
      <c r="J181" s="56"/>
      <c r="L181" s="56"/>
      <c r="M181" s="35"/>
      <c r="N181" s="35"/>
      <c r="O181" s="33"/>
    </row>
    <row r="182" spans="1:15" x14ac:dyDescent="0.25">
      <c r="A182" s="53"/>
      <c r="B182" s="29"/>
      <c r="C182" s="29"/>
      <c r="D182" s="53"/>
      <c r="E182" s="29"/>
      <c r="F182" s="30"/>
      <c r="G182" s="53"/>
      <c r="H182" s="53"/>
      <c r="I182" s="53"/>
      <c r="J182" s="56"/>
      <c r="L182" s="56"/>
      <c r="M182" s="35"/>
      <c r="N182" s="35"/>
      <c r="O182" s="33"/>
    </row>
    <row r="183" spans="1:15" x14ac:dyDescent="0.25">
      <c r="A183" s="53"/>
      <c r="B183" s="29"/>
      <c r="C183" s="29"/>
      <c r="D183" s="53"/>
      <c r="E183" s="29"/>
      <c r="F183" s="30"/>
      <c r="G183" s="53"/>
      <c r="H183" s="53"/>
      <c r="I183" s="53"/>
      <c r="J183" s="56"/>
      <c r="L183" s="56"/>
      <c r="M183" s="35"/>
      <c r="N183" s="35"/>
      <c r="O183" s="33"/>
    </row>
    <row r="184" spans="1:15" x14ac:dyDescent="0.25">
      <c r="A184" s="53"/>
      <c r="B184" s="29"/>
      <c r="C184" s="29"/>
      <c r="D184" s="53"/>
      <c r="E184" s="29"/>
      <c r="F184" s="30"/>
      <c r="G184" s="53"/>
      <c r="H184" s="53"/>
      <c r="I184" s="53"/>
      <c r="J184" s="56"/>
      <c r="L184" s="56"/>
      <c r="M184" s="35"/>
      <c r="N184" s="35"/>
      <c r="O184" s="33"/>
    </row>
    <row r="185" spans="1:15" x14ac:dyDescent="0.25">
      <c r="A185" s="53"/>
      <c r="B185" s="29"/>
      <c r="C185" s="29"/>
      <c r="D185" s="53"/>
      <c r="E185" s="29"/>
      <c r="F185" s="30"/>
      <c r="G185" s="53"/>
      <c r="H185" s="53"/>
      <c r="I185" s="53"/>
      <c r="J185" s="56"/>
      <c r="L185" s="56"/>
      <c r="M185" s="35"/>
      <c r="N185" s="35"/>
      <c r="O185" s="33"/>
    </row>
    <row r="186" spans="1:15" x14ac:dyDescent="0.25">
      <c r="A186" s="53"/>
      <c r="B186" s="29"/>
      <c r="C186" s="29"/>
      <c r="D186" s="53"/>
      <c r="E186" s="29"/>
      <c r="F186" s="30"/>
      <c r="G186" s="53"/>
      <c r="H186" s="53"/>
      <c r="I186" s="53"/>
      <c r="J186" s="56"/>
      <c r="L186" s="56"/>
      <c r="M186" s="35"/>
      <c r="N186" s="35"/>
      <c r="O186" s="33"/>
    </row>
    <row r="187" spans="1:15" x14ac:dyDescent="0.25">
      <c r="A187" s="53"/>
      <c r="B187" s="29"/>
      <c r="C187" s="29"/>
      <c r="D187" s="53"/>
      <c r="E187" s="29"/>
      <c r="F187" s="30"/>
      <c r="G187" s="53"/>
      <c r="H187" s="53"/>
      <c r="I187" s="53"/>
      <c r="J187" s="56"/>
      <c r="L187" s="56"/>
      <c r="M187" s="35"/>
      <c r="N187" s="35"/>
      <c r="O187" s="33"/>
    </row>
    <row r="188" spans="1:15" x14ac:dyDescent="0.25">
      <c r="A188" s="53"/>
      <c r="B188" s="29"/>
      <c r="C188" s="29"/>
      <c r="D188" s="53"/>
      <c r="E188" s="29"/>
      <c r="F188" s="30"/>
      <c r="G188" s="53"/>
      <c r="H188" s="53"/>
      <c r="I188" s="53"/>
      <c r="J188" s="56"/>
      <c r="L188" s="56"/>
      <c r="M188" s="35"/>
      <c r="N188" s="35"/>
      <c r="O188" s="33"/>
    </row>
    <row r="189" spans="1:15" x14ac:dyDescent="0.25">
      <c r="A189" s="53"/>
      <c r="B189" s="29"/>
      <c r="C189" s="29"/>
      <c r="D189" s="53"/>
      <c r="E189" s="29"/>
      <c r="F189" s="30"/>
      <c r="G189" s="53"/>
      <c r="H189" s="53"/>
      <c r="I189" s="53"/>
      <c r="J189" s="56"/>
      <c r="L189" s="56"/>
      <c r="M189" s="35"/>
      <c r="N189" s="35"/>
      <c r="O189" s="33"/>
    </row>
    <row r="190" spans="1:15" x14ac:dyDescent="0.25">
      <c r="A190" s="53"/>
      <c r="B190" s="29"/>
      <c r="C190" s="29"/>
      <c r="D190" s="53"/>
      <c r="E190" s="29"/>
      <c r="F190" s="30"/>
      <c r="G190" s="53"/>
      <c r="H190" s="53"/>
      <c r="I190" s="53"/>
      <c r="J190" s="56"/>
      <c r="L190" s="56"/>
      <c r="M190" s="35"/>
      <c r="N190" s="35"/>
      <c r="O190" s="33"/>
    </row>
    <row r="191" spans="1:15" x14ac:dyDescent="0.25">
      <c r="A191" s="53"/>
      <c r="B191" s="29"/>
      <c r="C191" s="29"/>
      <c r="D191" s="53"/>
      <c r="E191" s="29"/>
      <c r="F191" s="30"/>
      <c r="G191" s="53"/>
      <c r="H191" s="53"/>
      <c r="I191" s="53"/>
      <c r="J191" s="56"/>
      <c r="L191" s="56"/>
      <c r="M191" s="35"/>
      <c r="N191" s="35"/>
      <c r="O191" s="33"/>
    </row>
    <row r="192" spans="1:15" x14ac:dyDescent="0.25">
      <c r="A192" s="53"/>
      <c r="B192" s="29"/>
      <c r="C192" s="29"/>
      <c r="D192" s="53"/>
      <c r="E192" s="29"/>
      <c r="F192" s="30"/>
      <c r="G192" s="53"/>
      <c r="H192" s="53"/>
      <c r="I192" s="53"/>
      <c r="J192" s="56"/>
      <c r="L192" s="56"/>
      <c r="M192" s="35"/>
      <c r="N192" s="35"/>
      <c r="O192" s="33"/>
    </row>
    <row r="193" spans="1:15" x14ac:dyDescent="0.25">
      <c r="A193" s="53"/>
      <c r="B193" s="29"/>
      <c r="C193" s="29"/>
      <c r="D193" s="53"/>
      <c r="E193" s="29"/>
      <c r="F193" s="30"/>
      <c r="G193" s="53"/>
      <c r="H193" s="53"/>
      <c r="I193" s="53"/>
      <c r="J193" s="56"/>
      <c r="L193" s="56"/>
      <c r="M193" s="35"/>
      <c r="N193" s="35"/>
      <c r="O193" s="33"/>
    </row>
    <row r="194" spans="1:15" x14ac:dyDescent="0.25">
      <c r="A194" s="53"/>
      <c r="B194" s="29"/>
      <c r="C194" s="29"/>
      <c r="D194" s="53"/>
      <c r="E194" s="29"/>
      <c r="F194" s="30"/>
      <c r="G194" s="53"/>
      <c r="H194" s="53"/>
      <c r="I194" s="53"/>
      <c r="J194" s="56"/>
      <c r="L194" s="56"/>
      <c r="M194" s="35"/>
      <c r="N194" s="35"/>
      <c r="O194" s="33"/>
    </row>
    <row r="195" spans="1:15" x14ac:dyDescent="0.25">
      <c r="A195" s="53"/>
      <c r="B195" s="29"/>
      <c r="C195" s="29"/>
      <c r="D195" s="53"/>
      <c r="E195" s="29"/>
      <c r="F195" s="30"/>
      <c r="G195" s="53"/>
      <c r="H195" s="53"/>
      <c r="I195" s="53"/>
      <c r="J195" s="56"/>
      <c r="L195" s="56"/>
      <c r="M195" s="35"/>
      <c r="N195" s="35"/>
      <c r="O195" s="33"/>
    </row>
    <row r="196" spans="1:15" x14ac:dyDescent="0.25">
      <c r="A196" s="53"/>
      <c r="B196" s="29"/>
      <c r="C196" s="29"/>
      <c r="D196" s="53"/>
      <c r="E196" s="29"/>
      <c r="F196" s="30"/>
      <c r="G196" s="53"/>
      <c r="H196" s="53"/>
      <c r="I196" s="53"/>
      <c r="J196" s="56"/>
      <c r="L196" s="56"/>
      <c r="M196" s="35"/>
      <c r="N196" s="35"/>
      <c r="O196" s="33"/>
    </row>
    <row r="197" spans="1:15" x14ac:dyDescent="0.25">
      <c r="A197" s="53"/>
      <c r="B197" s="29"/>
      <c r="C197" s="29"/>
      <c r="D197" s="53"/>
      <c r="E197" s="29"/>
      <c r="F197" s="30"/>
      <c r="G197" s="53"/>
      <c r="H197" s="53"/>
      <c r="I197" s="53"/>
      <c r="J197" s="56"/>
      <c r="L197" s="56"/>
      <c r="M197" s="35"/>
      <c r="N197" s="35"/>
      <c r="O197" s="33"/>
    </row>
    <row r="198" spans="1:15" x14ac:dyDescent="0.25">
      <c r="A198" s="53"/>
      <c r="B198" s="29"/>
      <c r="C198" s="29"/>
      <c r="D198" s="53"/>
      <c r="E198" s="29"/>
      <c r="F198" s="30"/>
      <c r="G198" s="53"/>
      <c r="H198" s="53"/>
      <c r="I198" s="53"/>
      <c r="J198" s="56"/>
      <c r="L198" s="56"/>
      <c r="M198" s="35"/>
      <c r="N198" s="35"/>
      <c r="O198" s="33"/>
    </row>
    <row r="199" spans="1:15" x14ac:dyDescent="0.25">
      <c r="A199" s="53"/>
      <c r="B199" s="29"/>
      <c r="C199" s="29"/>
      <c r="D199" s="53"/>
      <c r="E199" s="29"/>
      <c r="F199" s="30"/>
      <c r="G199" s="53"/>
      <c r="H199" s="53"/>
      <c r="I199" s="53"/>
      <c r="J199" s="56"/>
      <c r="L199" s="56"/>
      <c r="M199" s="35"/>
      <c r="N199" s="35"/>
      <c r="O199" s="33"/>
    </row>
    <row r="200" spans="1:15" x14ac:dyDescent="0.25">
      <c r="A200" s="53"/>
      <c r="B200" s="29"/>
      <c r="C200" s="29"/>
      <c r="D200" s="53"/>
      <c r="E200" s="29"/>
      <c r="F200" s="30"/>
      <c r="G200" s="53"/>
      <c r="H200" s="53"/>
      <c r="I200" s="53"/>
      <c r="J200" s="56"/>
      <c r="L200" s="56"/>
      <c r="M200" s="35"/>
      <c r="N200" s="35"/>
      <c r="O200" s="33"/>
    </row>
    <row r="201" spans="1:15" x14ac:dyDescent="0.25">
      <c r="A201" s="53"/>
      <c r="B201" s="29"/>
      <c r="C201" s="29"/>
      <c r="D201" s="53"/>
      <c r="E201" s="29"/>
      <c r="F201" s="30"/>
      <c r="G201" s="53"/>
      <c r="H201" s="53"/>
      <c r="I201" s="53"/>
      <c r="J201" s="56"/>
      <c r="L201" s="56"/>
      <c r="M201" s="35"/>
      <c r="N201" s="35"/>
      <c r="O201" s="33"/>
    </row>
    <row r="202" spans="1:15" x14ac:dyDescent="0.25">
      <c r="A202" s="53"/>
      <c r="B202" s="29"/>
      <c r="C202" s="29"/>
      <c r="D202" s="53"/>
      <c r="E202" s="29"/>
      <c r="F202" s="30"/>
      <c r="G202" s="53"/>
      <c r="H202" s="53"/>
      <c r="I202" s="53"/>
      <c r="J202" s="56"/>
      <c r="L202" s="56"/>
      <c r="M202" s="35"/>
      <c r="N202" s="35"/>
      <c r="O202" s="33"/>
    </row>
    <row r="203" spans="1:15" x14ac:dyDescent="0.25">
      <c r="A203" s="53"/>
      <c r="B203" s="29"/>
      <c r="C203" s="29"/>
      <c r="D203" s="53"/>
      <c r="E203" s="29"/>
      <c r="F203" s="30"/>
      <c r="G203" s="53"/>
      <c r="H203" s="53"/>
      <c r="I203" s="53"/>
      <c r="J203" s="56"/>
      <c r="L203" s="56"/>
      <c r="M203" s="35"/>
      <c r="N203" s="35"/>
      <c r="O203" s="33"/>
    </row>
    <row r="204" spans="1:15" x14ac:dyDescent="0.25">
      <c r="A204" s="53"/>
      <c r="B204" s="29"/>
      <c r="C204" s="29"/>
      <c r="D204" s="53"/>
      <c r="E204" s="29"/>
      <c r="F204" s="30"/>
      <c r="G204" s="53"/>
      <c r="H204" s="53"/>
      <c r="I204" s="53"/>
      <c r="J204" s="56"/>
      <c r="L204" s="56"/>
      <c r="M204" s="35"/>
      <c r="N204" s="35"/>
      <c r="O204" s="33"/>
    </row>
    <row r="205" spans="1:15" x14ac:dyDescent="0.25">
      <c r="A205" s="53"/>
      <c r="B205" s="29"/>
      <c r="C205" s="29"/>
      <c r="D205" s="53"/>
      <c r="E205" s="29"/>
      <c r="F205" s="30"/>
      <c r="G205" s="53"/>
      <c r="H205" s="53"/>
      <c r="I205" s="53"/>
      <c r="J205" s="56"/>
      <c r="L205" s="56"/>
      <c r="M205" s="35"/>
      <c r="N205" s="35"/>
      <c r="O205" s="33"/>
    </row>
    <row r="206" spans="1:15" x14ac:dyDescent="0.25">
      <c r="A206" s="53"/>
      <c r="B206" s="29"/>
      <c r="C206" s="29"/>
      <c r="D206" s="53"/>
      <c r="E206" s="29"/>
      <c r="F206" s="30"/>
      <c r="G206" s="53"/>
      <c r="H206" s="53"/>
      <c r="I206" s="53"/>
      <c r="J206" s="56"/>
      <c r="L206" s="56"/>
      <c r="M206" s="35"/>
      <c r="N206" s="35"/>
      <c r="O206" s="33"/>
    </row>
    <row r="207" spans="1:15" x14ac:dyDescent="0.25">
      <c r="A207" s="53"/>
      <c r="B207" s="29"/>
      <c r="C207" s="29"/>
      <c r="D207" s="53"/>
      <c r="E207" s="29"/>
      <c r="F207" s="30"/>
      <c r="G207" s="53"/>
      <c r="H207" s="53"/>
      <c r="I207" s="53"/>
      <c r="J207" s="56"/>
      <c r="L207" s="56"/>
      <c r="M207" s="35"/>
      <c r="N207" s="35"/>
      <c r="O207" s="33"/>
    </row>
    <row r="208" spans="1:15" x14ac:dyDescent="0.25">
      <c r="A208" s="53"/>
      <c r="B208" s="29"/>
      <c r="C208" s="29"/>
      <c r="D208" s="53"/>
      <c r="E208" s="29"/>
      <c r="F208" s="30"/>
      <c r="G208" s="53"/>
      <c r="H208" s="53"/>
      <c r="I208" s="53"/>
      <c r="J208" s="56"/>
      <c r="L208" s="56"/>
      <c r="M208" s="35"/>
      <c r="N208" s="35"/>
      <c r="O208" s="33"/>
    </row>
    <row r="209" spans="1:15" x14ac:dyDescent="0.25">
      <c r="A209" s="53"/>
      <c r="B209" s="29"/>
      <c r="C209" s="29"/>
      <c r="D209" s="53"/>
      <c r="E209" s="29"/>
      <c r="F209" s="30"/>
      <c r="G209" s="53"/>
      <c r="H209" s="53"/>
      <c r="I209" s="53"/>
      <c r="J209" s="56"/>
      <c r="L209" s="56"/>
      <c r="M209" s="35"/>
      <c r="N209" s="35"/>
      <c r="O209" s="33"/>
    </row>
    <row r="210" spans="1:15" x14ac:dyDescent="0.25">
      <c r="A210" s="53"/>
      <c r="B210" s="29"/>
      <c r="C210" s="29"/>
      <c r="D210" s="53"/>
      <c r="E210" s="29"/>
      <c r="F210" s="30"/>
      <c r="G210" s="53"/>
      <c r="H210" s="53"/>
      <c r="I210" s="53"/>
      <c r="J210" s="56"/>
      <c r="L210" s="56"/>
      <c r="M210" s="35"/>
      <c r="N210" s="35"/>
      <c r="O210" s="33"/>
    </row>
    <row r="211" spans="1:15" x14ac:dyDescent="0.25">
      <c r="A211" s="53"/>
      <c r="B211" s="29"/>
      <c r="C211" s="29"/>
      <c r="D211" s="53"/>
      <c r="E211" s="29"/>
      <c r="F211" s="30"/>
      <c r="G211" s="53"/>
      <c r="H211" s="53"/>
      <c r="I211" s="53"/>
      <c r="J211" s="56"/>
      <c r="L211" s="56"/>
      <c r="M211" s="35"/>
      <c r="N211" s="35"/>
      <c r="O211" s="33"/>
    </row>
    <row r="212" spans="1:15" x14ac:dyDescent="0.25">
      <c r="A212" s="53"/>
      <c r="B212" s="29"/>
      <c r="C212" s="29"/>
      <c r="D212" s="53"/>
      <c r="E212" s="29"/>
      <c r="F212" s="30"/>
      <c r="G212" s="53"/>
      <c r="H212" s="53"/>
      <c r="I212" s="53"/>
      <c r="J212" s="56"/>
      <c r="L212" s="56"/>
      <c r="M212" s="35"/>
      <c r="N212" s="35"/>
      <c r="O212" s="33"/>
    </row>
    <row r="213" spans="1:15" x14ac:dyDescent="0.25">
      <c r="A213" s="53"/>
      <c r="B213" s="29"/>
      <c r="C213" s="29"/>
      <c r="D213" s="53"/>
      <c r="E213" s="29"/>
      <c r="F213" s="30"/>
      <c r="G213" s="53"/>
      <c r="H213" s="53"/>
      <c r="I213" s="53"/>
      <c r="J213" s="56"/>
      <c r="L213" s="56"/>
      <c r="M213" s="35"/>
      <c r="N213" s="35"/>
      <c r="O213" s="33"/>
    </row>
    <row r="214" spans="1:15" x14ac:dyDescent="0.25">
      <c r="A214" s="53"/>
      <c r="B214" s="29"/>
      <c r="C214" s="29"/>
      <c r="D214" s="53"/>
      <c r="E214" s="29"/>
      <c r="F214" s="30"/>
      <c r="G214" s="53"/>
      <c r="H214" s="53"/>
      <c r="I214" s="53"/>
      <c r="J214" s="56"/>
      <c r="L214" s="56"/>
      <c r="M214" s="35"/>
      <c r="N214" s="35"/>
      <c r="O214" s="33"/>
    </row>
    <row r="215" spans="1:15" x14ac:dyDescent="0.25">
      <c r="A215" s="53"/>
      <c r="B215" s="29"/>
      <c r="C215" s="29"/>
      <c r="D215" s="53"/>
      <c r="E215" s="29"/>
      <c r="F215" s="30"/>
      <c r="G215" s="53"/>
      <c r="H215" s="53"/>
      <c r="I215" s="53"/>
      <c r="J215" s="56"/>
      <c r="L215" s="56"/>
      <c r="M215" s="35"/>
      <c r="N215" s="35"/>
      <c r="O215" s="33"/>
    </row>
    <row r="216" spans="1:15" x14ac:dyDescent="0.25">
      <c r="A216" s="53"/>
      <c r="B216" s="29"/>
      <c r="C216" s="29"/>
      <c r="D216" s="53"/>
      <c r="E216" s="29"/>
      <c r="F216" s="30"/>
      <c r="G216" s="53"/>
      <c r="H216" s="53"/>
      <c r="I216" s="53"/>
      <c r="J216" s="56"/>
      <c r="L216" s="56"/>
      <c r="M216" s="35"/>
      <c r="N216" s="35"/>
      <c r="O216" s="33"/>
    </row>
    <row r="217" spans="1:15" x14ac:dyDescent="0.25">
      <c r="A217" s="53"/>
      <c r="B217" s="29"/>
      <c r="C217" s="29"/>
      <c r="D217" s="53"/>
      <c r="E217" s="29"/>
      <c r="F217" s="30"/>
      <c r="G217" s="53"/>
      <c r="H217" s="53"/>
      <c r="I217" s="53"/>
      <c r="J217" s="56"/>
      <c r="L217" s="56"/>
      <c r="M217" s="35"/>
      <c r="N217" s="35"/>
      <c r="O217" s="33"/>
    </row>
    <row r="218" spans="1:15" x14ac:dyDescent="0.25">
      <c r="A218" s="53"/>
      <c r="B218" s="29"/>
      <c r="C218" s="29"/>
      <c r="D218" s="53"/>
      <c r="E218" s="29"/>
      <c r="F218" s="30"/>
      <c r="G218" s="53"/>
      <c r="H218" s="53"/>
      <c r="I218" s="53"/>
      <c r="J218" s="56"/>
      <c r="L218" s="56"/>
      <c r="M218" s="35"/>
      <c r="N218" s="35"/>
      <c r="O218" s="33"/>
    </row>
    <row r="219" spans="1:15" x14ac:dyDescent="0.25">
      <c r="A219" s="53"/>
      <c r="B219" s="29"/>
      <c r="C219" s="29"/>
      <c r="D219" s="53"/>
      <c r="E219" s="29"/>
      <c r="F219" s="30"/>
      <c r="G219" s="53"/>
      <c r="H219" s="53"/>
      <c r="I219" s="53"/>
      <c r="J219" s="56"/>
      <c r="L219" s="56"/>
      <c r="M219" s="35"/>
      <c r="N219" s="35"/>
      <c r="O219" s="33"/>
    </row>
    <row r="220" spans="1:15" x14ac:dyDescent="0.25">
      <c r="A220" s="53"/>
      <c r="B220" s="29"/>
      <c r="C220" s="29"/>
      <c r="D220" s="53"/>
      <c r="E220" s="29"/>
      <c r="F220" s="30"/>
      <c r="G220" s="53"/>
      <c r="H220" s="53"/>
      <c r="I220" s="53"/>
      <c r="J220" s="56"/>
      <c r="L220" s="56"/>
      <c r="M220" s="35"/>
      <c r="N220" s="35"/>
      <c r="O220" s="33"/>
    </row>
    <row r="221" spans="1:15" x14ac:dyDescent="0.25">
      <c r="A221" s="53"/>
      <c r="B221" s="29"/>
      <c r="C221" s="29"/>
      <c r="D221" s="53"/>
      <c r="E221" s="29"/>
      <c r="F221" s="30"/>
      <c r="G221" s="53"/>
      <c r="H221" s="53"/>
      <c r="I221" s="53"/>
      <c r="J221" s="56"/>
      <c r="L221" s="56"/>
      <c r="M221" s="35"/>
      <c r="N221" s="35"/>
      <c r="O221" s="33"/>
    </row>
    <row r="222" spans="1:15" x14ac:dyDescent="0.25">
      <c r="A222" s="53"/>
      <c r="B222" s="29"/>
      <c r="C222" s="29"/>
      <c r="D222" s="53"/>
      <c r="E222" s="29"/>
      <c r="F222" s="30"/>
      <c r="G222" s="53"/>
      <c r="H222" s="53"/>
      <c r="I222" s="53"/>
      <c r="J222" s="56"/>
      <c r="L222" s="56"/>
      <c r="M222" s="35"/>
      <c r="N222" s="35"/>
      <c r="O222" s="33"/>
    </row>
    <row r="223" spans="1:15" x14ac:dyDescent="0.25">
      <c r="A223" s="53"/>
      <c r="B223" s="29"/>
      <c r="C223" s="29"/>
      <c r="D223" s="53"/>
      <c r="E223" s="29"/>
      <c r="F223" s="30"/>
      <c r="G223" s="53"/>
      <c r="H223" s="53"/>
      <c r="I223" s="53"/>
      <c r="J223" s="56"/>
      <c r="L223" s="56"/>
      <c r="M223" s="35"/>
      <c r="N223" s="35"/>
      <c r="O223" s="33"/>
    </row>
    <row r="224" spans="1:15" x14ac:dyDescent="0.25">
      <c r="A224" s="53"/>
      <c r="B224" s="29"/>
      <c r="C224" s="29"/>
      <c r="D224" s="53"/>
      <c r="E224" s="29"/>
      <c r="F224" s="30"/>
      <c r="G224" s="53"/>
      <c r="H224" s="53"/>
      <c r="I224" s="53"/>
      <c r="J224" s="56"/>
      <c r="L224" s="56"/>
      <c r="M224" s="35"/>
      <c r="N224" s="35"/>
      <c r="O224" s="33"/>
    </row>
    <row r="225" spans="1:15" x14ac:dyDescent="0.25">
      <c r="A225" s="53"/>
      <c r="B225" s="29"/>
      <c r="C225" s="29"/>
      <c r="D225" s="53"/>
      <c r="E225" s="29"/>
      <c r="F225" s="30"/>
      <c r="G225" s="53"/>
      <c r="H225" s="53"/>
      <c r="I225" s="53"/>
      <c r="J225" s="56"/>
      <c r="L225" s="56"/>
      <c r="M225" s="35"/>
      <c r="N225" s="35"/>
      <c r="O225" s="33"/>
    </row>
    <row r="226" spans="1:15" x14ac:dyDescent="0.25">
      <c r="A226" s="53"/>
      <c r="B226" s="29"/>
      <c r="C226" s="29"/>
      <c r="D226" s="53"/>
      <c r="E226" s="29"/>
      <c r="F226" s="30"/>
      <c r="G226" s="53"/>
      <c r="H226" s="53"/>
      <c r="I226" s="53"/>
      <c r="J226" s="56"/>
      <c r="L226" s="56"/>
      <c r="M226" s="35"/>
      <c r="N226" s="35"/>
      <c r="O226" s="33"/>
    </row>
    <row r="227" spans="1:15" x14ac:dyDescent="0.25">
      <c r="A227" s="53"/>
      <c r="B227" s="29"/>
      <c r="C227" s="29"/>
      <c r="D227" s="53"/>
      <c r="E227" s="29"/>
      <c r="F227" s="30"/>
      <c r="G227" s="53"/>
      <c r="H227" s="53"/>
      <c r="I227" s="53"/>
      <c r="J227" s="56"/>
      <c r="L227" s="56"/>
      <c r="M227" s="35"/>
      <c r="N227" s="35"/>
      <c r="O227" s="33"/>
    </row>
    <row r="228" spans="1:15" x14ac:dyDescent="0.25">
      <c r="A228" s="53"/>
      <c r="B228" s="29"/>
      <c r="C228" s="29"/>
      <c r="D228" s="53"/>
      <c r="E228" s="29"/>
      <c r="F228" s="30"/>
      <c r="G228" s="53"/>
      <c r="H228" s="53"/>
      <c r="I228" s="53"/>
      <c r="J228" s="56"/>
      <c r="L228" s="56"/>
      <c r="M228" s="35"/>
      <c r="N228" s="35"/>
      <c r="O228" s="33"/>
    </row>
    <row r="229" spans="1:15" x14ac:dyDescent="0.25">
      <c r="A229" s="53"/>
      <c r="B229" s="29"/>
      <c r="C229" s="29"/>
      <c r="D229" s="53"/>
      <c r="E229" s="29"/>
      <c r="F229" s="30"/>
      <c r="G229" s="53"/>
      <c r="H229" s="53"/>
      <c r="I229" s="53"/>
      <c r="J229" s="56"/>
      <c r="L229" s="56"/>
      <c r="M229" s="35"/>
      <c r="N229" s="35"/>
      <c r="O229" s="33"/>
    </row>
    <row r="230" spans="1:15" x14ac:dyDescent="0.25">
      <c r="A230" s="53"/>
      <c r="B230" s="29"/>
      <c r="C230" s="29"/>
      <c r="D230" s="53"/>
      <c r="E230" s="29"/>
      <c r="F230" s="30"/>
      <c r="G230" s="53"/>
      <c r="H230" s="53"/>
      <c r="I230" s="53"/>
      <c r="J230" s="56"/>
      <c r="L230" s="56"/>
      <c r="M230" s="35"/>
      <c r="N230" s="35"/>
      <c r="O230" s="33"/>
    </row>
    <row r="231" spans="1:15" x14ac:dyDescent="0.25">
      <c r="A231" s="53"/>
      <c r="B231" s="29"/>
      <c r="C231" s="29"/>
      <c r="D231" s="53"/>
      <c r="E231" s="29"/>
      <c r="F231" s="30"/>
      <c r="G231" s="53"/>
      <c r="H231" s="53"/>
      <c r="I231" s="53"/>
      <c r="J231" s="56"/>
      <c r="L231" s="56"/>
      <c r="M231" s="35"/>
      <c r="N231" s="35"/>
      <c r="O231" s="33"/>
    </row>
    <row r="232" spans="1:15" x14ac:dyDescent="0.25">
      <c r="A232" s="53"/>
      <c r="B232" s="29"/>
      <c r="C232" s="29"/>
      <c r="D232" s="53"/>
      <c r="E232" s="29"/>
      <c r="F232" s="30"/>
      <c r="G232" s="53"/>
      <c r="H232" s="53"/>
      <c r="I232" s="53"/>
      <c r="J232" s="56"/>
      <c r="L232" s="56"/>
      <c r="M232" s="35"/>
      <c r="N232" s="35"/>
      <c r="O232" s="33"/>
    </row>
    <row r="233" spans="1:15" x14ac:dyDescent="0.25">
      <c r="A233" s="53"/>
      <c r="B233" s="29"/>
      <c r="C233" s="29"/>
      <c r="D233" s="53"/>
      <c r="E233" s="29"/>
      <c r="F233" s="30"/>
      <c r="G233" s="53"/>
      <c r="H233" s="53"/>
      <c r="I233" s="53"/>
      <c r="J233" s="56"/>
      <c r="L233" s="56"/>
      <c r="M233" s="35"/>
      <c r="N233" s="35"/>
      <c r="O233" s="33"/>
    </row>
    <row r="234" spans="1:15" x14ac:dyDescent="0.25">
      <c r="A234" s="53"/>
      <c r="B234" s="29"/>
      <c r="C234" s="29"/>
      <c r="D234" s="53"/>
      <c r="E234" s="29"/>
      <c r="F234" s="30"/>
      <c r="G234" s="53"/>
      <c r="H234" s="53"/>
      <c r="I234" s="53"/>
      <c r="J234" s="56"/>
      <c r="L234" s="56"/>
      <c r="M234" s="35"/>
      <c r="N234" s="35"/>
      <c r="O234" s="33"/>
    </row>
    <row r="235" spans="1:15" x14ac:dyDescent="0.25">
      <c r="A235" s="53"/>
      <c r="B235" s="29"/>
      <c r="C235" s="29"/>
      <c r="D235" s="53"/>
      <c r="E235" s="29"/>
      <c r="F235" s="30"/>
      <c r="G235" s="53"/>
      <c r="H235" s="53"/>
      <c r="I235" s="53"/>
      <c r="J235" s="56"/>
      <c r="L235" s="56"/>
      <c r="M235" s="35"/>
      <c r="N235" s="35"/>
      <c r="O235" s="33"/>
    </row>
    <row r="236" spans="1:15" x14ac:dyDescent="0.25">
      <c r="A236" s="53"/>
      <c r="B236" s="29"/>
      <c r="C236" s="29"/>
      <c r="D236" s="53"/>
      <c r="E236" s="29"/>
      <c r="F236" s="30"/>
      <c r="G236" s="53"/>
      <c r="H236" s="53"/>
      <c r="I236" s="53"/>
      <c r="J236" s="56"/>
      <c r="L236" s="56"/>
      <c r="M236" s="35"/>
      <c r="N236" s="35"/>
      <c r="O236" s="33"/>
    </row>
    <row r="237" spans="1:15" x14ac:dyDescent="0.25">
      <c r="A237" s="53"/>
      <c r="B237" s="29"/>
      <c r="C237" s="29"/>
      <c r="D237" s="53"/>
      <c r="E237" s="29"/>
      <c r="F237" s="30"/>
      <c r="G237" s="53"/>
      <c r="H237" s="53"/>
      <c r="I237" s="53"/>
      <c r="J237" s="56"/>
      <c r="L237" s="56"/>
      <c r="M237" s="35"/>
      <c r="N237" s="35"/>
      <c r="O237" s="33"/>
    </row>
    <row r="238" spans="1:15" x14ac:dyDescent="0.25">
      <c r="A238" s="53"/>
      <c r="B238" s="29"/>
      <c r="C238" s="29"/>
      <c r="D238" s="53"/>
      <c r="E238" s="29"/>
      <c r="F238" s="30"/>
      <c r="G238" s="53"/>
      <c r="H238" s="53"/>
      <c r="I238" s="53"/>
      <c r="J238" s="56"/>
      <c r="L238" s="56"/>
      <c r="M238" s="35"/>
      <c r="N238" s="35"/>
      <c r="O238" s="33"/>
    </row>
    <row r="239" spans="1:15" x14ac:dyDescent="0.25">
      <c r="A239" s="53"/>
      <c r="B239" s="29"/>
      <c r="C239" s="29"/>
      <c r="D239" s="53"/>
      <c r="E239" s="29"/>
      <c r="F239" s="30"/>
      <c r="G239" s="53"/>
      <c r="H239" s="53"/>
      <c r="I239" s="53"/>
      <c r="J239" s="56"/>
      <c r="L239" s="56"/>
      <c r="M239" s="35"/>
      <c r="N239" s="35"/>
      <c r="O239" s="33"/>
    </row>
    <row r="240" spans="1:15" x14ac:dyDescent="0.25">
      <c r="A240" s="53"/>
      <c r="B240" s="29"/>
      <c r="C240" s="29"/>
      <c r="D240" s="53"/>
      <c r="E240" s="29"/>
      <c r="F240" s="30"/>
      <c r="G240" s="53"/>
      <c r="H240" s="53"/>
      <c r="I240" s="53"/>
      <c r="J240" s="56"/>
      <c r="L240" s="56"/>
      <c r="M240" s="35"/>
      <c r="N240" s="35"/>
      <c r="O240" s="33"/>
    </row>
    <row r="241" spans="1:15" x14ac:dyDescent="0.25">
      <c r="A241" s="53"/>
      <c r="B241" s="29"/>
      <c r="C241" s="29"/>
      <c r="D241" s="53"/>
      <c r="E241" s="29"/>
      <c r="F241" s="30"/>
      <c r="G241" s="53"/>
      <c r="H241" s="53"/>
      <c r="I241" s="53"/>
      <c r="J241" s="56"/>
      <c r="L241" s="56"/>
      <c r="M241" s="35"/>
      <c r="N241" s="35"/>
      <c r="O241" s="33"/>
    </row>
    <row r="242" spans="1:15" x14ac:dyDescent="0.25">
      <c r="A242" s="53"/>
      <c r="B242" s="29"/>
      <c r="C242" s="29"/>
      <c r="D242" s="53"/>
      <c r="E242" s="29"/>
      <c r="F242" s="30"/>
      <c r="G242" s="53"/>
      <c r="H242" s="53"/>
      <c r="I242" s="53"/>
      <c r="J242" s="56"/>
      <c r="L242" s="56"/>
      <c r="M242" s="35"/>
      <c r="N242" s="35"/>
      <c r="O242" s="33"/>
    </row>
    <row r="243" spans="1:15" x14ac:dyDescent="0.25">
      <c r="A243" s="53"/>
      <c r="B243" s="29"/>
      <c r="C243" s="29"/>
      <c r="D243" s="53"/>
      <c r="E243" s="29"/>
      <c r="F243" s="30"/>
      <c r="G243" s="53"/>
      <c r="H243" s="53"/>
      <c r="I243" s="53"/>
      <c r="J243" s="56"/>
      <c r="L243" s="56"/>
      <c r="M243" s="35"/>
      <c r="N243" s="35"/>
      <c r="O243" s="33"/>
    </row>
    <row r="244" spans="1:15" x14ac:dyDescent="0.25">
      <c r="A244" s="53"/>
      <c r="B244" s="29"/>
      <c r="C244" s="29"/>
      <c r="D244" s="53"/>
      <c r="E244" s="29"/>
      <c r="F244" s="30"/>
      <c r="G244" s="53"/>
      <c r="H244" s="53"/>
      <c r="I244" s="53"/>
      <c r="J244" s="56"/>
      <c r="L244" s="56"/>
      <c r="M244" s="35"/>
      <c r="N244" s="35"/>
      <c r="O244" s="33"/>
    </row>
    <row r="245" spans="1:15" x14ac:dyDescent="0.25">
      <c r="A245" s="53"/>
      <c r="B245" s="29"/>
      <c r="C245" s="29"/>
      <c r="D245" s="53"/>
      <c r="E245" s="29"/>
      <c r="F245" s="30"/>
      <c r="G245" s="53"/>
      <c r="H245" s="53"/>
      <c r="I245" s="53"/>
      <c r="J245" s="56"/>
      <c r="L245" s="56"/>
      <c r="M245" s="58"/>
      <c r="N245" s="58"/>
      <c r="O245" s="33"/>
    </row>
    <row r="246" spans="1:15" x14ac:dyDescent="0.25">
      <c r="A246" s="53"/>
      <c r="B246" s="29"/>
      <c r="C246" s="29"/>
      <c r="D246" s="53"/>
      <c r="E246" s="29"/>
      <c r="F246" s="30"/>
      <c r="G246" s="53"/>
      <c r="H246" s="53"/>
      <c r="I246" s="53"/>
      <c r="J246" s="56"/>
      <c r="L246" s="56"/>
      <c r="M246" s="58"/>
      <c r="N246" s="58"/>
      <c r="O246" s="33"/>
    </row>
    <row r="247" spans="1:15" x14ac:dyDescent="0.25">
      <c r="A247" s="53"/>
      <c r="B247" s="29"/>
      <c r="C247" s="29"/>
      <c r="D247" s="53"/>
      <c r="E247" s="29"/>
      <c r="F247" s="30"/>
      <c r="G247" s="53"/>
      <c r="H247" s="53"/>
      <c r="I247" s="53"/>
      <c r="J247" s="56"/>
      <c r="L247" s="56"/>
      <c r="M247" s="58"/>
      <c r="N247" s="58"/>
      <c r="O247" s="33"/>
    </row>
    <row r="248" spans="1:15" x14ac:dyDescent="0.25">
      <c r="A248" s="53"/>
      <c r="B248" s="29"/>
      <c r="C248" s="29"/>
      <c r="D248" s="53"/>
      <c r="E248" s="29"/>
      <c r="F248" s="30"/>
      <c r="G248" s="53"/>
      <c r="H248" s="53"/>
      <c r="I248" s="53"/>
      <c r="J248" s="56"/>
      <c r="L248" s="56"/>
      <c r="M248" s="58"/>
      <c r="N248" s="58"/>
      <c r="O248" s="33"/>
    </row>
    <row r="249" spans="1:15" x14ac:dyDescent="0.25">
      <c r="A249" s="53"/>
      <c r="B249" s="29"/>
      <c r="C249" s="29"/>
      <c r="D249" s="53"/>
      <c r="E249" s="29"/>
      <c r="F249" s="30"/>
      <c r="G249" s="53"/>
      <c r="H249" s="53"/>
      <c r="I249" s="53"/>
      <c r="J249" s="56"/>
      <c r="L249" s="56"/>
      <c r="M249" s="58"/>
      <c r="N249" s="58"/>
      <c r="O249" s="33"/>
    </row>
    <row r="250" spans="1:15" x14ac:dyDescent="0.25">
      <c r="A250" s="53"/>
      <c r="B250" s="29"/>
      <c r="C250" s="29"/>
      <c r="D250" s="53"/>
      <c r="E250" s="29"/>
      <c r="F250" s="30"/>
      <c r="G250" s="53"/>
      <c r="H250" s="53"/>
      <c r="I250" s="53"/>
      <c r="J250" s="56"/>
      <c r="L250" s="56"/>
      <c r="M250" s="58"/>
      <c r="N250" s="58"/>
      <c r="O250" s="33"/>
    </row>
    <row r="251" spans="1:15" x14ac:dyDescent="0.25">
      <c r="A251" s="53"/>
      <c r="B251" s="29"/>
      <c r="C251" s="29"/>
      <c r="D251" s="53"/>
      <c r="E251" s="29"/>
      <c r="F251" s="30"/>
      <c r="G251" s="53"/>
      <c r="H251" s="53"/>
      <c r="I251" s="53"/>
      <c r="J251" s="56"/>
      <c r="L251" s="56"/>
      <c r="M251" s="58"/>
      <c r="N251" s="58"/>
      <c r="O251" s="33"/>
    </row>
    <row r="252" spans="1:15" x14ac:dyDescent="0.25">
      <c r="A252" s="53"/>
      <c r="B252" s="29"/>
      <c r="C252" s="29"/>
      <c r="D252" s="53"/>
      <c r="E252" s="29"/>
      <c r="F252" s="30"/>
      <c r="G252" s="53"/>
      <c r="H252" s="53"/>
      <c r="I252" s="53"/>
      <c r="J252" s="56"/>
      <c r="L252" s="56"/>
      <c r="M252" s="58"/>
      <c r="N252" s="58"/>
      <c r="O252" s="33"/>
    </row>
    <row r="253" spans="1:15" x14ac:dyDescent="0.25">
      <c r="A253" s="53"/>
      <c r="B253" s="29"/>
      <c r="C253" s="29"/>
      <c r="D253" s="53"/>
      <c r="E253" s="29"/>
      <c r="F253" s="30"/>
      <c r="G253" s="53"/>
      <c r="H253" s="53"/>
      <c r="I253" s="53"/>
      <c r="J253" s="56"/>
      <c r="L253" s="56"/>
      <c r="M253" s="58"/>
      <c r="N253" s="58"/>
      <c r="O253" s="33"/>
    </row>
    <row r="254" spans="1:15" x14ac:dyDescent="0.25">
      <c r="A254" s="53"/>
      <c r="B254" s="29"/>
      <c r="C254" s="29"/>
      <c r="D254" s="53"/>
      <c r="E254" s="29"/>
      <c r="F254" s="30"/>
      <c r="G254" s="53"/>
      <c r="H254" s="53"/>
      <c r="I254" s="53"/>
      <c r="J254" s="56"/>
      <c r="L254" s="56"/>
      <c r="M254" s="58"/>
      <c r="N254" s="58"/>
      <c r="O254" s="33"/>
    </row>
    <row r="255" spans="1:15" x14ac:dyDescent="0.25">
      <c r="A255" s="53"/>
      <c r="B255" s="29"/>
      <c r="C255" s="29"/>
      <c r="D255" s="53"/>
      <c r="E255" s="29"/>
      <c r="F255" s="30"/>
      <c r="G255" s="53"/>
      <c r="H255" s="53"/>
      <c r="I255" s="53"/>
      <c r="J255" s="56"/>
      <c r="L255" s="56"/>
      <c r="M255" s="58"/>
      <c r="N255" s="58"/>
      <c r="O255" s="33"/>
    </row>
    <row r="256" spans="1:15" x14ac:dyDescent="0.25">
      <c r="A256" s="53"/>
      <c r="B256" s="29"/>
      <c r="C256" s="29"/>
      <c r="D256" s="53"/>
      <c r="E256" s="29"/>
      <c r="F256" s="30"/>
      <c r="G256" s="53"/>
      <c r="H256" s="53"/>
      <c r="I256" s="53"/>
      <c r="J256" s="56"/>
      <c r="L256" s="56"/>
      <c r="M256" s="58"/>
      <c r="N256" s="58"/>
      <c r="O256" s="33"/>
    </row>
    <row r="257" spans="1:15" x14ac:dyDescent="0.25">
      <c r="A257" s="53"/>
      <c r="B257" s="29"/>
      <c r="C257" s="29"/>
      <c r="D257" s="53"/>
      <c r="E257" s="29"/>
      <c r="F257" s="30"/>
      <c r="G257" s="53"/>
      <c r="H257" s="53"/>
      <c r="I257" s="53"/>
      <c r="J257" s="56"/>
      <c r="L257" s="56"/>
      <c r="M257" s="58"/>
      <c r="N257" s="58"/>
      <c r="O257" s="33"/>
    </row>
    <row r="258" spans="1:15" x14ac:dyDescent="0.25">
      <c r="A258" s="53"/>
      <c r="B258" s="29"/>
      <c r="C258" s="29"/>
      <c r="D258" s="53"/>
      <c r="E258" s="29"/>
      <c r="F258" s="30"/>
      <c r="G258" s="53"/>
      <c r="H258" s="53"/>
      <c r="I258" s="53"/>
      <c r="J258" s="56"/>
      <c r="L258" s="56"/>
      <c r="M258" s="58"/>
      <c r="N258" s="58"/>
      <c r="O258" s="33"/>
    </row>
    <row r="259" spans="1:15" x14ac:dyDescent="0.25">
      <c r="A259" s="53"/>
      <c r="B259" s="29"/>
      <c r="C259" s="29"/>
      <c r="D259" s="53"/>
      <c r="E259" s="29"/>
      <c r="F259" s="30"/>
      <c r="G259" s="53"/>
      <c r="H259" s="53"/>
      <c r="I259" s="53"/>
      <c r="J259" s="56"/>
      <c r="L259" s="56"/>
      <c r="M259" s="58"/>
      <c r="N259" s="58"/>
      <c r="O259" s="33"/>
    </row>
    <row r="260" spans="1:15" x14ac:dyDescent="0.25">
      <c r="A260" s="53"/>
      <c r="B260" s="29"/>
      <c r="C260" s="29"/>
      <c r="D260" s="53"/>
      <c r="E260" s="29"/>
      <c r="F260" s="30"/>
      <c r="G260" s="53"/>
      <c r="H260" s="53"/>
      <c r="I260" s="53"/>
      <c r="J260" s="56"/>
      <c r="L260" s="56"/>
      <c r="M260" s="58"/>
      <c r="N260" s="58"/>
      <c r="O260" s="33"/>
    </row>
    <row r="261" spans="1:15" x14ac:dyDescent="0.25">
      <c r="A261" s="53"/>
      <c r="B261" s="29"/>
      <c r="C261" s="29"/>
      <c r="D261" s="53"/>
      <c r="E261" s="29"/>
      <c r="F261" s="30"/>
      <c r="G261" s="53"/>
      <c r="H261" s="53"/>
      <c r="I261" s="53"/>
      <c r="J261" s="56"/>
      <c r="L261" s="56"/>
      <c r="M261" s="58"/>
      <c r="N261" s="58"/>
      <c r="O261" s="33"/>
    </row>
    <row r="262" spans="1:15" x14ac:dyDescent="0.25">
      <c r="A262" s="53"/>
      <c r="B262" s="29"/>
      <c r="C262" s="29"/>
      <c r="D262" s="53"/>
      <c r="E262" s="29"/>
      <c r="F262" s="30"/>
      <c r="G262" s="53"/>
      <c r="H262" s="53"/>
      <c r="I262" s="53"/>
      <c r="J262" s="56"/>
      <c r="L262" s="56"/>
      <c r="M262" s="58"/>
      <c r="N262" s="58"/>
      <c r="O262" s="33"/>
    </row>
    <row r="263" spans="1:15" x14ac:dyDescent="0.25">
      <c r="A263" s="53"/>
      <c r="B263" s="29"/>
      <c r="C263" s="29"/>
      <c r="D263" s="53"/>
      <c r="E263" s="29"/>
      <c r="F263" s="30"/>
      <c r="G263" s="53"/>
      <c r="H263" s="53"/>
      <c r="I263" s="53"/>
      <c r="J263" s="56"/>
      <c r="L263" s="56"/>
      <c r="M263" s="58"/>
      <c r="N263" s="58"/>
      <c r="O263" s="33"/>
    </row>
    <row r="264" spans="1:15" x14ac:dyDescent="0.25">
      <c r="A264" s="53"/>
      <c r="B264" s="29"/>
      <c r="C264" s="29"/>
      <c r="D264" s="53"/>
      <c r="E264" s="29"/>
      <c r="F264" s="30"/>
      <c r="G264" s="53"/>
      <c r="H264" s="53"/>
      <c r="I264" s="53"/>
      <c r="J264" s="56"/>
      <c r="L264" s="56"/>
      <c r="M264" s="58"/>
      <c r="N264" s="58"/>
      <c r="O264" s="33"/>
    </row>
    <row r="265" spans="1:15" x14ac:dyDescent="0.25">
      <c r="A265" s="53"/>
      <c r="B265" s="29"/>
      <c r="C265" s="29"/>
      <c r="D265" s="53"/>
      <c r="E265" s="29"/>
      <c r="F265" s="30"/>
      <c r="G265" s="53"/>
      <c r="H265" s="53"/>
      <c r="I265" s="53"/>
      <c r="J265" s="56"/>
      <c r="L265" s="56"/>
      <c r="M265" s="58"/>
      <c r="N265" s="58"/>
      <c r="O265" s="33"/>
    </row>
    <row r="266" spans="1:15" x14ac:dyDescent="0.25">
      <c r="A266" s="53"/>
      <c r="B266" s="29"/>
      <c r="C266" s="29"/>
      <c r="D266" s="53"/>
      <c r="E266" s="29"/>
      <c r="F266" s="30"/>
      <c r="G266" s="53"/>
      <c r="H266" s="53"/>
      <c r="I266" s="53"/>
      <c r="J266" s="56"/>
      <c r="L266" s="56"/>
      <c r="M266" s="58"/>
      <c r="N266" s="58"/>
      <c r="O266" s="33"/>
    </row>
    <row r="267" spans="1:15" x14ac:dyDescent="0.25">
      <c r="A267" s="53"/>
      <c r="B267" s="29"/>
      <c r="C267" s="29"/>
      <c r="D267" s="53"/>
      <c r="E267" s="29"/>
      <c r="F267" s="30"/>
      <c r="G267" s="53"/>
      <c r="H267" s="53"/>
      <c r="I267" s="53"/>
      <c r="J267" s="56"/>
      <c r="L267" s="56"/>
      <c r="M267" s="58"/>
      <c r="N267" s="58"/>
      <c r="O267" s="33"/>
    </row>
    <row r="268" spans="1:15" x14ac:dyDescent="0.25">
      <c r="A268" s="53"/>
      <c r="B268" s="29"/>
      <c r="C268" s="29"/>
      <c r="D268" s="53"/>
      <c r="E268" s="29"/>
      <c r="F268" s="30"/>
      <c r="G268" s="53"/>
      <c r="H268" s="53"/>
      <c r="I268" s="53"/>
      <c r="J268" s="56"/>
      <c r="L268" s="56"/>
      <c r="M268" s="58"/>
      <c r="N268" s="58"/>
      <c r="O268" s="33"/>
    </row>
    <row r="269" spans="1:15" x14ac:dyDescent="0.25">
      <c r="A269" s="53"/>
      <c r="B269" s="29"/>
      <c r="C269" s="29"/>
      <c r="D269" s="53"/>
      <c r="E269" s="29"/>
      <c r="F269" s="30"/>
      <c r="G269" s="53"/>
      <c r="H269" s="53"/>
      <c r="I269" s="53"/>
      <c r="J269" s="56"/>
      <c r="L269" s="56"/>
      <c r="M269" s="58"/>
      <c r="N269" s="58"/>
      <c r="O269" s="33"/>
    </row>
    <row r="270" spans="1:15" x14ac:dyDescent="0.25">
      <c r="A270" s="53"/>
      <c r="B270" s="29"/>
      <c r="C270" s="29"/>
      <c r="D270" s="53"/>
      <c r="E270" s="29"/>
      <c r="F270" s="30"/>
      <c r="G270" s="53"/>
      <c r="H270" s="53"/>
      <c r="I270" s="53"/>
      <c r="J270" s="56"/>
      <c r="L270" s="56"/>
      <c r="M270" s="58"/>
      <c r="N270" s="58"/>
      <c r="O270" s="33"/>
    </row>
    <row r="271" spans="1:15" x14ac:dyDescent="0.25">
      <c r="A271" s="53"/>
      <c r="B271" s="29"/>
      <c r="C271" s="29"/>
      <c r="D271" s="53"/>
      <c r="E271" s="29"/>
      <c r="F271" s="30"/>
      <c r="G271" s="53"/>
      <c r="H271" s="53"/>
      <c r="I271" s="53"/>
      <c r="J271" s="56"/>
      <c r="L271" s="56"/>
      <c r="M271" s="58"/>
      <c r="N271" s="58"/>
      <c r="O271" s="33"/>
    </row>
    <row r="272" spans="1:15" x14ac:dyDescent="0.25">
      <c r="A272" s="53"/>
      <c r="B272" s="29"/>
      <c r="C272" s="29"/>
      <c r="D272" s="53"/>
      <c r="E272" s="29"/>
      <c r="F272" s="30"/>
      <c r="G272" s="53"/>
      <c r="H272" s="53"/>
      <c r="I272" s="53"/>
      <c r="J272" s="56"/>
      <c r="L272" s="56"/>
      <c r="M272" s="58"/>
      <c r="N272" s="58"/>
      <c r="O272" s="33"/>
    </row>
    <row r="273" spans="1:15" x14ac:dyDescent="0.25">
      <c r="A273" s="53"/>
      <c r="B273" s="29"/>
      <c r="C273" s="29"/>
      <c r="D273" s="53"/>
      <c r="E273" s="29"/>
      <c r="F273" s="30"/>
      <c r="G273" s="53"/>
      <c r="H273" s="53"/>
      <c r="I273" s="53"/>
      <c r="J273" s="56"/>
      <c r="L273" s="56"/>
      <c r="M273" s="58"/>
      <c r="N273" s="58"/>
      <c r="O273" s="33"/>
    </row>
    <row r="274" spans="1:15" x14ac:dyDescent="0.25">
      <c r="A274" s="53"/>
      <c r="B274" s="29"/>
      <c r="C274" s="29"/>
      <c r="D274" s="53"/>
      <c r="E274" s="29"/>
      <c r="F274" s="30"/>
      <c r="G274" s="53"/>
      <c r="H274" s="53"/>
      <c r="I274" s="53"/>
      <c r="J274" s="56"/>
      <c r="L274" s="56"/>
      <c r="M274" s="58"/>
      <c r="N274" s="58"/>
      <c r="O274" s="33"/>
    </row>
    <row r="275" spans="1:15" x14ac:dyDescent="0.25">
      <c r="A275" s="53"/>
      <c r="B275" s="29"/>
      <c r="C275" s="29"/>
      <c r="D275" s="53"/>
      <c r="E275" s="29"/>
      <c r="F275" s="30"/>
      <c r="G275" s="53"/>
      <c r="H275" s="53"/>
      <c r="I275" s="53"/>
      <c r="J275" s="56"/>
      <c r="L275" s="56"/>
      <c r="M275" s="58"/>
      <c r="N275" s="58"/>
      <c r="O275" s="33"/>
    </row>
    <row r="276" spans="1:15" x14ac:dyDescent="0.25">
      <c r="A276" s="53"/>
      <c r="B276" s="29"/>
      <c r="C276" s="29"/>
      <c r="D276" s="53"/>
      <c r="E276" s="29"/>
      <c r="F276" s="30"/>
      <c r="G276" s="53"/>
      <c r="H276" s="53"/>
      <c r="I276" s="53"/>
      <c r="J276" s="56"/>
      <c r="L276" s="56"/>
      <c r="M276" s="58"/>
      <c r="N276" s="58"/>
      <c r="O276" s="33"/>
    </row>
    <row r="277" spans="1:15" x14ac:dyDescent="0.25">
      <c r="A277" s="53"/>
      <c r="B277" s="29"/>
      <c r="C277" s="29"/>
      <c r="D277" s="53"/>
      <c r="E277" s="29"/>
      <c r="F277" s="30"/>
      <c r="G277" s="53"/>
      <c r="H277" s="53"/>
      <c r="I277" s="53"/>
      <c r="J277" s="56"/>
      <c r="L277" s="56"/>
      <c r="M277" s="58"/>
      <c r="N277" s="58"/>
      <c r="O277" s="33"/>
    </row>
    <row r="278" spans="1:15" x14ac:dyDescent="0.25">
      <c r="A278" s="53"/>
      <c r="B278" s="29"/>
      <c r="C278" s="29"/>
      <c r="D278" s="53"/>
      <c r="E278" s="29"/>
      <c r="F278" s="30"/>
      <c r="G278" s="53"/>
      <c r="H278" s="53"/>
      <c r="I278" s="53"/>
      <c r="J278" s="56"/>
      <c r="L278" s="56"/>
      <c r="M278" s="58"/>
      <c r="N278" s="58"/>
      <c r="O278" s="33"/>
    </row>
    <row r="279" spans="1:15" x14ac:dyDescent="0.25">
      <c r="A279" s="53"/>
      <c r="B279" s="29"/>
      <c r="C279" s="29"/>
      <c r="D279" s="53"/>
      <c r="E279" s="29"/>
      <c r="F279" s="30"/>
      <c r="G279" s="53"/>
      <c r="H279" s="53"/>
      <c r="I279" s="53"/>
      <c r="J279" s="56"/>
      <c r="L279" s="56"/>
      <c r="M279" s="58"/>
      <c r="N279" s="58"/>
      <c r="O279" s="33"/>
    </row>
    <row r="280" spans="1:15" x14ac:dyDescent="0.25">
      <c r="A280" s="53"/>
      <c r="B280" s="29"/>
      <c r="C280" s="29"/>
      <c r="D280" s="53"/>
      <c r="E280" s="29"/>
      <c r="F280" s="30"/>
      <c r="G280" s="53"/>
      <c r="H280" s="53"/>
      <c r="I280" s="53"/>
      <c r="J280" s="56"/>
      <c r="L280" s="56"/>
      <c r="M280" s="58"/>
      <c r="N280" s="58"/>
      <c r="O280" s="33"/>
    </row>
    <row r="281" spans="1:15" x14ac:dyDescent="0.25">
      <c r="A281" s="53"/>
      <c r="B281" s="29"/>
      <c r="C281" s="29"/>
      <c r="D281" s="53"/>
      <c r="E281" s="29"/>
      <c r="F281" s="30"/>
      <c r="G281" s="53"/>
      <c r="H281" s="53"/>
      <c r="I281" s="53"/>
      <c r="J281" s="56"/>
      <c r="L281" s="56"/>
      <c r="M281" s="58"/>
      <c r="N281" s="58"/>
      <c r="O281" s="33"/>
    </row>
    <row r="282" spans="1:15" x14ac:dyDescent="0.25">
      <c r="A282" s="53"/>
      <c r="B282" s="29"/>
      <c r="C282" s="29"/>
      <c r="D282" s="53"/>
      <c r="E282" s="29"/>
      <c r="F282" s="30"/>
      <c r="G282" s="53"/>
      <c r="H282" s="53"/>
      <c r="I282" s="53"/>
      <c r="J282" s="56"/>
      <c r="L282" s="56"/>
      <c r="M282" s="58"/>
      <c r="N282" s="58"/>
      <c r="O282" s="33"/>
    </row>
    <row r="283" spans="1:15" x14ac:dyDescent="0.25">
      <c r="A283" s="53"/>
      <c r="B283" s="29"/>
      <c r="C283" s="29"/>
      <c r="D283" s="53"/>
      <c r="E283" s="29"/>
      <c r="F283" s="30"/>
      <c r="G283" s="53"/>
      <c r="H283" s="53"/>
      <c r="I283" s="53"/>
      <c r="J283" s="56"/>
      <c r="L283" s="56"/>
      <c r="M283" s="58"/>
      <c r="N283" s="58"/>
      <c r="O283" s="33"/>
    </row>
    <row r="284" spans="1:15" x14ac:dyDescent="0.25">
      <c r="A284" s="53"/>
      <c r="B284" s="29"/>
      <c r="C284" s="29"/>
      <c r="D284" s="53"/>
      <c r="E284" s="29"/>
      <c r="F284" s="30"/>
      <c r="G284" s="53"/>
      <c r="H284" s="53"/>
      <c r="I284" s="53"/>
      <c r="J284" s="56"/>
      <c r="L284" s="56"/>
      <c r="M284" s="58"/>
      <c r="N284" s="58"/>
      <c r="O284" s="33"/>
    </row>
    <row r="285" spans="1:15" x14ac:dyDescent="0.25">
      <c r="A285" s="53"/>
      <c r="B285" s="29"/>
      <c r="C285" s="29"/>
      <c r="D285" s="53"/>
      <c r="E285" s="29"/>
      <c r="F285" s="30"/>
      <c r="G285" s="53"/>
      <c r="H285" s="53"/>
      <c r="I285" s="53"/>
      <c r="J285" s="56"/>
      <c r="L285" s="56"/>
      <c r="M285" s="58"/>
      <c r="N285" s="58"/>
      <c r="O285" s="33"/>
    </row>
    <row r="286" spans="1:15" x14ac:dyDescent="0.25">
      <c r="A286" s="53"/>
      <c r="B286" s="29"/>
      <c r="C286" s="29"/>
      <c r="D286" s="53"/>
      <c r="E286" s="29"/>
      <c r="F286" s="30"/>
      <c r="G286" s="53"/>
      <c r="H286" s="53"/>
      <c r="I286" s="53"/>
      <c r="J286" s="56"/>
      <c r="L286" s="56"/>
      <c r="M286" s="58"/>
      <c r="N286" s="58"/>
      <c r="O286" s="33"/>
    </row>
    <row r="287" spans="1:15" x14ac:dyDescent="0.25">
      <c r="A287" s="53"/>
      <c r="B287" s="29"/>
      <c r="C287" s="29"/>
      <c r="D287" s="53"/>
      <c r="E287" s="29"/>
      <c r="F287" s="30"/>
      <c r="G287" s="53"/>
      <c r="H287" s="53"/>
      <c r="I287" s="53"/>
      <c r="J287" s="56"/>
      <c r="L287" s="56"/>
      <c r="M287" s="58"/>
      <c r="N287" s="58"/>
      <c r="O287" s="33"/>
    </row>
    <row r="288" spans="1:15" x14ac:dyDescent="0.25">
      <c r="A288" s="53"/>
      <c r="B288" s="29"/>
      <c r="C288" s="29"/>
      <c r="D288" s="53"/>
      <c r="E288" s="29"/>
      <c r="F288" s="30"/>
      <c r="G288" s="53"/>
      <c r="H288" s="53"/>
      <c r="I288" s="53"/>
      <c r="J288" s="56"/>
      <c r="L288" s="56"/>
      <c r="M288" s="58"/>
      <c r="N288" s="58"/>
      <c r="O288" s="33"/>
    </row>
    <row r="289" spans="1:15" x14ac:dyDescent="0.25">
      <c r="A289" s="53"/>
      <c r="B289" s="29"/>
      <c r="C289" s="29"/>
      <c r="D289" s="53"/>
      <c r="E289" s="29"/>
      <c r="F289" s="30"/>
      <c r="G289" s="53"/>
      <c r="H289" s="53"/>
      <c r="I289" s="53"/>
      <c r="J289" s="56"/>
      <c r="L289" s="56"/>
      <c r="M289" s="58"/>
      <c r="N289" s="58"/>
      <c r="O289" s="33"/>
    </row>
    <row r="290" spans="1:15" x14ac:dyDescent="0.25">
      <c r="A290" s="53"/>
      <c r="B290" s="29"/>
      <c r="C290" s="29"/>
      <c r="D290" s="53"/>
      <c r="E290" s="29"/>
      <c r="F290" s="30"/>
      <c r="G290" s="53"/>
      <c r="H290" s="53"/>
      <c r="I290" s="53"/>
      <c r="J290" s="56"/>
      <c r="L290" s="56"/>
      <c r="M290" s="58"/>
      <c r="N290" s="58"/>
      <c r="O290" s="33"/>
    </row>
    <row r="291" spans="1:15" x14ac:dyDescent="0.25">
      <c r="A291" s="53"/>
      <c r="B291" s="29"/>
      <c r="C291" s="29"/>
      <c r="D291" s="53"/>
      <c r="E291" s="29"/>
      <c r="F291" s="30"/>
      <c r="G291" s="53"/>
      <c r="H291" s="53"/>
      <c r="I291" s="53"/>
      <c r="J291" s="56"/>
      <c r="L291" s="56"/>
      <c r="M291" s="58"/>
      <c r="N291" s="58"/>
      <c r="O291" s="33"/>
    </row>
    <row r="292" spans="1:15" x14ac:dyDescent="0.25">
      <c r="A292" s="53"/>
      <c r="B292" s="29"/>
      <c r="C292" s="29"/>
      <c r="D292" s="53"/>
      <c r="E292" s="29"/>
      <c r="F292" s="30"/>
      <c r="G292" s="53"/>
      <c r="H292" s="53"/>
      <c r="I292" s="53"/>
      <c r="J292" s="56"/>
      <c r="L292" s="56"/>
      <c r="M292" s="58"/>
      <c r="N292" s="58"/>
      <c r="O292" s="33"/>
    </row>
    <row r="293" spans="1:15" x14ac:dyDescent="0.25">
      <c r="A293" s="53"/>
      <c r="B293" s="29"/>
      <c r="C293" s="29"/>
      <c r="D293" s="53"/>
      <c r="E293" s="29"/>
      <c r="F293" s="30"/>
      <c r="G293" s="53"/>
      <c r="H293" s="53"/>
      <c r="I293" s="53"/>
      <c r="J293" s="56"/>
      <c r="L293" s="56"/>
      <c r="M293" s="58"/>
      <c r="N293" s="58"/>
      <c r="O293" s="33"/>
    </row>
    <row r="294" spans="1:15" x14ac:dyDescent="0.25">
      <c r="A294" s="53"/>
      <c r="B294" s="29"/>
      <c r="C294" s="29"/>
      <c r="D294" s="53"/>
      <c r="E294" s="29"/>
      <c r="F294" s="30"/>
      <c r="G294" s="53"/>
      <c r="H294" s="53"/>
      <c r="I294" s="53"/>
      <c r="J294" s="56"/>
      <c r="L294" s="56"/>
      <c r="M294" s="58"/>
      <c r="N294" s="58"/>
      <c r="O294" s="33"/>
    </row>
    <row r="295" spans="1:15" x14ac:dyDescent="0.25">
      <c r="A295" s="53"/>
      <c r="B295" s="29"/>
      <c r="C295" s="29"/>
      <c r="D295" s="53"/>
      <c r="E295" s="29"/>
      <c r="F295" s="30"/>
      <c r="G295" s="53"/>
      <c r="H295" s="53"/>
      <c r="I295" s="53"/>
      <c r="J295" s="56"/>
      <c r="L295" s="56"/>
      <c r="M295" s="58"/>
      <c r="N295" s="58"/>
      <c r="O295" s="33"/>
    </row>
    <row r="296" spans="1:15" x14ac:dyDescent="0.25">
      <c r="A296" s="53"/>
      <c r="B296" s="29"/>
      <c r="C296" s="29"/>
      <c r="D296" s="53"/>
      <c r="E296" s="29"/>
      <c r="F296" s="30"/>
      <c r="G296" s="53"/>
      <c r="H296" s="53"/>
      <c r="I296" s="53"/>
      <c r="J296" s="56"/>
      <c r="L296" s="56"/>
      <c r="M296" s="58"/>
      <c r="N296" s="58"/>
      <c r="O296" s="33"/>
    </row>
    <row r="297" spans="1:15" x14ac:dyDescent="0.25">
      <c r="A297" s="53"/>
      <c r="B297" s="29"/>
      <c r="C297" s="29"/>
      <c r="D297" s="53"/>
      <c r="E297" s="29"/>
      <c r="F297" s="30"/>
      <c r="G297" s="53"/>
      <c r="H297" s="53"/>
      <c r="I297" s="53"/>
      <c r="J297" s="56"/>
      <c r="L297" s="56"/>
      <c r="M297" s="58"/>
      <c r="N297" s="58"/>
      <c r="O297" s="33"/>
    </row>
    <row r="298" spans="1:15" x14ac:dyDescent="0.25">
      <c r="A298" s="53"/>
      <c r="B298" s="29"/>
      <c r="C298" s="29"/>
      <c r="D298" s="53"/>
      <c r="E298" s="29"/>
      <c r="F298" s="30"/>
      <c r="G298" s="53"/>
      <c r="H298" s="53"/>
      <c r="I298" s="53"/>
      <c r="J298" s="56"/>
      <c r="L298" s="56"/>
      <c r="M298" s="58"/>
      <c r="N298" s="58"/>
      <c r="O298" s="33"/>
    </row>
    <row r="299" spans="1:15" x14ac:dyDescent="0.25">
      <c r="A299" s="53"/>
      <c r="B299" s="29"/>
      <c r="C299" s="29"/>
      <c r="D299" s="53"/>
      <c r="E299" s="29"/>
      <c r="F299" s="30"/>
      <c r="G299" s="53"/>
      <c r="H299" s="53"/>
      <c r="I299" s="53"/>
      <c r="J299" s="56"/>
      <c r="L299" s="56"/>
      <c r="M299" s="58"/>
      <c r="N299" s="58"/>
      <c r="O299" s="33"/>
    </row>
    <row r="300" spans="1:15" x14ac:dyDescent="0.25">
      <c r="A300" s="53"/>
      <c r="B300" s="29"/>
      <c r="C300" s="29"/>
      <c r="D300" s="53"/>
      <c r="E300" s="29"/>
      <c r="F300" s="30"/>
      <c r="G300" s="53"/>
      <c r="H300" s="53"/>
      <c r="I300" s="53"/>
      <c r="J300" s="56"/>
      <c r="L300" s="56"/>
      <c r="M300" s="58"/>
      <c r="N300" s="58"/>
      <c r="O300" s="33"/>
    </row>
    <row r="301" spans="1:15" x14ac:dyDescent="0.25">
      <c r="A301" s="53"/>
      <c r="B301" s="29"/>
      <c r="C301" s="29"/>
      <c r="D301" s="53"/>
      <c r="E301" s="29"/>
      <c r="F301" s="30"/>
      <c r="G301" s="53"/>
      <c r="H301" s="53"/>
      <c r="I301" s="53"/>
      <c r="J301" s="56"/>
      <c r="L301" s="56"/>
      <c r="M301" s="58"/>
      <c r="N301" s="58"/>
      <c r="O301" s="33"/>
    </row>
    <row r="302" spans="1:15" x14ac:dyDescent="0.25">
      <c r="A302" s="53"/>
      <c r="B302" s="29"/>
      <c r="C302" s="29"/>
      <c r="D302" s="53"/>
      <c r="E302" s="29"/>
      <c r="F302" s="30"/>
      <c r="G302" s="53"/>
      <c r="H302" s="53"/>
      <c r="I302" s="53"/>
      <c r="J302" s="56"/>
      <c r="L302" s="56"/>
      <c r="M302" s="58"/>
      <c r="N302" s="58"/>
      <c r="O302" s="33"/>
    </row>
    <row r="303" spans="1:15" x14ac:dyDescent="0.25">
      <c r="N303" s="58"/>
    </row>
    <row r="3054" spans="1:15" s="64" customFormat="1" x14ac:dyDescent="0.25">
      <c r="A3054" s="54"/>
      <c r="B3054" s="32"/>
      <c r="C3054" s="32"/>
      <c r="D3054" s="54"/>
      <c r="E3054" s="32"/>
      <c r="F3054" s="34"/>
      <c r="G3054" s="54"/>
      <c r="H3054" s="54"/>
      <c r="I3054" s="54"/>
      <c r="J3054" s="54"/>
      <c r="K3054" s="32"/>
      <c r="L3054" s="53"/>
      <c r="M3054" s="59"/>
      <c r="N3054" s="59"/>
      <c r="O3054" s="29"/>
    </row>
    <row r="3055" spans="1:15" s="64" customFormat="1" x14ac:dyDescent="0.25">
      <c r="A3055" s="54"/>
      <c r="B3055" s="32"/>
      <c r="C3055" s="32"/>
      <c r="D3055" s="54"/>
      <c r="E3055" s="32"/>
      <c r="F3055" s="34"/>
      <c r="G3055" s="54"/>
      <c r="H3055" s="54"/>
      <c r="I3055" s="54"/>
      <c r="J3055" s="54"/>
      <c r="K3055" s="32"/>
      <c r="L3055" s="53"/>
      <c r="M3055" s="59"/>
      <c r="N3055" s="59"/>
      <c r="O3055" s="29"/>
    </row>
    <row r="3056" spans="1:15" s="64" customFormat="1" x14ac:dyDescent="0.25">
      <c r="A3056" s="54"/>
      <c r="B3056" s="32"/>
      <c r="C3056" s="32"/>
      <c r="D3056" s="54"/>
      <c r="E3056" s="32"/>
      <c r="F3056" s="34"/>
      <c r="G3056" s="54"/>
      <c r="H3056" s="54"/>
      <c r="I3056" s="54"/>
      <c r="J3056" s="54"/>
      <c r="K3056" s="32"/>
      <c r="L3056" s="53"/>
      <c r="M3056" s="59"/>
      <c r="N3056" s="59"/>
      <c r="O3056" s="29"/>
    </row>
  </sheetData>
  <sheetProtection selectLockedCells="1" autoFilter="0" selectUnlockedCells="1"/>
  <autoFilter ref="A4:T88" xr:uid="{00000000-0001-0000-0100-000000000000}"/>
  <phoneticPr fontId="26" type="noConversion"/>
  <dataValidations count="4">
    <dataValidation type="list" allowBlank="1" showInputMessage="1" showErrorMessage="1" sqref="O99:O302 K99:K302" xr:uid="{00000000-0002-0000-0100-000000000000}">
      <formula1>#REF!</formula1>
    </dataValidation>
    <dataValidation type="list" allowBlank="1" showInputMessage="1" showErrorMessage="1" sqref="K5:K98" xr:uid="{6AB15A5C-478F-4BED-A959-24F2AF82FC02}">
      <formula1>"Correctiva, Preventiva, Correción"</formula1>
    </dataValidation>
    <dataValidation type="list" allowBlank="1" showInputMessage="1" showErrorMessage="1" sqref="O5:O98" xr:uid="{26CF9D81-EE32-485A-A59E-7033696BA278}">
      <formula1>"En Ejecución, Cerrada, Incumplida, Inefectiva"</formula1>
    </dataValidation>
    <dataValidation type="list" allowBlank="1" showInputMessage="1" showErrorMessage="1" sqref="S5:S98" xr:uid="{9DDF6B15-418B-4819-9F51-6F7F110E94C1}">
      <formula1>"Herlay Hurtado Ortíz y Natalia Stefanie Acosta, José Luis Soto, Katherine Prada Mejía, Lina María Amaya, Luz Marina Díaz, Néstor Velandia Sosa y Oscar Pulgarin Lara, Nohra Lucia Forero y Katherine Prada Mejía, Oscar Pulgarin Lara, N. A."</formula1>
    </dataValidation>
  </dataValidations>
  <printOptions horizontalCentered="1"/>
  <pageMargins left="0.19685039370078741" right="0.19685039370078741" top="0.59055118110236227" bottom="0.39370078740157483" header="0.31496062992125984" footer="0.11811023622047245"/>
  <pageSetup paperSize="5" fitToWidth="0"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7C51134-48FA-4C39-B2B3-262558F3E9B0}">
          <x14:formula1>
            <xm:f>'Resumen Plan de Mejoramiento'!$A$2:$A$16</xm:f>
          </x14:formula1>
          <xm:sqref>B5:B118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1"/>
  <sheetViews>
    <sheetView showGridLines="0" zoomScale="112" zoomScaleNormal="112" workbookViewId="0">
      <selection activeCell="E11" sqref="E11"/>
    </sheetView>
  </sheetViews>
  <sheetFormatPr baseColWidth="10" defaultColWidth="11.42578125" defaultRowHeight="14.25" x14ac:dyDescent="0.25"/>
  <cols>
    <col min="1" max="1" width="40.5703125" style="92" bestFit="1" customWidth="1"/>
    <col min="2" max="2" width="16" style="92" customWidth="1"/>
    <col min="3" max="3" width="11.5703125" style="92" bestFit="1" customWidth="1"/>
    <col min="4" max="4" width="15.5703125" style="92" bestFit="1" customWidth="1"/>
    <col min="5" max="5" width="14.42578125" style="92" bestFit="1" customWidth="1"/>
    <col min="6" max="6" width="6.7109375" style="92" bestFit="1" customWidth="1"/>
    <col min="7" max="7" width="34.5703125" style="92" customWidth="1"/>
    <col min="8" max="8" width="35.85546875" style="92" bestFit="1" customWidth="1"/>
    <col min="9" max="9" width="37.28515625" style="92" bestFit="1" customWidth="1"/>
    <col min="10" max="10" width="35.5703125" style="92" bestFit="1" customWidth="1"/>
    <col min="11" max="11" width="8.42578125" style="92" bestFit="1" customWidth="1"/>
    <col min="12" max="12" width="12" style="92" bestFit="1" customWidth="1"/>
    <col min="13" max="13" width="9.42578125" style="92" bestFit="1" customWidth="1"/>
    <col min="14" max="14" width="12" style="92" bestFit="1" customWidth="1"/>
    <col min="15" max="15" width="6.85546875" style="92" bestFit="1" customWidth="1"/>
    <col min="16" max="16" width="12" style="92" bestFit="1" customWidth="1"/>
    <col min="17" max="17" width="10.140625" style="92" bestFit="1" customWidth="1"/>
    <col min="18" max="18" width="12" style="92" bestFit="1" customWidth="1"/>
    <col min="19" max="19" width="10.5703125" style="92" bestFit="1" customWidth="1"/>
    <col min="20" max="20" width="12" style="92" bestFit="1" customWidth="1"/>
    <col min="21" max="21" width="9.42578125" style="92" bestFit="1" customWidth="1"/>
    <col min="22" max="22" width="12.5703125" style="92" bestFit="1" customWidth="1"/>
    <col min="23" max="16384" width="11.42578125" style="92"/>
  </cols>
  <sheetData>
    <row r="1" spans="1:9" ht="29.25" thickBot="1" x14ac:dyDescent="0.3">
      <c r="A1" s="69" t="s">
        <v>539</v>
      </c>
      <c r="B1" s="70" t="s">
        <v>540</v>
      </c>
      <c r="C1" s="71" t="s">
        <v>541</v>
      </c>
      <c r="D1" s="72" t="s">
        <v>542</v>
      </c>
      <c r="E1" s="70" t="s">
        <v>543</v>
      </c>
      <c r="F1" s="72" t="s">
        <v>544</v>
      </c>
      <c r="G1" s="73" t="s">
        <v>545</v>
      </c>
      <c r="H1" s="74" t="s">
        <v>546</v>
      </c>
    </row>
    <row r="2" spans="1:9" x14ac:dyDescent="0.25">
      <c r="A2" s="93" t="s">
        <v>402</v>
      </c>
      <c r="B2" s="94">
        <f>+COUNTIFS(ProcesoPM,'Resumen Plan de Mejoramiento'!A2,'Resultados Plan de Mejoramiento'!$O:$O,'Resumen Plan de Mejoramiento'!$B$1)</f>
        <v>2</v>
      </c>
      <c r="C2" s="94">
        <f>+COUNTIFS(ProcesoPM,'Resumen Plan de Mejoramiento'!$A2,'Resultados Plan de Mejoramiento'!$O:$O,'Resumen Plan de Mejoramiento'!$C$1)</f>
        <v>2</v>
      </c>
      <c r="D2" s="94">
        <f>+COUNTIFS(ProcesoPM,'Resumen Plan de Mejoramiento'!$A2,'Resultados Plan de Mejoramiento'!$O:$O,'Resumen Plan de Mejoramiento'!$D$1)</f>
        <v>0</v>
      </c>
      <c r="E2" s="94">
        <f>+COUNTIFS(ProcesoPM,'Resumen Plan de Mejoramiento'!$A2,'Resultados Plan de Mejoramiento'!$O:$O,'Resumen Plan de Mejoramiento'!$E$1)</f>
        <v>0</v>
      </c>
      <c r="F2" s="94">
        <f t="shared" ref="F2:F16" si="0">SUM(B2:E2)</f>
        <v>4</v>
      </c>
      <c r="G2" s="89" t="s">
        <v>547</v>
      </c>
      <c r="H2" s="95" t="s">
        <v>548</v>
      </c>
      <c r="I2" s="92">
        <v>1</v>
      </c>
    </row>
    <row r="3" spans="1:9" x14ac:dyDescent="0.25">
      <c r="A3" s="96" t="s">
        <v>78</v>
      </c>
      <c r="B3" s="97">
        <f>+COUNTIFS(ProcesoPM,'Resumen Plan de Mejoramiento'!A3,'Resultados Plan de Mejoramiento'!$O:$O,'Resumen Plan de Mejoramiento'!$B$1)</f>
        <v>3</v>
      </c>
      <c r="C3" s="97">
        <f>+COUNTIFS(ProcesoPM,'Resumen Plan de Mejoramiento'!$A3,'Resultados Plan de Mejoramiento'!$O:$O,'Resumen Plan de Mejoramiento'!$C$1)</f>
        <v>0</v>
      </c>
      <c r="D3" s="97">
        <f>+COUNTIFS(ProcesoPM,'Resumen Plan de Mejoramiento'!$A3,'Resultados Plan de Mejoramiento'!$O:$O,'Resumen Plan de Mejoramiento'!$D$1)</f>
        <v>0</v>
      </c>
      <c r="E3" s="97">
        <f>+COUNTIFS(ProcesoPM,'Resumen Plan de Mejoramiento'!$A3,'Resultados Plan de Mejoramiento'!$O:$O,'Resumen Plan de Mejoramiento'!$E$1)</f>
        <v>0</v>
      </c>
      <c r="F3" s="97">
        <f t="shared" si="0"/>
        <v>3</v>
      </c>
      <c r="G3" s="87" t="s">
        <v>29</v>
      </c>
      <c r="H3" s="98" t="s">
        <v>549</v>
      </c>
      <c r="I3" s="92">
        <v>2</v>
      </c>
    </row>
    <row r="4" spans="1:9" x14ac:dyDescent="0.25">
      <c r="A4" s="96" t="s">
        <v>550</v>
      </c>
      <c r="B4" s="97">
        <f>+COUNTIFS(ProcesoPM,'Resumen Plan de Mejoramiento'!A4,'Resultados Plan de Mejoramiento'!$O:$O,'Resumen Plan de Mejoramiento'!$B$1)</f>
        <v>0</v>
      </c>
      <c r="C4" s="97">
        <f>+COUNTIFS(ProcesoPM,'Resumen Plan de Mejoramiento'!$A4,'Resultados Plan de Mejoramiento'!$O:$O,'Resumen Plan de Mejoramiento'!$C$1)</f>
        <v>0</v>
      </c>
      <c r="D4" s="97">
        <f>+COUNTIFS(ProcesoPM,'Resumen Plan de Mejoramiento'!$A4,'Resultados Plan de Mejoramiento'!$O:$O,'Resumen Plan de Mejoramiento'!$D$1)</f>
        <v>0</v>
      </c>
      <c r="E4" s="97">
        <f>+COUNTIFS(ProcesoPM,'Resumen Plan de Mejoramiento'!$A4,'Resultados Plan de Mejoramiento'!$O:$O,'Resumen Plan de Mejoramiento'!$E$1)</f>
        <v>0</v>
      </c>
      <c r="F4" s="97">
        <f t="shared" si="0"/>
        <v>0</v>
      </c>
      <c r="G4" s="87" t="s">
        <v>551</v>
      </c>
      <c r="H4" s="99" t="s">
        <v>552</v>
      </c>
    </row>
    <row r="5" spans="1:9" x14ac:dyDescent="0.25">
      <c r="A5" s="96" t="s">
        <v>260</v>
      </c>
      <c r="B5" s="97">
        <f>+COUNTIFS(ProcesoPM,'Resumen Plan de Mejoramiento'!A5,'Resultados Plan de Mejoramiento'!$O:$O,'Resumen Plan de Mejoramiento'!$B$1)</f>
        <v>1</v>
      </c>
      <c r="C5" s="97">
        <f>+COUNTIFS(ProcesoPM,'Resumen Plan de Mejoramiento'!$A5,'Resultados Plan de Mejoramiento'!$O:$O,'Resumen Plan de Mejoramiento'!$C$1)</f>
        <v>0</v>
      </c>
      <c r="D5" s="97">
        <f>+COUNTIFS(ProcesoPM,'Resumen Plan de Mejoramiento'!$A5,'Resultados Plan de Mejoramiento'!$O:$O,'Resumen Plan de Mejoramiento'!$D$1)</f>
        <v>0</v>
      </c>
      <c r="E5" s="97">
        <f>+COUNTIFS(ProcesoPM,'Resumen Plan de Mejoramiento'!$A5,'Resultados Plan de Mejoramiento'!$O:$O,'Resumen Plan de Mejoramiento'!$E$1)</f>
        <v>0</v>
      </c>
      <c r="F5" s="97">
        <f t="shared" si="0"/>
        <v>1</v>
      </c>
      <c r="G5" s="87" t="s">
        <v>547</v>
      </c>
      <c r="H5" s="98" t="s">
        <v>553</v>
      </c>
      <c r="I5" s="92">
        <v>3</v>
      </c>
    </row>
    <row r="6" spans="1:9" ht="28.5" x14ac:dyDescent="0.25">
      <c r="A6" s="96" t="s">
        <v>531</v>
      </c>
      <c r="B6" s="97">
        <f>+COUNTIFS(ProcesoPM,'Resumen Plan de Mejoramiento'!A6,'Resultados Plan de Mejoramiento'!$O:$O,'Resumen Plan de Mejoramiento'!$B$1)</f>
        <v>1</v>
      </c>
      <c r="C6" s="97">
        <f>+COUNTIFS(ProcesoPM,'Resumen Plan de Mejoramiento'!$A6,'Resultados Plan de Mejoramiento'!$O:$O,'Resumen Plan de Mejoramiento'!$C$1)</f>
        <v>0</v>
      </c>
      <c r="D6" s="97">
        <f>+COUNTIFS(ProcesoPM,'Resumen Plan de Mejoramiento'!$A6,'Resultados Plan de Mejoramiento'!$O:$O,'Resumen Plan de Mejoramiento'!$D$1)</f>
        <v>0</v>
      </c>
      <c r="E6" s="97">
        <f>+COUNTIFS(ProcesoPM,'Resumen Plan de Mejoramiento'!$A6,'Resultados Plan de Mejoramiento'!$O:$O,'Resumen Plan de Mejoramiento'!$E$1)</f>
        <v>0</v>
      </c>
      <c r="F6" s="97">
        <f t="shared" si="0"/>
        <v>1</v>
      </c>
      <c r="G6" s="87" t="s">
        <v>29</v>
      </c>
      <c r="H6" s="98" t="s">
        <v>548</v>
      </c>
      <c r="I6" s="92">
        <v>4</v>
      </c>
    </row>
    <row r="7" spans="1:9" x14ac:dyDescent="0.25">
      <c r="A7" s="96" t="s">
        <v>329</v>
      </c>
      <c r="B7" s="97">
        <f>+COUNTIFS(ProcesoPM,'Resumen Plan de Mejoramiento'!A7,'Resultados Plan de Mejoramiento'!$O:$O,'Resumen Plan de Mejoramiento'!$B$1)</f>
        <v>11</v>
      </c>
      <c r="C7" s="97">
        <f>+COUNTIFS(ProcesoPM,'Resumen Plan de Mejoramiento'!$A7,'Resultados Plan de Mejoramiento'!$O:$O,'Resumen Plan de Mejoramiento'!$C$1)</f>
        <v>0</v>
      </c>
      <c r="D7" s="97">
        <f>+COUNTIFS(ProcesoPM,'Resumen Plan de Mejoramiento'!$A7,'Resultados Plan de Mejoramiento'!$O:$O,'Resumen Plan de Mejoramiento'!$D$1)</f>
        <v>3</v>
      </c>
      <c r="E7" s="97">
        <f>+COUNTIFS(ProcesoPM,'Resumen Plan de Mejoramiento'!$A7,'Resultados Plan de Mejoramiento'!$O:$O,'Resumen Plan de Mejoramiento'!$E$1)</f>
        <v>0</v>
      </c>
      <c r="F7" s="97">
        <f t="shared" si="0"/>
        <v>14</v>
      </c>
      <c r="G7" s="87" t="s">
        <v>554</v>
      </c>
      <c r="H7" s="98" t="s">
        <v>555</v>
      </c>
      <c r="I7" s="92">
        <v>5</v>
      </c>
    </row>
    <row r="8" spans="1:9" x14ac:dyDescent="0.25">
      <c r="A8" s="96" t="s">
        <v>45</v>
      </c>
      <c r="B8" s="97">
        <f>+COUNTIFS(ProcesoPM,'Resumen Plan de Mejoramiento'!A8,'Resultados Plan de Mejoramiento'!$O:$O,'Resumen Plan de Mejoramiento'!$B$1)</f>
        <v>2</v>
      </c>
      <c r="C8" s="97">
        <f>+COUNTIFS(ProcesoPM,'Resumen Plan de Mejoramiento'!$A8,'Resultados Plan de Mejoramiento'!$O:$O,'Resumen Plan de Mejoramiento'!$C$1)</f>
        <v>5</v>
      </c>
      <c r="D8" s="97">
        <f>+COUNTIFS(ProcesoPM,'Resumen Plan de Mejoramiento'!$A8,'Resultados Plan de Mejoramiento'!$O:$O,'Resumen Plan de Mejoramiento'!$D$1)</f>
        <v>0</v>
      </c>
      <c r="E8" s="97">
        <f>+COUNTIFS(ProcesoPM,'Resumen Plan de Mejoramiento'!$A8,'Resultados Plan de Mejoramiento'!$O:$O,'Resumen Plan de Mejoramiento'!$E$1)</f>
        <v>0</v>
      </c>
      <c r="F8" s="97">
        <f t="shared" si="0"/>
        <v>7</v>
      </c>
      <c r="G8" s="87" t="s">
        <v>556</v>
      </c>
      <c r="H8" s="98" t="s">
        <v>548</v>
      </c>
      <c r="I8" s="92">
        <v>6</v>
      </c>
    </row>
    <row r="9" spans="1:9" x14ac:dyDescent="0.25">
      <c r="A9" s="96" t="s">
        <v>104</v>
      </c>
      <c r="B9" s="97">
        <f>+COUNTIFS(ProcesoPM,'Resumen Plan de Mejoramiento'!A9,'Resultados Plan de Mejoramiento'!$O:$O,'Resumen Plan de Mejoramiento'!$B$1)</f>
        <v>3</v>
      </c>
      <c r="C9" s="97">
        <f>+COUNTIFS(ProcesoPM,'Resumen Plan de Mejoramiento'!$A9,'Resultados Plan de Mejoramiento'!$O:$O,'Resumen Plan de Mejoramiento'!$C$1)</f>
        <v>0</v>
      </c>
      <c r="D9" s="97">
        <f>+COUNTIFS(ProcesoPM,'Resumen Plan de Mejoramiento'!$A9,'Resultados Plan de Mejoramiento'!$O:$O,'Resumen Plan de Mejoramiento'!$D$1)</f>
        <v>1</v>
      </c>
      <c r="E9" s="97">
        <f>+COUNTIFS(ProcesoPM,'Resumen Plan de Mejoramiento'!$A9,'Resultados Plan de Mejoramiento'!$O:$O,'Resumen Plan de Mejoramiento'!$E$1)</f>
        <v>0</v>
      </c>
      <c r="F9" s="97">
        <f t="shared" si="0"/>
        <v>4</v>
      </c>
      <c r="G9" s="87" t="s">
        <v>556</v>
      </c>
      <c r="H9" s="98" t="s">
        <v>548</v>
      </c>
      <c r="I9" s="92">
        <v>7</v>
      </c>
    </row>
    <row r="10" spans="1:9" x14ac:dyDescent="0.25">
      <c r="A10" s="96" t="s">
        <v>25</v>
      </c>
      <c r="B10" s="97">
        <f>+COUNTIFS(ProcesoPM,'Resumen Plan de Mejoramiento'!A10,'Resultados Plan de Mejoramiento'!$O:$O,'Resumen Plan de Mejoramiento'!$B$1)</f>
        <v>16</v>
      </c>
      <c r="C10" s="97">
        <f>+COUNTIFS(ProcesoPM,'Resumen Plan de Mejoramiento'!$A10,'Resultados Plan de Mejoramiento'!$O:$O,'Resumen Plan de Mejoramiento'!$C$1)</f>
        <v>1</v>
      </c>
      <c r="D10" s="97">
        <f>+COUNTIFS(ProcesoPM,'Resumen Plan de Mejoramiento'!$A10,'Resultados Plan de Mejoramiento'!$O:$O,'Resumen Plan de Mejoramiento'!$D$1)</f>
        <v>2</v>
      </c>
      <c r="E10" s="97">
        <f>+COUNTIFS(ProcesoPM,'Resumen Plan de Mejoramiento'!$A10,'Resultados Plan de Mejoramiento'!$O:$O,'Resumen Plan de Mejoramiento'!$E$1)</f>
        <v>4</v>
      </c>
      <c r="F10" s="97">
        <f t="shared" si="0"/>
        <v>23</v>
      </c>
      <c r="G10" s="87" t="s">
        <v>557</v>
      </c>
      <c r="H10" s="98" t="s">
        <v>558</v>
      </c>
      <c r="I10" s="92">
        <v>8</v>
      </c>
    </row>
    <row r="11" spans="1:9" ht="28.5" x14ac:dyDescent="0.25">
      <c r="A11" s="96" t="s">
        <v>126</v>
      </c>
      <c r="B11" s="97">
        <f>+COUNTIFS(ProcesoPM,'Resumen Plan de Mejoramiento'!A11,'Resultados Plan de Mejoramiento'!$O:$O,'Resumen Plan de Mejoramiento'!$B$1)</f>
        <v>3</v>
      </c>
      <c r="C11" s="97">
        <f>+COUNTIFS(ProcesoPM,'Resumen Plan de Mejoramiento'!$A11,'Resultados Plan de Mejoramiento'!$O:$O,'Resumen Plan de Mejoramiento'!$C$1)</f>
        <v>0</v>
      </c>
      <c r="D11" s="97">
        <f>+COUNTIFS(ProcesoPM,'Resumen Plan de Mejoramiento'!$A11,'Resultados Plan de Mejoramiento'!$O:$O,'Resumen Plan de Mejoramiento'!$D$1)</f>
        <v>0</v>
      </c>
      <c r="E11" s="97">
        <f>+COUNTIFS(ProcesoPM,'Resumen Plan de Mejoramiento'!$A11,'Resultados Plan de Mejoramiento'!$O:$O,'Resumen Plan de Mejoramiento'!$E$1)</f>
        <v>0</v>
      </c>
      <c r="F11" s="97">
        <f t="shared" si="0"/>
        <v>3</v>
      </c>
      <c r="G11" s="87" t="s">
        <v>133</v>
      </c>
      <c r="H11" s="98" t="s">
        <v>559</v>
      </c>
      <c r="I11" s="92">
        <v>9</v>
      </c>
    </row>
    <row r="12" spans="1:9" x14ac:dyDescent="0.25">
      <c r="A12" s="96" t="s">
        <v>233</v>
      </c>
      <c r="B12" s="97">
        <f>+COUNTIFS(ProcesoPM,'Resumen Plan de Mejoramiento'!A12,'Resultados Plan de Mejoramiento'!$O:$O,'Resumen Plan de Mejoramiento'!$B$1)</f>
        <v>2</v>
      </c>
      <c r="C12" s="97">
        <f>+COUNTIFS(ProcesoPM,'Resumen Plan de Mejoramiento'!$A12,'Resultados Plan de Mejoramiento'!$O:$O,'Resumen Plan de Mejoramiento'!$C$1)</f>
        <v>1</v>
      </c>
      <c r="D12" s="97">
        <f>+COUNTIFS(ProcesoPM,'Resumen Plan de Mejoramiento'!$A12,'Resultados Plan de Mejoramiento'!$O:$O,'Resumen Plan de Mejoramiento'!$D$1)</f>
        <v>0</v>
      </c>
      <c r="E12" s="97">
        <f>+COUNTIFS(ProcesoPM,'Resumen Plan de Mejoramiento'!$A12,'Resultados Plan de Mejoramiento'!$O:$O,'Resumen Plan de Mejoramiento'!$E$1)</f>
        <v>0</v>
      </c>
      <c r="F12" s="97">
        <f t="shared" si="0"/>
        <v>3</v>
      </c>
      <c r="G12" s="87" t="s">
        <v>547</v>
      </c>
      <c r="H12" s="98" t="s">
        <v>560</v>
      </c>
      <c r="I12" s="92">
        <v>10</v>
      </c>
    </row>
    <row r="13" spans="1:9" x14ac:dyDescent="0.25">
      <c r="A13" s="96" t="s">
        <v>268</v>
      </c>
      <c r="B13" s="97">
        <f>+COUNTIFS(ProcesoPM,'Resumen Plan de Mejoramiento'!A13,'Resultados Plan de Mejoramiento'!$O:$O,'Resumen Plan de Mejoramiento'!$B$1)</f>
        <v>3</v>
      </c>
      <c r="C13" s="97">
        <f>+COUNTIFS(ProcesoPM,'Resumen Plan de Mejoramiento'!$A13,'Resultados Plan de Mejoramiento'!$O:$O,'Resumen Plan de Mejoramiento'!$C$1)</f>
        <v>1</v>
      </c>
      <c r="D13" s="97">
        <f>+COUNTIFS(ProcesoPM,'Resumen Plan de Mejoramiento'!$A13,'Resultados Plan de Mejoramiento'!$O:$O,'Resumen Plan de Mejoramiento'!$D$1)</f>
        <v>0</v>
      </c>
      <c r="E13" s="97">
        <f>+COUNTIFS(ProcesoPM,'Resumen Plan de Mejoramiento'!$A13,'Resultados Plan de Mejoramiento'!$O:$O,'Resumen Plan de Mejoramiento'!$E$1)</f>
        <v>0</v>
      </c>
      <c r="F13" s="97">
        <f t="shared" si="0"/>
        <v>4</v>
      </c>
      <c r="G13" s="87" t="s">
        <v>547</v>
      </c>
      <c r="H13" s="98" t="s">
        <v>561</v>
      </c>
      <c r="I13" s="92">
        <v>13</v>
      </c>
    </row>
    <row r="14" spans="1:9" x14ac:dyDescent="0.25">
      <c r="A14" s="96" t="s">
        <v>562</v>
      </c>
      <c r="B14" s="97">
        <f>+COUNTIFS(ProcesoPM,'Resumen Plan de Mejoramiento'!A14,'Resultados Plan de Mejoramiento'!$O:$O,'Resumen Plan de Mejoramiento'!$B$1)</f>
        <v>0</v>
      </c>
      <c r="C14" s="97">
        <f>+COUNTIFS(ProcesoPM,'Resumen Plan de Mejoramiento'!$A14,'Resultados Plan de Mejoramiento'!$O:$O,'Resumen Plan de Mejoramiento'!$C$1)</f>
        <v>0</v>
      </c>
      <c r="D14" s="97">
        <f>+COUNTIFS(ProcesoPM,'Resumen Plan de Mejoramiento'!$A14,'Resultados Plan de Mejoramiento'!$O:$O,'Resumen Plan de Mejoramiento'!$D$1)</f>
        <v>0</v>
      </c>
      <c r="E14" s="97">
        <f>+COUNTIFS(ProcesoPM,'Resumen Plan de Mejoramiento'!$A14,'Resultados Plan de Mejoramiento'!$O:$O,'Resumen Plan de Mejoramiento'!$E$1)</f>
        <v>0</v>
      </c>
      <c r="F14" s="97">
        <f t="shared" si="0"/>
        <v>0</v>
      </c>
      <c r="G14" s="87" t="s">
        <v>556</v>
      </c>
      <c r="H14" s="98" t="s">
        <v>553</v>
      </c>
    </row>
    <row r="15" spans="1:9" x14ac:dyDescent="0.25">
      <c r="A15" s="96" t="s">
        <v>111</v>
      </c>
      <c r="B15" s="97">
        <f>+COUNTIFS(ProcesoPM,'Resumen Plan de Mejoramiento'!A15,'Resultados Plan de Mejoramiento'!$O:$O,'Resumen Plan de Mejoramiento'!$B$1)</f>
        <v>6</v>
      </c>
      <c r="C15" s="97">
        <f>+COUNTIFS(ProcesoPM,'Resumen Plan de Mejoramiento'!$A15,'Resultados Plan de Mejoramiento'!$O:$O,'Resumen Plan de Mejoramiento'!$C$1)</f>
        <v>0</v>
      </c>
      <c r="D15" s="97">
        <f>+COUNTIFS(ProcesoPM,'Resumen Plan de Mejoramiento'!$A15,'Resultados Plan de Mejoramiento'!$O:$O,'Resumen Plan de Mejoramiento'!$D$1)</f>
        <v>0</v>
      </c>
      <c r="E15" s="97">
        <f>+COUNTIFS(ProcesoPM,'Resumen Plan de Mejoramiento'!$A15,'Resultados Plan de Mejoramiento'!$O:$O,'Resumen Plan de Mejoramiento'!$E$1)</f>
        <v>0</v>
      </c>
      <c r="F15" s="97">
        <f t="shared" si="0"/>
        <v>6</v>
      </c>
      <c r="G15" s="87" t="s">
        <v>563</v>
      </c>
      <c r="H15" s="98" t="s">
        <v>564</v>
      </c>
      <c r="I15" s="92">
        <v>11</v>
      </c>
    </row>
    <row r="16" spans="1:9" ht="29.25" thickBot="1" x14ac:dyDescent="0.3">
      <c r="A16" s="100" t="s">
        <v>189</v>
      </c>
      <c r="B16" s="101">
        <f>+COUNTIFS(ProcesoPM,'Resumen Plan de Mejoramiento'!A16,'Resultados Plan de Mejoramiento'!$O:$O,'Resumen Plan de Mejoramiento'!$B$1)</f>
        <v>10</v>
      </c>
      <c r="C16" s="101">
        <f>+COUNTIFS(ProcesoPM,'Resumen Plan de Mejoramiento'!$A16,'Resultados Plan de Mejoramiento'!$O:$O,'Resumen Plan de Mejoramiento'!$C$1)</f>
        <v>1</v>
      </c>
      <c r="D16" s="101">
        <f>+COUNTIFS(ProcesoPM,'Resumen Plan de Mejoramiento'!$A16,'Resultados Plan de Mejoramiento'!$O:$O,'Resumen Plan de Mejoramiento'!$D$1)</f>
        <v>0</v>
      </c>
      <c r="E16" s="101">
        <f>+COUNTIFS(ProcesoPM,'Resumen Plan de Mejoramiento'!$A16,'Resultados Plan de Mejoramiento'!$O:$O,'Resumen Plan de Mejoramiento'!$E$1)</f>
        <v>0</v>
      </c>
      <c r="F16" s="101">
        <f t="shared" si="0"/>
        <v>11</v>
      </c>
      <c r="G16" s="90" t="s">
        <v>563</v>
      </c>
      <c r="H16" s="88" t="s">
        <v>565</v>
      </c>
      <c r="I16" s="92">
        <v>12</v>
      </c>
    </row>
    <row r="17" spans="1:8" ht="15" thickBot="1" x14ac:dyDescent="0.3">
      <c r="A17" s="102" t="s">
        <v>566</v>
      </c>
      <c r="B17" s="75">
        <f>SUM(B2:B16)</f>
        <v>63</v>
      </c>
      <c r="C17" s="75">
        <f>SUM(C2:C16)</f>
        <v>11</v>
      </c>
      <c r="D17" s="75">
        <f>SUM(D2:D16)</f>
        <v>6</v>
      </c>
      <c r="E17" s="75">
        <f>SUM(E2:E16)</f>
        <v>4</v>
      </c>
      <c r="F17" s="76">
        <f>SUM(F2:F16)</f>
        <v>84</v>
      </c>
      <c r="G17" s="103"/>
      <c r="H17" s="104"/>
    </row>
    <row r="18" spans="1:8" x14ac:dyDescent="0.25">
      <c r="B18" s="103">
        <f>B17/$F$17</f>
        <v>0.75</v>
      </c>
      <c r="C18" s="103">
        <f>C17/$F$17</f>
        <v>0.13095238095238096</v>
      </c>
      <c r="D18" s="103">
        <f>D17/$F$17</f>
        <v>7.1428571428571425E-2</v>
      </c>
      <c r="E18" s="103">
        <f>E17/$F$17</f>
        <v>4.7619047619047616E-2</v>
      </c>
      <c r="F18" s="105">
        <f>COUNTA('Resultados Plan de Mejoramiento'!$A$5:A1391)</f>
        <v>84</v>
      </c>
      <c r="G18" s="104"/>
      <c r="H18" s="104"/>
    </row>
    <row r="19" spans="1:8" x14ac:dyDescent="0.25">
      <c r="F19" s="105">
        <f>+F17-F18</f>
        <v>0</v>
      </c>
      <c r="G19" s="104"/>
      <c r="H19" s="104"/>
    </row>
    <row r="29" spans="1:8" ht="15" x14ac:dyDescent="0.25">
      <c r="A29" s="106"/>
      <c r="B29" s="106"/>
    </row>
    <row r="30" spans="1:8" ht="15" x14ac:dyDescent="0.25">
      <c r="A30" s="106"/>
      <c r="B30" s="106"/>
      <c r="C30" s="106"/>
    </row>
    <row r="31" spans="1:8" ht="15" x14ac:dyDescent="0.25">
      <c r="A31" s="106"/>
      <c r="B31" s="106"/>
      <c r="C31" s="106"/>
    </row>
    <row r="32" spans="1:8" ht="15" x14ac:dyDescent="0.25">
      <c r="A32" s="106"/>
      <c r="B32" s="106"/>
      <c r="C32" s="106"/>
    </row>
    <row r="33" spans="1:3" ht="15" x14ac:dyDescent="0.25">
      <c r="A33" s="106"/>
      <c r="B33" s="106"/>
      <c r="C33" s="106"/>
    </row>
    <row r="34" spans="1:3" ht="15" x14ac:dyDescent="0.25">
      <c r="A34" s="106"/>
      <c r="B34" s="106"/>
      <c r="C34" s="106"/>
    </row>
    <row r="35" spans="1:3" ht="15" x14ac:dyDescent="0.25">
      <c r="A35" s="106"/>
      <c r="B35" s="106"/>
      <c r="C35" s="106"/>
    </row>
    <row r="36" spans="1:3" ht="15" x14ac:dyDescent="0.25">
      <c r="A36" s="106"/>
      <c r="B36" s="106"/>
      <c r="C36" s="106"/>
    </row>
    <row r="37" spans="1:3" ht="15" x14ac:dyDescent="0.25">
      <c r="A37" s="106"/>
      <c r="B37" s="106"/>
      <c r="C37" s="106"/>
    </row>
    <row r="38" spans="1:3" ht="15" x14ac:dyDescent="0.25">
      <c r="A38" s="106"/>
      <c r="B38" s="106"/>
      <c r="C38" s="106"/>
    </row>
    <row r="39" spans="1:3" ht="15" x14ac:dyDescent="0.25">
      <c r="A39" s="106"/>
      <c r="B39" s="106"/>
      <c r="C39" s="106"/>
    </row>
    <row r="40" spans="1:3" ht="15" x14ac:dyDescent="0.25">
      <c r="A40" s="106"/>
      <c r="B40" s="106"/>
      <c r="C40" s="106"/>
    </row>
    <row r="41" spans="1:3" ht="15" x14ac:dyDescent="0.25">
      <c r="A41" s="106"/>
      <c r="B41" s="106"/>
      <c r="C41" s="106"/>
    </row>
  </sheetData>
  <dataValidations count="1">
    <dataValidation type="list" allowBlank="1" showInputMessage="1" showErrorMessage="1" error="Favor seleccionar el nombre de la lista" sqref="G2:G16" xr:uid="{6130421F-2931-482D-A8A5-2548EEF45D10}">
      <formula1>"Herlay Hurtado Ortíz, José Luis Soto, Katherine Prada Mejía, Lina María Amaya, Luz Marina Díaz, Natalia Stefanie Acosta, Néstor Velandia Sosa, Nohra Lucia Forero, Oscar Pulgarin Lara, N. A."</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U94"/>
  <sheetViews>
    <sheetView showGridLines="0" workbookViewId="0">
      <selection sqref="A1:J1"/>
    </sheetView>
  </sheetViews>
  <sheetFormatPr baseColWidth="10" defaultColWidth="11.42578125" defaultRowHeight="11.25" x14ac:dyDescent="0.2"/>
  <cols>
    <col min="1" max="1" width="12.140625" style="5" customWidth="1"/>
    <col min="2" max="3" width="11.42578125" style="5"/>
    <col min="4" max="4" width="12.5703125" style="5" customWidth="1"/>
    <col min="5" max="5" width="15.42578125" style="5" customWidth="1"/>
    <col min="6" max="7" width="11.42578125" style="5"/>
    <col min="8" max="8" width="14.28515625" style="5" customWidth="1"/>
    <col min="9" max="11" width="11.42578125" style="5"/>
    <col min="12" max="12" width="16" style="5" customWidth="1"/>
    <col min="13" max="16384" width="11.42578125" style="5"/>
  </cols>
  <sheetData>
    <row r="1" spans="1:21" ht="12" thickBot="1" x14ac:dyDescent="0.25">
      <c r="A1" s="132" t="s">
        <v>78</v>
      </c>
      <c r="B1" s="132"/>
      <c r="C1" s="132"/>
      <c r="D1" s="132"/>
      <c r="E1" s="132"/>
      <c r="F1" s="132"/>
      <c r="G1" s="132"/>
      <c r="H1" s="132"/>
      <c r="I1" s="132"/>
      <c r="J1" s="132"/>
      <c r="L1" s="133" t="s">
        <v>567</v>
      </c>
      <c r="M1" s="133"/>
      <c r="N1" s="133"/>
      <c r="O1" s="133"/>
      <c r="P1" s="133"/>
      <c r="Q1" s="133"/>
      <c r="R1" s="133"/>
      <c r="S1" s="133"/>
      <c r="T1" s="133"/>
      <c r="U1" s="133"/>
    </row>
    <row r="2" spans="1:21" ht="12" customHeight="1" x14ac:dyDescent="0.2">
      <c r="A2" s="134" t="s">
        <v>568</v>
      </c>
      <c r="B2" s="135"/>
      <c r="C2" s="135"/>
      <c r="D2" s="135"/>
      <c r="E2" s="135"/>
      <c r="F2" s="135"/>
      <c r="G2" s="135"/>
      <c r="H2" s="135"/>
      <c r="I2" s="135"/>
      <c r="J2" s="136"/>
      <c r="L2" s="134" t="s">
        <v>568</v>
      </c>
      <c r="M2" s="135"/>
      <c r="N2" s="135"/>
      <c r="O2" s="135"/>
      <c r="P2" s="135"/>
      <c r="Q2" s="135"/>
      <c r="R2" s="135"/>
      <c r="S2" s="135"/>
      <c r="T2" s="135"/>
      <c r="U2" s="136"/>
    </row>
    <row r="3" spans="1:21" ht="12" customHeight="1" thickBot="1" x14ac:dyDescent="0.25">
      <c r="A3" s="137" t="s">
        <v>569</v>
      </c>
      <c r="B3" s="138"/>
      <c r="C3" s="138"/>
      <c r="D3" s="138"/>
      <c r="E3" s="138"/>
      <c r="F3" s="138"/>
      <c r="G3" s="138"/>
      <c r="H3" s="138"/>
      <c r="I3" s="138"/>
      <c r="J3" s="139"/>
      <c r="L3" s="137" t="s">
        <v>569</v>
      </c>
      <c r="M3" s="138"/>
      <c r="N3" s="138"/>
      <c r="O3" s="138"/>
      <c r="P3" s="138"/>
      <c r="Q3" s="138"/>
      <c r="R3" s="138"/>
      <c r="S3" s="138"/>
      <c r="T3" s="138"/>
      <c r="U3" s="139"/>
    </row>
    <row r="4" spans="1:21" ht="15.75" customHeight="1" thickBot="1" x14ac:dyDescent="0.25">
      <c r="A4" s="140" t="s">
        <v>570</v>
      </c>
      <c r="B4" s="129" t="s">
        <v>571</v>
      </c>
      <c r="C4" s="130"/>
      <c r="D4" s="130"/>
      <c r="E4" s="131"/>
      <c r="F4" s="129" t="s">
        <v>572</v>
      </c>
      <c r="G4" s="130"/>
      <c r="H4" s="130"/>
      <c r="I4" s="130"/>
      <c r="J4" s="131"/>
      <c r="L4" s="140" t="s">
        <v>570</v>
      </c>
      <c r="M4" s="129" t="s">
        <v>571</v>
      </c>
      <c r="N4" s="130"/>
      <c r="O4" s="130"/>
      <c r="P4" s="131"/>
      <c r="Q4" s="129" t="s">
        <v>572</v>
      </c>
      <c r="R4" s="130"/>
      <c r="S4" s="130"/>
      <c r="T4" s="130"/>
      <c r="U4" s="131"/>
    </row>
    <row r="5" spans="1:21" ht="21.75" customHeight="1" thickBot="1" x14ac:dyDescent="0.25">
      <c r="A5" s="141"/>
      <c r="B5" s="127" t="s">
        <v>573</v>
      </c>
      <c r="C5" s="127" t="s">
        <v>574</v>
      </c>
      <c r="D5" s="127" t="s">
        <v>575</v>
      </c>
      <c r="E5" s="127" t="s">
        <v>576</v>
      </c>
      <c r="F5" s="127" t="s">
        <v>577</v>
      </c>
      <c r="G5" s="127" t="s">
        <v>578</v>
      </c>
      <c r="H5" s="127" t="s">
        <v>575</v>
      </c>
      <c r="I5" s="127" t="s">
        <v>53</v>
      </c>
      <c r="J5" s="127" t="s">
        <v>579</v>
      </c>
      <c r="L5" s="141"/>
      <c r="M5" s="127" t="s">
        <v>573</v>
      </c>
      <c r="N5" s="127" t="s">
        <v>574</v>
      </c>
      <c r="O5" s="127" t="s">
        <v>575</v>
      </c>
      <c r="P5" s="127" t="s">
        <v>576</v>
      </c>
      <c r="Q5" s="127" t="s">
        <v>577</v>
      </c>
      <c r="R5" s="127" t="s">
        <v>578</v>
      </c>
      <c r="S5" s="127" t="s">
        <v>575</v>
      </c>
      <c r="T5" s="127" t="s">
        <v>53</v>
      </c>
      <c r="U5" s="127" t="s">
        <v>579</v>
      </c>
    </row>
    <row r="6" spans="1:21" ht="45.75" thickBot="1" x14ac:dyDescent="0.25">
      <c r="A6" s="128" t="s">
        <v>580</v>
      </c>
      <c r="B6" s="2">
        <v>0</v>
      </c>
      <c r="C6" s="4">
        <v>2</v>
      </c>
      <c r="D6" s="2">
        <v>0</v>
      </c>
      <c r="E6" s="6" t="s">
        <v>581</v>
      </c>
      <c r="F6" s="7">
        <f>G6+H6+I6</f>
        <v>3</v>
      </c>
      <c r="G6" s="7">
        <v>2</v>
      </c>
      <c r="H6" s="8">
        <v>1</v>
      </c>
      <c r="I6" s="2">
        <v>0</v>
      </c>
      <c r="J6" s="6" t="s">
        <v>582</v>
      </c>
      <c r="L6" s="128" t="s">
        <v>583</v>
      </c>
      <c r="M6" s="6">
        <v>0</v>
      </c>
      <c r="N6" s="6">
        <v>2</v>
      </c>
      <c r="O6" s="6">
        <v>0</v>
      </c>
      <c r="P6" s="6" t="s">
        <v>581</v>
      </c>
      <c r="Q6" s="6">
        <v>7</v>
      </c>
      <c r="R6" s="6">
        <v>6</v>
      </c>
      <c r="S6" s="6">
        <v>1</v>
      </c>
      <c r="T6" s="6">
        <v>0</v>
      </c>
      <c r="U6" s="6" t="s">
        <v>582</v>
      </c>
    </row>
    <row r="7" spans="1:21" ht="34.5" thickBot="1" x14ac:dyDescent="0.25">
      <c r="A7" s="128" t="s">
        <v>584</v>
      </c>
      <c r="B7" s="2">
        <v>0</v>
      </c>
      <c r="C7" s="4">
        <v>1</v>
      </c>
      <c r="D7" s="2">
        <v>0</v>
      </c>
      <c r="E7" s="6" t="s">
        <v>581</v>
      </c>
      <c r="F7" s="7">
        <f>G7+H7+I7</f>
        <v>3</v>
      </c>
      <c r="G7" s="7">
        <v>1</v>
      </c>
      <c r="H7" s="8">
        <v>2</v>
      </c>
      <c r="I7" s="2">
        <v>0</v>
      </c>
      <c r="J7" s="9">
        <v>0.67</v>
      </c>
      <c r="L7" s="128" t="s">
        <v>584</v>
      </c>
      <c r="M7" s="6">
        <v>0</v>
      </c>
      <c r="N7" s="6">
        <v>1</v>
      </c>
      <c r="O7" s="6">
        <v>0</v>
      </c>
      <c r="P7" s="6" t="s">
        <v>581</v>
      </c>
      <c r="Q7" s="6">
        <v>6</v>
      </c>
      <c r="R7" s="6">
        <v>4</v>
      </c>
      <c r="S7" s="6">
        <v>2</v>
      </c>
      <c r="T7" s="6">
        <v>0</v>
      </c>
      <c r="U7" s="9">
        <v>0.67</v>
      </c>
    </row>
    <row r="8" spans="1:21" ht="34.5" thickBot="1" x14ac:dyDescent="0.25">
      <c r="A8" s="128" t="s">
        <v>585</v>
      </c>
      <c r="B8" s="2">
        <v>0</v>
      </c>
      <c r="C8" s="4">
        <v>1</v>
      </c>
      <c r="D8" s="2">
        <v>0</v>
      </c>
      <c r="E8" s="6" t="s">
        <v>581</v>
      </c>
      <c r="F8" s="7">
        <f>G8+H8+I8</f>
        <v>2</v>
      </c>
      <c r="G8" s="7">
        <v>1</v>
      </c>
      <c r="H8" s="8">
        <v>1</v>
      </c>
      <c r="I8" s="2">
        <v>0</v>
      </c>
      <c r="J8" s="9">
        <v>0.8</v>
      </c>
      <c r="L8" s="128" t="s">
        <v>585</v>
      </c>
      <c r="M8" s="6">
        <v>0</v>
      </c>
      <c r="N8" s="6">
        <v>1</v>
      </c>
      <c r="O8" s="6">
        <v>0</v>
      </c>
      <c r="P8" s="6" t="s">
        <v>581</v>
      </c>
      <c r="Q8" s="6">
        <v>5</v>
      </c>
      <c r="R8" s="6">
        <v>4</v>
      </c>
      <c r="S8" s="6">
        <v>1</v>
      </c>
      <c r="T8" s="6">
        <v>0</v>
      </c>
      <c r="U8" s="9">
        <v>0.8</v>
      </c>
    </row>
    <row r="9" spans="1:21" ht="12" thickBot="1" x14ac:dyDescent="0.25">
      <c r="A9" s="10" t="s">
        <v>586</v>
      </c>
      <c r="B9" s="1">
        <v>0</v>
      </c>
      <c r="C9" s="3">
        <f>C6+C7+C8</f>
        <v>4</v>
      </c>
      <c r="D9" s="1">
        <v>0</v>
      </c>
      <c r="E9" s="11" t="s">
        <v>581</v>
      </c>
      <c r="F9" s="12">
        <f>SUM(F6:F8)</f>
        <v>8</v>
      </c>
      <c r="G9" s="12">
        <f>SUM(G6:G8)</f>
        <v>4</v>
      </c>
      <c r="H9" s="13">
        <f>SUM(H6:H8)</f>
        <v>4</v>
      </c>
      <c r="I9" s="1">
        <f>SUM(I6:I8)</f>
        <v>0</v>
      </c>
      <c r="J9" s="14">
        <v>0.78</v>
      </c>
      <c r="L9" s="10" t="s">
        <v>586</v>
      </c>
      <c r="M9" s="11">
        <v>0</v>
      </c>
      <c r="N9" s="11">
        <v>4</v>
      </c>
      <c r="O9" s="11">
        <v>0</v>
      </c>
      <c r="P9" s="11" t="s">
        <v>581</v>
      </c>
      <c r="Q9" s="11">
        <v>18</v>
      </c>
      <c r="R9" s="11">
        <v>14</v>
      </c>
      <c r="S9" s="11">
        <v>4</v>
      </c>
      <c r="T9" s="11">
        <v>0</v>
      </c>
      <c r="U9" s="14">
        <v>0.78</v>
      </c>
    </row>
    <row r="11" spans="1:21" ht="15.75" customHeight="1" thickBot="1" x14ac:dyDescent="0.3">
      <c r="A11" s="132" t="s">
        <v>25</v>
      </c>
      <c r="B11" s="132"/>
      <c r="C11" s="132"/>
      <c r="D11" s="132"/>
      <c r="E11" s="132"/>
      <c r="F11" s="132"/>
      <c r="G11" s="132"/>
      <c r="H11" s="132"/>
      <c r="I11" s="132"/>
      <c r="J11" s="132"/>
      <c r="L11" s="15"/>
      <c r="M11" s="15"/>
      <c r="N11" s="15"/>
      <c r="O11" s="15"/>
      <c r="P11" s="15"/>
      <c r="Q11" s="15"/>
      <c r="R11" s="15"/>
      <c r="S11" s="15"/>
      <c r="T11" s="15"/>
      <c r="U11" s="15"/>
    </row>
    <row r="12" spans="1:21" ht="12" customHeight="1" x14ac:dyDescent="0.25">
      <c r="A12" s="134" t="s">
        <v>568</v>
      </c>
      <c r="B12" s="135"/>
      <c r="C12" s="135"/>
      <c r="D12" s="135"/>
      <c r="E12" s="135"/>
      <c r="F12" s="135"/>
      <c r="G12" s="135"/>
      <c r="H12" s="135"/>
      <c r="I12" s="135"/>
      <c r="J12" s="136"/>
      <c r="L12" s="15"/>
      <c r="M12" s="15"/>
      <c r="N12" s="15"/>
      <c r="O12" s="15"/>
      <c r="P12" s="15"/>
      <c r="Q12" s="15"/>
      <c r="R12" s="15"/>
      <c r="S12" s="15"/>
      <c r="T12" s="15"/>
      <c r="U12" s="15"/>
    </row>
    <row r="13" spans="1:21" ht="12" customHeight="1" thickBot="1" x14ac:dyDescent="0.3">
      <c r="A13" s="137" t="s">
        <v>569</v>
      </c>
      <c r="B13" s="138"/>
      <c r="C13" s="138"/>
      <c r="D13" s="138"/>
      <c r="E13" s="138"/>
      <c r="F13" s="138"/>
      <c r="G13" s="138"/>
      <c r="H13" s="138"/>
      <c r="I13" s="138"/>
      <c r="J13" s="139"/>
      <c r="L13" s="15"/>
      <c r="M13" s="15"/>
      <c r="N13" s="15"/>
      <c r="O13" s="15"/>
      <c r="P13" s="15"/>
      <c r="Q13" s="15"/>
      <c r="R13" s="15"/>
      <c r="S13" s="15"/>
      <c r="T13" s="15"/>
      <c r="U13" s="15"/>
    </row>
    <row r="14" spans="1:21" ht="15.75" customHeight="1" thickBot="1" x14ac:dyDescent="0.3">
      <c r="A14" s="140" t="s">
        <v>570</v>
      </c>
      <c r="B14" s="129" t="s">
        <v>571</v>
      </c>
      <c r="C14" s="130"/>
      <c r="D14" s="130"/>
      <c r="E14" s="131"/>
      <c r="F14" s="129" t="s">
        <v>572</v>
      </c>
      <c r="G14" s="130"/>
      <c r="H14" s="130"/>
      <c r="I14" s="130"/>
      <c r="J14" s="131"/>
      <c r="L14" s="15"/>
      <c r="M14" s="15"/>
      <c r="N14" s="15"/>
      <c r="O14" s="15"/>
      <c r="P14" s="15"/>
      <c r="Q14" s="15"/>
      <c r="R14" s="15"/>
      <c r="S14" s="15"/>
      <c r="T14" s="15"/>
      <c r="U14" s="15"/>
    </row>
    <row r="15" spans="1:21" ht="18.75" customHeight="1" thickBot="1" x14ac:dyDescent="0.3">
      <c r="A15" s="141"/>
      <c r="B15" s="127" t="s">
        <v>573</v>
      </c>
      <c r="C15" s="127" t="s">
        <v>574</v>
      </c>
      <c r="D15" s="127" t="s">
        <v>575</v>
      </c>
      <c r="E15" s="127" t="s">
        <v>576</v>
      </c>
      <c r="F15" s="127" t="s">
        <v>577</v>
      </c>
      <c r="G15" s="127" t="s">
        <v>578</v>
      </c>
      <c r="H15" s="127" t="s">
        <v>575</v>
      </c>
      <c r="I15" s="127" t="s">
        <v>53</v>
      </c>
      <c r="J15" s="127" t="s">
        <v>579</v>
      </c>
      <c r="L15" s="15"/>
      <c r="M15" s="15"/>
      <c r="N15" s="15"/>
      <c r="O15" s="15"/>
      <c r="P15" s="15"/>
      <c r="Q15" s="15"/>
      <c r="R15" s="15"/>
      <c r="S15" s="15"/>
      <c r="T15" s="15"/>
      <c r="U15" s="15"/>
    </row>
    <row r="16" spans="1:21" ht="15.75" customHeight="1" thickBot="1" x14ac:dyDescent="0.3">
      <c r="A16" s="128">
        <v>2017</v>
      </c>
      <c r="B16" s="6">
        <v>2</v>
      </c>
      <c r="C16" s="6">
        <v>2</v>
      </c>
      <c r="D16" s="6">
        <v>0</v>
      </c>
      <c r="E16" s="9">
        <v>1</v>
      </c>
      <c r="F16" s="6">
        <v>8</v>
      </c>
      <c r="G16" s="2">
        <v>6</v>
      </c>
      <c r="H16" s="6">
        <v>2</v>
      </c>
      <c r="I16" s="2">
        <v>0</v>
      </c>
      <c r="J16" s="9">
        <v>0.75</v>
      </c>
      <c r="L16" s="15"/>
      <c r="M16" s="15"/>
      <c r="N16" s="15"/>
      <c r="O16" s="15"/>
      <c r="P16" s="15"/>
      <c r="Q16" s="15"/>
      <c r="R16" s="15"/>
      <c r="S16" s="15"/>
      <c r="T16" s="15"/>
      <c r="U16" s="15"/>
    </row>
    <row r="17" spans="1:21" ht="15.75" customHeight="1" thickBot="1" x14ac:dyDescent="0.3">
      <c r="A17" s="10" t="s">
        <v>586</v>
      </c>
      <c r="B17" s="11">
        <v>2</v>
      </c>
      <c r="C17" s="11">
        <v>2</v>
      </c>
      <c r="D17" s="11">
        <v>0</v>
      </c>
      <c r="E17" s="14">
        <v>1</v>
      </c>
      <c r="F17" s="11">
        <v>8</v>
      </c>
      <c r="G17" s="1">
        <v>6</v>
      </c>
      <c r="H17" s="11">
        <f>H16</f>
        <v>2</v>
      </c>
      <c r="I17" s="1">
        <v>0</v>
      </c>
      <c r="J17" s="14">
        <v>0.75</v>
      </c>
      <c r="L17" s="15"/>
      <c r="M17" s="15"/>
      <c r="N17" s="15"/>
      <c r="O17" s="15"/>
      <c r="P17" s="15"/>
      <c r="Q17" s="15"/>
      <c r="R17" s="15"/>
      <c r="S17" s="15"/>
      <c r="T17" s="15"/>
      <c r="U17" s="15"/>
    </row>
    <row r="19" spans="1:21" ht="12" thickBot="1" x14ac:dyDescent="0.25">
      <c r="A19" s="132" t="s">
        <v>233</v>
      </c>
      <c r="B19" s="132"/>
      <c r="C19" s="132"/>
      <c r="D19" s="132"/>
      <c r="E19" s="132"/>
      <c r="F19" s="132"/>
      <c r="G19" s="132"/>
      <c r="H19" s="132"/>
      <c r="I19" s="132"/>
      <c r="J19" s="132"/>
    </row>
    <row r="20" spans="1:21" x14ac:dyDescent="0.2">
      <c r="A20" s="134" t="s">
        <v>568</v>
      </c>
      <c r="B20" s="135"/>
      <c r="C20" s="135"/>
      <c r="D20" s="135"/>
      <c r="E20" s="135"/>
      <c r="F20" s="135"/>
      <c r="G20" s="135"/>
      <c r="H20" s="135"/>
      <c r="I20" s="135"/>
      <c r="J20" s="136"/>
    </row>
    <row r="21" spans="1:21" ht="12" customHeight="1" thickBot="1" x14ac:dyDescent="0.25">
      <c r="A21" s="137" t="s">
        <v>569</v>
      </c>
      <c r="B21" s="138"/>
      <c r="C21" s="138"/>
      <c r="D21" s="138"/>
      <c r="E21" s="138"/>
      <c r="F21" s="138"/>
      <c r="G21" s="138"/>
      <c r="H21" s="138"/>
      <c r="I21" s="138"/>
      <c r="J21" s="139"/>
    </row>
    <row r="22" spans="1:21" ht="15.75" customHeight="1" thickBot="1" x14ac:dyDescent="0.25">
      <c r="A22" s="140" t="s">
        <v>570</v>
      </c>
      <c r="B22" s="129" t="s">
        <v>571</v>
      </c>
      <c r="C22" s="130"/>
      <c r="D22" s="130"/>
      <c r="E22" s="131"/>
      <c r="F22" s="129" t="s">
        <v>572</v>
      </c>
      <c r="G22" s="130"/>
      <c r="H22" s="130"/>
      <c r="I22" s="130"/>
      <c r="J22" s="131"/>
    </row>
    <row r="23" spans="1:21" ht="27" customHeight="1" thickBot="1" x14ac:dyDescent="0.25">
      <c r="A23" s="141"/>
      <c r="B23" s="127" t="s">
        <v>573</v>
      </c>
      <c r="C23" s="127" t="s">
        <v>574</v>
      </c>
      <c r="D23" s="127" t="s">
        <v>575</v>
      </c>
      <c r="E23" s="127" t="s">
        <v>576</v>
      </c>
      <c r="F23" s="127" t="s">
        <v>577</v>
      </c>
      <c r="G23" s="127" t="s">
        <v>578</v>
      </c>
      <c r="H23" s="127" t="s">
        <v>575</v>
      </c>
      <c r="I23" s="127" t="s">
        <v>53</v>
      </c>
      <c r="J23" s="127" t="s">
        <v>579</v>
      </c>
    </row>
    <row r="24" spans="1:21" ht="12" thickBot="1" x14ac:dyDescent="0.25">
      <c r="A24" s="6">
        <v>2017</v>
      </c>
      <c r="B24" s="6">
        <v>0</v>
      </c>
      <c r="C24" s="6">
        <v>0</v>
      </c>
      <c r="D24" s="6">
        <v>0</v>
      </c>
      <c r="E24" s="9">
        <v>0</v>
      </c>
      <c r="F24" s="6">
        <f>G24+H24+I24</f>
        <v>3</v>
      </c>
      <c r="G24" s="6">
        <v>0</v>
      </c>
      <c r="H24" s="6">
        <v>3</v>
      </c>
      <c r="I24" s="6">
        <v>0</v>
      </c>
      <c r="J24" s="9">
        <v>0</v>
      </c>
    </row>
    <row r="25" spans="1:21" ht="12" thickBot="1" x14ac:dyDescent="0.25">
      <c r="A25" s="11" t="s">
        <v>586</v>
      </c>
      <c r="B25" s="11">
        <v>0</v>
      </c>
      <c r="C25" s="11">
        <v>0</v>
      </c>
      <c r="D25" s="11">
        <v>0</v>
      </c>
      <c r="E25" s="14">
        <v>0</v>
      </c>
      <c r="F25" s="11">
        <f>F24</f>
        <v>3</v>
      </c>
      <c r="G25" s="11">
        <f>G24</f>
        <v>0</v>
      </c>
      <c r="H25" s="11">
        <f>H24</f>
        <v>3</v>
      </c>
      <c r="I25" s="11">
        <f>I24</f>
        <v>0</v>
      </c>
      <c r="J25" s="14">
        <v>0</v>
      </c>
    </row>
    <row r="27" spans="1:21" ht="12" thickBot="1" x14ac:dyDescent="0.25">
      <c r="A27" s="132" t="s">
        <v>329</v>
      </c>
      <c r="B27" s="132"/>
      <c r="C27" s="132"/>
      <c r="D27" s="132"/>
      <c r="E27" s="132"/>
      <c r="F27" s="132"/>
      <c r="G27" s="132"/>
      <c r="H27" s="132"/>
      <c r="I27" s="132"/>
      <c r="J27" s="132"/>
    </row>
    <row r="28" spans="1:21" x14ac:dyDescent="0.2">
      <c r="A28" s="134" t="s">
        <v>568</v>
      </c>
      <c r="B28" s="135"/>
      <c r="C28" s="135"/>
      <c r="D28" s="135"/>
      <c r="E28" s="135"/>
      <c r="F28" s="135"/>
      <c r="G28" s="135"/>
      <c r="H28" s="135"/>
      <c r="I28" s="135"/>
      <c r="J28" s="136"/>
    </row>
    <row r="29" spans="1:21" ht="12" thickBot="1" x14ac:dyDescent="0.25">
      <c r="A29" s="137" t="s">
        <v>569</v>
      </c>
      <c r="B29" s="138"/>
      <c r="C29" s="138"/>
      <c r="D29" s="138"/>
      <c r="E29" s="138"/>
      <c r="F29" s="138"/>
      <c r="G29" s="138"/>
      <c r="H29" s="138"/>
      <c r="I29" s="138"/>
      <c r="J29" s="139"/>
    </row>
    <row r="30" spans="1:21" ht="12" thickBot="1" x14ac:dyDescent="0.25">
      <c r="A30" s="140" t="s">
        <v>570</v>
      </c>
      <c r="B30" s="129" t="s">
        <v>571</v>
      </c>
      <c r="C30" s="130"/>
      <c r="D30" s="130"/>
      <c r="E30" s="131"/>
      <c r="F30" s="129" t="s">
        <v>572</v>
      </c>
      <c r="G30" s="130"/>
      <c r="H30" s="130"/>
      <c r="I30" s="130"/>
      <c r="J30" s="131"/>
    </row>
    <row r="31" spans="1:21" ht="23.25" thickBot="1" x14ac:dyDescent="0.25">
      <c r="A31" s="141"/>
      <c r="B31" s="127" t="s">
        <v>573</v>
      </c>
      <c r="C31" s="127" t="s">
        <v>574</v>
      </c>
      <c r="D31" s="127" t="s">
        <v>575</v>
      </c>
      <c r="E31" s="127" t="s">
        <v>576</v>
      </c>
      <c r="F31" s="127" t="s">
        <v>577</v>
      </c>
      <c r="G31" s="127" t="s">
        <v>578</v>
      </c>
      <c r="H31" s="127" t="s">
        <v>575</v>
      </c>
      <c r="I31" s="127" t="s">
        <v>53</v>
      </c>
      <c r="J31" s="127" t="s">
        <v>579</v>
      </c>
    </row>
    <row r="32" spans="1:21" ht="12" thickBot="1" x14ac:dyDescent="0.25">
      <c r="A32" s="128">
        <v>2015</v>
      </c>
      <c r="B32" s="6">
        <v>0</v>
      </c>
      <c r="C32" s="6">
        <v>0</v>
      </c>
      <c r="D32" s="6">
        <v>0</v>
      </c>
      <c r="E32" s="9">
        <v>0</v>
      </c>
      <c r="F32" s="6">
        <f>G32+H32+I32</f>
        <v>1</v>
      </c>
      <c r="G32" s="6">
        <v>1</v>
      </c>
      <c r="H32" s="6">
        <v>0</v>
      </c>
      <c r="I32" s="6">
        <v>0</v>
      </c>
      <c r="J32" s="9">
        <v>1</v>
      </c>
    </row>
    <row r="33" spans="1:21" ht="12" thickBot="1" x14ac:dyDescent="0.25">
      <c r="A33" s="128">
        <v>2017</v>
      </c>
      <c r="B33" s="6">
        <v>0</v>
      </c>
      <c r="C33" s="6">
        <v>0</v>
      </c>
      <c r="D33" s="6">
        <v>0</v>
      </c>
      <c r="E33" s="9">
        <v>0</v>
      </c>
      <c r="F33" s="6">
        <f>G33+H33+I33</f>
        <v>5</v>
      </c>
      <c r="G33" s="6">
        <v>1</v>
      </c>
      <c r="H33" s="6">
        <v>4</v>
      </c>
      <c r="I33" s="6">
        <v>0</v>
      </c>
      <c r="J33" s="9">
        <v>0.2</v>
      </c>
    </row>
    <row r="34" spans="1:21" ht="12" thickBot="1" x14ac:dyDescent="0.25">
      <c r="A34" s="10" t="s">
        <v>586</v>
      </c>
      <c r="B34" s="11">
        <v>0</v>
      </c>
      <c r="C34" s="11">
        <v>0</v>
      </c>
      <c r="D34" s="11">
        <v>0</v>
      </c>
      <c r="E34" s="14">
        <v>0</v>
      </c>
      <c r="F34" s="11">
        <f>F32+F33</f>
        <v>6</v>
      </c>
      <c r="G34" s="11">
        <f>SUM(G32:G33)</f>
        <v>2</v>
      </c>
      <c r="H34" s="11">
        <f>SUM(H32:H33)</f>
        <v>4</v>
      </c>
      <c r="I34" s="11">
        <f>SUM(I32:I33)</f>
        <v>0</v>
      </c>
      <c r="J34" s="14">
        <v>0.33</v>
      </c>
    </row>
    <row r="36" spans="1:21" ht="15" customHeight="1" thickBot="1" x14ac:dyDescent="0.25">
      <c r="A36" s="132" t="s">
        <v>111</v>
      </c>
      <c r="B36" s="132"/>
      <c r="C36" s="132"/>
      <c r="D36" s="132"/>
      <c r="E36" s="132"/>
      <c r="F36" s="132"/>
      <c r="G36" s="132"/>
      <c r="H36" s="132"/>
      <c r="I36" s="132"/>
      <c r="J36" s="132"/>
    </row>
    <row r="37" spans="1:21" x14ac:dyDescent="0.2">
      <c r="A37" s="134" t="s">
        <v>568</v>
      </c>
      <c r="B37" s="135"/>
      <c r="C37" s="135"/>
      <c r="D37" s="135"/>
      <c r="E37" s="135"/>
      <c r="F37" s="135"/>
      <c r="G37" s="135"/>
      <c r="H37" s="135"/>
      <c r="I37" s="135"/>
      <c r="J37" s="136"/>
    </row>
    <row r="38" spans="1:21" ht="12" thickBot="1" x14ac:dyDescent="0.25">
      <c r="A38" s="137" t="s">
        <v>569</v>
      </c>
      <c r="B38" s="138"/>
      <c r="C38" s="138"/>
      <c r="D38" s="138"/>
      <c r="E38" s="138"/>
      <c r="F38" s="138"/>
      <c r="G38" s="138"/>
      <c r="H38" s="138"/>
      <c r="I38" s="138"/>
      <c r="J38" s="139"/>
    </row>
    <row r="39" spans="1:21" ht="12" thickBot="1" x14ac:dyDescent="0.25">
      <c r="A39" s="140" t="s">
        <v>570</v>
      </c>
      <c r="B39" s="129" t="s">
        <v>571</v>
      </c>
      <c r="C39" s="130"/>
      <c r="D39" s="130"/>
      <c r="E39" s="131"/>
      <c r="F39" s="129" t="s">
        <v>572</v>
      </c>
      <c r="G39" s="130"/>
      <c r="H39" s="130"/>
      <c r="I39" s="130"/>
      <c r="J39" s="131"/>
    </row>
    <row r="40" spans="1:21" ht="23.25" thickBot="1" x14ac:dyDescent="0.25">
      <c r="A40" s="141"/>
      <c r="B40" s="127" t="s">
        <v>573</v>
      </c>
      <c r="C40" s="127" t="s">
        <v>574</v>
      </c>
      <c r="D40" s="127" t="s">
        <v>575</v>
      </c>
      <c r="E40" s="127" t="s">
        <v>576</v>
      </c>
      <c r="F40" s="127" t="s">
        <v>577</v>
      </c>
      <c r="G40" s="127" t="s">
        <v>578</v>
      </c>
      <c r="H40" s="127" t="s">
        <v>575</v>
      </c>
      <c r="I40" s="127" t="s">
        <v>53</v>
      </c>
      <c r="J40" s="127" t="s">
        <v>579</v>
      </c>
    </row>
    <row r="41" spans="1:21" x14ac:dyDescent="0.2">
      <c r="A41" s="142" t="s">
        <v>587</v>
      </c>
      <c r="B41" s="144">
        <v>0</v>
      </c>
      <c r="C41" s="144">
        <v>0</v>
      </c>
      <c r="D41" s="144">
        <v>0</v>
      </c>
      <c r="E41" s="144">
        <v>0</v>
      </c>
      <c r="F41" s="144">
        <f>G41+H41+I41</f>
        <v>1</v>
      </c>
      <c r="G41" s="144">
        <v>1</v>
      </c>
      <c r="H41" s="144">
        <v>0</v>
      </c>
      <c r="I41" s="144">
        <v>0</v>
      </c>
      <c r="J41" s="146">
        <v>1</v>
      </c>
    </row>
    <row r="42" spans="1:21" ht="12" thickBot="1" x14ac:dyDescent="0.25">
      <c r="A42" s="143"/>
      <c r="B42" s="145"/>
      <c r="C42" s="145"/>
      <c r="D42" s="145"/>
      <c r="E42" s="145"/>
      <c r="F42" s="145"/>
      <c r="G42" s="145"/>
      <c r="H42" s="145"/>
      <c r="I42" s="145"/>
      <c r="J42" s="147"/>
    </row>
    <row r="43" spans="1:21" ht="12" thickBot="1" x14ac:dyDescent="0.25">
      <c r="A43" s="128" t="s">
        <v>588</v>
      </c>
      <c r="B43" s="6">
        <v>0</v>
      </c>
      <c r="C43" s="6">
        <v>0</v>
      </c>
      <c r="D43" s="6">
        <v>0</v>
      </c>
      <c r="E43" s="6">
        <v>0</v>
      </c>
      <c r="F43" s="6">
        <f>G43+H43+I43</f>
        <v>6</v>
      </c>
      <c r="G43" s="6">
        <v>6</v>
      </c>
      <c r="H43" s="6">
        <v>0</v>
      </c>
      <c r="I43" s="6">
        <v>0</v>
      </c>
      <c r="J43" s="9">
        <v>1</v>
      </c>
    </row>
    <row r="44" spans="1:21" ht="12" thickBot="1" x14ac:dyDescent="0.25">
      <c r="A44" s="10" t="s">
        <v>586</v>
      </c>
      <c r="B44" s="11">
        <v>0</v>
      </c>
      <c r="C44" s="11">
        <v>0</v>
      </c>
      <c r="D44" s="11">
        <v>0</v>
      </c>
      <c r="E44" s="11">
        <v>0</v>
      </c>
      <c r="F44" s="11">
        <f>G44+H44+I44</f>
        <v>7</v>
      </c>
      <c r="G44" s="11">
        <f>SUM(G41:G43)</f>
        <v>7</v>
      </c>
      <c r="H44" s="11">
        <v>0</v>
      </c>
      <c r="I44" s="11">
        <v>0</v>
      </c>
      <c r="J44" s="14">
        <v>1</v>
      </c>
    </row>
    <row r="46" spans="1:21" ht="12" thickBot="1" x14ac:dyDescent="0.25">
      <c r="A46" s="132" t="s">
        <v>589</v>
      </c>
      <c r="B46" s="132"/>
      <c r="C46" s="132"/>
      <c r="D46" s="132"/>
      <c r="E46" s="132"/>
      <c r="F46" s="132"/>
      <c r="G46" s="132"/>
      <c r="H46" s="132"/>
      <c r="I46" s="132"/>
      <c r="J46" s="132"/>
      <c r="L46" s="133" t="s">
        <v>590</v>
      </c>
      <c r="M46" s="133"/>
      <c r="N46" s="133"/>
      <c r="O46" s="133"/>
      <c r="P46" s="133"/>
      <c r="Q46" s="133"/>
      <c r="R46" s="133"/>
      <c r="S46" s="133"/>
      <c r="T46" s="133"/>
      <c r="U46" s="133"/>
    </row>
    <row r="47" spans="1:21" ht="15" customHeight="1" x14ac:dyDescent="0.2">
      <c r="A47" s="134" t="s">
        <v>568</v>
      </c>
      <c r="B47" s="135"/>
      <c r="C47" s="135"/>
      <c r="D47" s="135"/>
      <c r="E47" s="135"/>
      <c r="F47" s="135"/>
      <c r="G47" s="135"/>
      <c r="H47" s="135"/>
      <c r="I47" s="135"/>
      <c r="J47" s="136"/>
      <c r="L47" s="134" t="s">
        <v>568</v>
      </c>
      <c r="M47" s="135"/>
      <c r="N47" s="135"/>
      <c r="O47" s="135"/>
      <c r="P47" s="135"/>
      <c r="Q47" s="135"/>
      <c r="R47" s="135"/>
      <c r="S47" s="135"/>
      <c r="T47" s="135"/>
      <c r="U47" s="136"/>
    </row>
    <row r="48" spans="1:21" ht="15.75" customHeight="1" thickBot="1" x14ac:dyDescent="0.25">
      <c r="A48" s="137" t="s">
        <v>569</v>
      </c>
      <c r="B48" s="138"/>
      <c r="C48" s="138"/>
      <c r="D48" s="138"/>
      <c r="E48" s="138"/>
      <c r="F48" s="138"/>
      <c r="G48" s="138"/>
      <c r="H48" s="138"/>
      <c r="I48" s="138"/>
      <c r="J48" s="139"/>
      <c r="L48" s="137" t="s">
        <v>569</v>
      </c>
      <c r="M48" s="138"/>
      <c r="N48" s="138"/>
      <c r="O48" s="138"/>
      <c r="P48" s="138"/>
      <c r="Q48" s="138"/>
      <c r="R48" s="138"/>
      <c r="S48" s="138"/>
      <c r="T48" s="138"/>
      <c r="U48" s="139"/>
    </row>
    <row r="49" spans="1:21" ht="12" thickBot="1" x14ac:dyDescent="0.25">
      <c r="A49" s="140" t="s">
        <v>570</v>
      </c>
      <c r="B49" s="129" t="s">
        <v>571</v>
      </c>
      <c r="C49" s="130"/>
      <c r="D49" s="130"/>
      <c r="E49" s="131"/>
      <c r="F49" s="129" t="s">
        <v>572</v>
      </c>
      <c r="G49" s="130"/>
      <c r="H49" s="130"/>
      <c r="I49" s="130"/>
      <c r="J49" s="131"/>
      <c r="L49" s="140" t="s">
        <v>570</v>
      </c>
      <c r="M49" s="129" t="s">
        <v>571</v>
      </c>
      <c r="N49" s="130"/>
      <c r="O49" s="130"/>
      <c r="P49" s="131"/>
      <c r="Q49" s="129" t="s">
        <v>572</v>
      </c>
      <c r="R49" s="130"/>
      <c r="S49" s="130"/>
      <c r="T49" s="130"/>
      <c r="U49" s="131"/>
    </row>
    <row r="50" spans="1:21" ht="34.5" thickBot="1" x14ac:dyDescent="0.25">
      <c r="A50" s="141"/>
      <c r="B50" s="127" t="s">
        <v>573</v>
      </c>
      <c r="C50" s="127" t="s">
        <v>574</v>
      </c>
      <c r="D50" s="127" t="s">
        <v>575</v>
      </c>
      <c r="E50" s="127" t="s">
        <v>576</v>
      </c>
      <c r="F50" s="127" t="s">
        <v>577</v>
      </c>
      <c r="G50" s="127" t="s">
        <v>578</v>
      </c>
      <c r="H50" s="127" t="s">
        <v>575</v>
      </c>
      <c r="I50" s="127" t="s">
        <v>53</v>
      </c>
      <c r="J50" s="127" t="s">
        <v>579</v>
      </c>
      <c r="L50" s="141"/>
      <c r="M50" s="127" t="s">
        <v>573</v>
      </c>
      <c r="N50" s="127" t="s">
        <v>574</v>
      </c>
      <c r="O50" s="127" t="s">
        <v>575</v>
      </c>
      <c r="P50" s="127" t="s">
        <v>576</v>
      </c>
      <c r="Q50" s="127" t="s">
        <v>577</v>
      </c>
      <c r="R50" s="127" t="s">
        <v>578</v>
      </c>
      <c r="S50" s="127" t="s">
        <v>575</v>
      </c>
      <c r="T50" s="127" t="s">
        <v>53</v>
      </c>
      <c r="U50" s="127" t="s">
        <v>579</v>
      </c>
    </row>
    <row r="51" spans="1:21" ht="13.5" customHeight="1" thickBot="1" x14ac:dyDescent="0.25">
      <c r="A51" s="128">
        <v>2017</v>
      </c>
      <c r="B51" s="16">
        <v>4</v>
      </c>
      <c r="C51" s="16">
        <v>2</v>
      </c>
      <c r="D51" s="16">
        <v>2</v>
      </c>
      <c r="E51" s="9">
        <v>0.5</v>
      </c>
      <c r="F51" s="6">
        <f>G51+H51+I51</f>
        <v>16</v>
      </c>
      <c r="G51" s="7">
        <v>5</v>
      </c>
      <c r="H51" s="6">
        <v>2</v>
      </c>
      <c r="I51" s="7">
        <v>9</v>
      </c>
      <c r="J51" s="9">
        <v>0.13</v>
      </c>
      <c r="L51" s="128">
        <v>2017</v>
      </c>
      <c r="M51" s="6">
        <v>4</v>
      </c>
      <c r="N51" s="6">
        <v>2</v>
      </c>
      <c r="O51" s="6">
        <v>2</v>
      </c>
      <c r="P51" s="9">
        <v>0.5</v>
      </c>
      <c r="Q51" s="6">
        <v>16</v>
      </c>
      <c r="R51" s="6">
        <v>4</v>
      </c>
      <c r="S51" s="6">
        <v>2</v>
      </c>
      <c r="T51" s="6">
        <v>12</v>
      </c>
      <c r="U51" s="9">
        <v>0.25</v>
      </c>
    </row>
    <row r="52" spans="1:21" ht="15" customHeight="1" thickBot="1" x14ac:dyDescent="0.25">
      <c r="A52" s="10" t="s">
        <v>586</v>
      </c>
      <c r="B52" s="17">
        <v>4</v>
      </c>
      <c r="C52" s="17">
        <v>2</v>
      </c>
      <c r="D52" s="17">
        <v>2</v>
      </c>
      <c r="E52" s="14">
        <v>0.5</v>
      </c>
      <c r="F52" s="11">
        <f>F51</f>
        <v>16</v>
      </c>
      <c r="G52" s="12">
        <v>5</v>
      </c>
      <c r="H52" s="11">
        <f>H51</f>
        <v>2</v>
      </c>
      <c r="I52" s="12">
        <v>9</v>
      </c>
      <c r="J52" s="14">
        <v>0.13</v>
      </c>
      <c r="L52" s="128" t="s">
        <v>586</v>
      </c>
      <c r="M52" s="6">
        <v>4</v>
      </c>
      <c r="N52" s="6">
        <v>2</v>
      </c>
      <c r="O52" s="6">
        <v>2</v>
      </c>
      <c r="P52" s="9">
        <v>0.5</v>
      </c>
      <c r="Q52" s="6">
        <v>16</v>
      </c>
      <c r="R52" s="6">
        <v>4</v>
      </c>
      <c r="S52" s="6">
        <v>2</v>
      </c>
      <c r="T52" s="6">
        <v>12</v>
      </c>
      <c r="U52" s="9">
        <v>0.25</v>
      </c>
    </row>
    <row r="54" spans="1:21" ht="12" thickBot="1" x14ac:dyDescent="0.25">
      <c r="A54" s="132" t="s">
        <v>591</v>
      </c>
      <c r="B54" s="132"/>
      <c r="C54" s="132"/>
      <c r="D54" s="132"/>
      <c r="E54" s="132"/>
      <c r="F54" s="132"/>
      <c r="G54" s="132"/>
      <c r="H54" s="132"/>
      <c r="I54" s="132"/>
      <c r="J54" s="132"/>
    </row>
    <row r="55" spans="1:21" ht="15.75" customHeight="1" thickBot="1" x14ac:dyDescent="0.25">
      <c r="A55" s="129" t="s">
        <v>569</v>
      </c>
      <c r="B55" s="130"/>
      <c r="C55" s="130"/>
      <c r="D55" s="130"/>
      <c r="E55" s="130"/>
      <c r="F55" s="130"/>
      <c r="G55" s="130"/>
      <c r="H55" s="130"/>
      <c r="I55" s="130"/>
      <c r="J55" s="131"/>
    </row>
    <row r="56" spans="1:21" ht="15.75" customHeight="1" thickBot="1" x14ac:dyDescent="0.25">
      <c r="A56" s="140" t="s">
        <v>570</v>
      </c>
      <c r="B56" s="129" t="s">
        <v>571</v>
      </c>
      <c r="C56" s="130"/>
      <c r="D56" s="130"/>
      <c r="E56" s="131"/>
      <c r="F56" s="129" t="s">
        <v>572</v>
      </c>
      <c r="G56" s="130"/>
      <c r="H56" s="130"/>
      <c r="I56" s="130"/>
      <c r="J56" s="131"/>
    </row>
    <row r="57" spans="1:21" ht="18.75" customHeight="1" thickBot="1" x14ac:dyDescent="0.25">
      <c r="A57" s="141"/>
      <c r="B57" s="127" t="s">
        <v>573</v>
      </c>
      <c r="C57" s="127" t="s">
        <v>574</v>
      </c>
      <c r="D57" s="127" t="s">
        <v>575</v>
      </c>
      <c r="E57" s="127" t="s">
        <v>576</v>
      </c>
      <c r="F57" s="127" t="s">
        <v>577</v>
      </c>
      <c r="G57" s="127" t="s">
        <v>578</v>
      </c>
      <c r="H57" s="127" t="s">
        <v>575</v>
      </c>
      <c r="I57" s="127" t="s">
        <v>53</v>
      </c>
      <c r="J57" s="127" t="s">
        <v>579</v>
      </c>
    </row>
    <row r="58" spans="1:21" ht="12" thickBot="1" x14ac:dyDescent="0.25">
      <c r="A58" s="128" t="s">
        <v>592</v>
      </c>
      <c r="B58" s="6">
        <v>0</v>
      </c>
      <c r="C58" s="6">
        <v>0</v>
      </c>
      <c r="D58" s="6">
        <v>0</v>
      </c>
      <c r="E58" s="6">
        <v>0</v>
      </c>
      <c r="F58" s="6">
        <v>2</v>
      </c>
      <c r="G58" s="6">
        <v>0</v>
      </c>
      <c r="H58" s="6">
        <v>2</v>
      </c>
      <c r="I58" s="6">
        <v>0</v>
      </c>
      <c r="J58" s="9">
        <v>0</v>
      </c>
    </row>
    <row r="59" spans="1:21" ht="12" thickBot="1" x14ac:dyDescent="0.25">
      <c r="A59" s="128" t="s">
        <v>588</v>
      </c>
      <c r="B59" s="6">
        <v>0</v>
      </c>
      <c r="C59" s="6">
        <v>0</v>
      </c>
      <c r="D59" s="6">
        <v>0</v>
      </c>
      <c r="E59" s="6">
        <v>0</v>
      </c>
      <c r="F59" s="6">
        <v>3</v>
      </c>
      <c r="G59" s="6">
        <v>0</v>
      </c>
      <c r="H59" s="6">
        <v>2</v>
      </c>
      <c r="I59" s="6">
        <v>1</v>
      </c>
      <c r="J59" s="9">
        <v>0</v>
      </c>
    </row>
    <row r="60" spans="1:21" ht="12" thickBot="1" x14ac:dyDescent="0.25">
      <c r="A60" s="10" t="s">
        <v>586</v>
      </c>
      <c r="B60" s="11">
        <v>0</v>
      </c>
      <c r="C60" s="11">
        <v>0</v>
      </c>
      <c r="D60" s="11">
        <v>0</v>
      </c>
      <c r="E60" s="11">
        <v>0</v>
      </c>
      <c r="F60" s="11">
        <v>5</v>
      </c>
      <c r="G60" s="11">
        <v>0</v>
      </c>
      <c r="H60" s="11">
        <v>4</v>
      </c>
      <c r="I60" s="11">
        <v>1</v>
      </c>
      <c r="J60" s="14">
        <v>0</v>
      </c>
    </row>
    <row r="62" spans="1:21" ht="12" thickBot="1" x14ac:dyDescent="0.25">
      <c r="A62" s="132" t="s">
        <v>593</v>
      </c>
      <c r="B62" s="132"/>
      <c r="C62" s="132"/>
      <c r="D62" s="132"/>
      <c r="E62" s="132"/>
      <c r="F62" s="132"/>
      <c r="G62" s="132"/>
      <c r="H62" s="132"/>
      <c r="I62" s="132"/>
      <c r="J62" s="132"/>
      <c r="L62" s="133" t="s">
        <v>594</v>
      </c>
      <c r="M62" s="133"/>
      <c r="N62" s="133"/>
      <c r="O62" s="133"/>
      <c r="P62" s="133"/>
      <c r="Q62" s="133"/>
      <c r="R62" s="133"/>
      <c r="S62" s="133"/>
      <c r="T62" s="133"/>
      <c r="U62" s="133"/>
    </row>
    <row r="63" spans="1:21" ht="12" customHeight="1" x14ac:dyDescent="0.2">
      <c r="A63" s="134" t="s">
        <v>568</v>
      </c>
      <c r="B63" s="135"/>
      <c r="C63" s="135"/>
      <c r="D63" s="135"/>
      <c r="E63" s="135"/>
      <c r="F63" s="135"/>
      <c r="G63" s="135"/>
      <c r="H63" s="135"/>
      <c r="I63" s="135"/>
      <c r="J63" s="136"/>
      <c r="L63" s="134" t="s">
        <v>568</v>
      </c>
      <c r="M63" s="135"/>
      <c r="N63" s="135"/>
      <c r="O63" s="135"/>
      <c r="P63" s="135"/>
      <c r="Q63" s="135"/>
      <c r="R63" s="135"/>
      <c r="S63" s="135"/>
      <c r="T63" s="135"/>
      <c r="U63" s="136"/>
    </row>
    <row r="64" spans="1:21" ht="12" thickBot="1" x14ac:dyDescent="0.25">
      <c r="A64" s="137" t="s">
        <v>569</v>
      </c>
      <c r="B64" s="138"/>
      <c r="C64" s="138"/>
      <c r="D64" s="138"/>
      <c r="E64" s="138"/>
      <c r="F64" s="138"/>
      <c r="G64" s="138"/>
      <c r="H64" s="138"/>
      <c r="I64" s="138"/>
      <c r="J64" s="139"/>
      <c r="L64" s="137" t="s">
        <v>569</v>
      </c>
      <c r="M64" s="138"/>
      <c r="N64" s="138"/>
      <c r="O64" s="138"/>
      <c r="P64" s="138"/>
      <c r="Q64" s="138"/>
      <c r="R64" s="138"/>
      <c r="S64" s="138"/>
      <c r="T64" s="138"/>
      <c r="U64" s="139"/>
    </row>
    <row r="65" spans="1:21" ht="12" customHeight="1" thickBot="1" x14ac:dyDescent="0.25">
      <c r="A65" s="140" t="s">
        <v>570</v>
      </c>
      <c r="B65" s="129" t="s">
        <v>571</v>
      </c>
      <c r="C65" s="130"/>
      <c r="D65" s="130"/>
      <c r="E65" s="131"/>
      <c r="F65" s="129" t="s">
        <v>572</v>
      </c>
      <c r="G65" s="130"/>
      <c r="H65" s="130"/>
      <c r="I65" s="130"/>
      <c r="J65" s="131"/>
      <c r="L65" s="140" t="s">
        <v>570</v>
      </c>
      <c r="M65" s="129" t="s">
        <v>571</v>
      </c>
      <c r="N65" s="130"/>
      <c r="O65" s="130"/>
      <c r="P65" s="131"/>
      <c r="Q65" s="129" t="s">
        <v>572</v>
      </c>
      <c r="R65" s="130"/>
      <c r="S65" s="130"/>
      <c r="T65" s="130"/>
      <c r="U65" s="131"/>
    </row>
    <row r="66" spans="1:21" ht="21.75" customHeight="1" thickBot="1" x14ac:dyDescent="0.25">
      <c r="A66" s="141"/>
      <c r="B66" s="127" t="s">
        <v>573</v>
      </c>
      <c r="C66" s="127" t="s">
        <v>574</v>
      </c>
      <c r="D66" s="127" t="s">
        <v>575</v>
      </c>
      <c r="E66" s="127" t="s">
        <v>576</v>
      </c>
      <c r="F66" s="127" t="s">
        <v>577</v>
      </c>
      <c r="G66" s="127" t="s">
        <v>578</v>
      </c>
      <c r="H66" s="127" t="s">
        <v>575</v>
      </c>
      <c r="I66" s="127" t="s">
        <v>53</v>
      </c>
      <c r="J66" s="127" t="s">
        <v>579</v>
      </c>
      <c r="L66" s="141"/>
      <c r="M66" s="127" t="s">
        <v>573</v>
      </c>
      <c r="N66" s="127" t="s">
        <v>574</v>
      </c>
      <c r="O66" s="127" t="s">
        <v>575</v>
      </c>
      <c r="P66" s="127" t="s">
        <v>576</v>
      </c>
      <c r="Q66" s="127" t="s">
        <v>577</v>
      </c>
      <c r="R66" s="127" t="s">
        <v>578</v>
      </c>
      <c r="S66" s="127" t="s">
        <v>575</v>
      </c>
      <c r="T66" s="127" t="s">
        <v>53</v>
      </c>
      <c r="U66" s="127" t="s">
        <v>579</v>
      </c>
    </row>
    <row r="67" spans="1:21" ht="34.5" thickBot="1" x14ac:dyDescent="0.25">
      <c r="A67" s="128" t="s">
        <v>593</v>
      </c>
      <c r="B67" s="6">
        <v>0</v>
      </c>
      <c r="C67" s="16">
        <v>4</v>
      </c>
      <c r="D67" s="6">
        <v>0</v>
      </c>
      <c r="E67" s="9">
        <v>0</v>
      </c>
      <c r="F67" s="7">
        <f>I67+H67+G67</f>
        <v>4</v>
      </c>
      <c r="G67" s="7">
        <v>4</v>
      </c>
      <c r="H67" s="2">
        <v>0</v>
      </c>
      <c r="I67" s="2">
        <v>0</v>
      </c>
      <c r="J67" s="9">
        <v>1</v>
      </c>
      <c r="L67" s="128" t="s">
        <v>595</v>
      </c>
      <c r="M67" s="6">
        <v>0</v>
      </c>
      <c r="N67" s="16">
        <v>4</v>
      </c>
      <c r="O67" s="6">
        <v>0</v>
      </c>
      <c r="P67" s="9">
        <v>0</v>
      </c>
      <c r="Q67" s="6">
        <v>7</v>
      </c>
      <c r="R67" s="6">
        <v>7</v>
      </c>
      <c r="S67" s="6">
        <v>0</v>
      </c>
      <c r="T67" s="6">
        <v>0</v>
      </c>
      <c r="U67" s="9">
        <v>1</v>
      </c>
    </row>
    <row r="68" spans="1:21" ht="12" thickBot="1" x14ac:dyDescent="0.25">
      <c r="A68" s="10" t="s">
        <v>586</v>
      </c>
      <c r="B68" s="11">
        <v>0</v>
      </c>
      <c r="C68" s="17">
        <v>4</v>
      </c>
      <c r="D68" s="11">
        <v>0</v>
      </c>
      <c r="E68" s="14">
        <v>0</v>
      </c>
      <c r="F68" s="12">
        <f>I68+H68+G68</f>
        <v>4</v>
      </c>
      <c r="G68" s="12">
        <v>4</v>
      </c>
      <c r="H68" s="1">
        <v>0</v>
      </c>
      <c r="I68" s="1">
        <v>0</v>
      </c>
      <c r="J68" s="14">
        <v>1</v>
      </c>
      <c r="L68" s="10" t="s">
        <v>586</v>
      </c>
      <c r="M68" s="11">
        <v>0</v>
      </c>
      <c r="N68" s="17">
        <v>4</v>
      </c>
      <c r="O68" s="11">
        <v>0</v>
      </c>
      <c r="P68" s="14">
        <v>0</v>
      </c>
      <c r="Q68" s="11">
        <v>7</v>
      </c>
      <c r="R68" s="11">
        <v>7</v>
      </c>
      <c r="S68" s="11">
        <v>0</v>
      </c>
      <c r="T68" s="11">
        <v>0</v>
      </c>
      <c r="U68" s="14">
        <v>1</v>
      </c>
    </row>
    <row r="70" spans="1:21" ht="12" thickBot="1" x14ac:dyDescent="0.25">
      <c r="A70" s="132" t="s">
        <v>596</v>
      </c>
      <c r="B70" s="132"/>
      <c r="C70" s="132"/>
      <c r="D70" s="132"/>
      <c r="E70" s="132"/>
      <c r="F70" s="132"/>
      <c r="G70" s="132"/>
      <c r="H70" s="132"/>
      <c r="I70" s="132"/>
      <c r="J70" s="132"/>
      <c r="L70" s="133" t="s">
        <v>597</v>
      </c>
      <c r="M70" s="133"/>
      <c r="N70" s="133"/>
      <c r="O70" s="133"/>
      <c r="P70" s="133"/>
      <c r="Q70" s="133"/>
      <c r="R70" s="133"/>
      <c r="S70" s="133"/>
      <c r="T70" s="133"/>
      <c r="U70" s="133"/>
    </row>
    <row r="71" spans="1:21" ht="12.75" customHeight="1" x14ac:dyDescent="0.2">
      <c r="A71" s="134" t="s">
        <v>568</v>
      </c>
      <c r="B71" s="135"/>
      <c r="C71" s="135"/>
      <c r="D71" s="135"/>
      <c r="E71" s="135"/>
      <c r="F71" s="135"/>
      <c r="G71" s="135"/>
      <c r="H71" s="135"/>
      <c r="I71" s="135"/>
      <c r="J71" s="136"/>
      <c r="L71" s="134" t="s">
        <v>568</v>
      </c>
      <c r="M71" s="135"/>
      <c r="N71" s="135"/>
      <c r="O71" s="135"/>
      <c r="P71" s="135"/>
      <c r="Q71" s="135"/>
      <c r="R71" s="135"/>
      <c r="S71" s="135"/>
      <c r="T71" s="135"/>
      <c r="U71" s="136"/>
    </row>
    <row r="72" spans="1:21" ht="13.5" customHeight="1" thickBot="1" x14ac:dyDescent="0.25">
      <c r="A72" s="137" t="s">
        <v>569</v>
      </c>
      <c r="B72" s="138"/>
      <c r="C72" s="138"/>
      <c r="D72" s="138"/>
      <c r="E72" s="138"/>
      <c r="F72" s="138"/>
      <c r="G72" s="138"/>
      <c r="H72" s="138"/>
      <c r="I72" s="138"/>
      <c r="J72" s="139"/>
      <c r="L72" s="137" t="s">
        <v>569</v>
      </c>
      <c r="M72" s="138"/>
      <c r="N72" s="138"/>
      <c r="O72" s="138"/>
      <c r="P72" s="138"/>
      <c r="Q72" s="138"/>
      <c r="R72" s="138"/>
      <c r="S72" s="138"/>
      <c r="T72" s="138"/>
      <c r="U72" s="139"/>
    </row>
    <row r="73" spans="1:21" ht="15.75" customHeight="1" thickBot="1" x14ac:dyDescent="0.25">
      <c r="A73" s="140" t="s">
        <v>570</v>
      </c>
      <c r="B73" s="129" t="s">
        <v>571</v>
      </c>
      <c r="C73" s="130"/>
      <c r="D73" s="130"/>
      <c r="E73" s="131"/>
      <c r="F73" s="129" t="s">
        <v>572</v>
      </c>
      <c r="G73" s="130"/>
      <c r="H73" s="130"/>
      <c r="I73" s="130"/>
      <c r="J73" s="131"/>
      <c r="L73" s="140" t="s">
        <v>570</v>
      </c>
      <c r="M73" s="129" t="s">
        <v>571</v>
      </c>
      <c r="N73" s="130"/>
      <c r="O73" s="130"/>
      <c r="P73" s="131"/>
      <c r="Q73" s="129" t="s">
        <v>572</v>
      </c>
      <c r="R73" s="130"/>
      <c r="S73" s="130"/>
      <c r="T73" s="130"/>
      <c r="U73" s="131"/>
    </row>
    <row r="74" spans="1:21" ht="34.5" customHeight="1" thickBot="1" x14ac:dyDescent="0.25">
      <c r="A74" s="141"/>
      <c r="B74" s="127" t="s">
        <v>573</v>
      </c>
      <c r="C74" s="127" t="s">
        <v>574</v>
      </c>
      <c r="D74" s="127" t="s">
        <v>575</v>
      </c>
      <c r="E74" s="127" t="s">
        <v>576</v>
      </c>
      <c r="F74" s="127" t="s">
        <v>577</v>
      </c>
      <c r="G74" s="127" t="s">
        <v>578</v>
      </c>
      <c r="H74" s="127" t="s">
        <v>575</v>
      </c>
      <c r="I74" s="127" t="s">
        <v>53</v>
      </c>
      <c r="J74" s="127" t="s">
        <v>579</v>
      </c>
      <c r="L74" s="141"/>
      <c r="M74" s="127" t="s">
        <v>573</v>
      </c>
      <c r="N74" s="127" t="s">
        <v>574</v>
      </c>
      <c r="O74" s="127" t="s">
        <v>575</v>
      </c>
      <c r="P74" s="127" t="s">
        <v>576</v>
      </c>
      <c r="Q74" s="127" t="s">
        <v>577</v>
      </c>
      <c r="R74" s="127" t="s">
        <v>578</v>
      </c>
      <c r="S74" s="127" t="s">
        <v>575</v>
      </c>
      <c r="T74" s="127" t="s">
        <v>53</v>
      </c>
      <c r="U74" s="127" t="s">
        <v>579</v>
      </c>
    </row>
    <row r="75" spans="1:21" ht="34.5" thickBot="1" x14ac:dyDescent="0.25">
      <c r="A75" s="128" t="s">
        <v>598</v>
      </c>
      <c r="B75" s="6">
        <v>0</v>
      </c>
      <c r="C75" s="16">
        <v>0</v>
      </c>
      <c r="D75" s="6">
        <v>0</v>
      </c>
      <c r="E75" s="9">
        <v>0</v>
      </c>
      <c r="F75" s="7">
        <f>G75+H75+I75</f>
        <v>3</v>
      </c>
      <c r="G75" s="6">
        <v>0</v>
      </c>
      <c r="H75" s="6">
        <v>1</v>
      </c>
      <c r="I75" s="6">
        <v>2</v>
      </c>
      <c r="J75" s="9">
        <v>0</v>
      </c>
      <c r="L75" s="128" t="s">
        <v>598</v>
      </c>
      <c r="M75" s="6">
        <v>0</v>
      </c>
      <c r="N75" s="16">
        <v>0</v>
      </c>
      <c r="O75" s="6">
        <v>0</v>
      </c>
      <c r="P75" s="9">
        <v>0</v>
      </c>
      <c r="Q75" s="6">
        <v>7</v>
      </c>
      <c r="R75" s="6">
        <v>0</v>
      </c>
      <c r="S75" s="6">
        <v>1</v>
      </c>
      <c r="T75" s="6">
        <v>2</v>
      </c>
      <c r="U75" s="9">
        <v>0</v>
      </c>
    </row>
    <row r="76" spans="1:21" ht="34.5" thickBot="1" x14ac:dyDescent="0.25">
      <c r="A76" s="128" t="s">
        <v>599</v>
      </c>
      <c r="B76" s="6">
        <v>0</v>
      </c>
      <c r="C76" s="16">
        <v>3</v>
      </c>
      <c r="D76" s="6">
        <v>0</v>
      </c>
      <c r="E76" s="9">
        <v>0</v>
      </c>
      <c r="F76" s="6">
        <f>G76+H76+I76</f>
        <v>5</v>
      </c>
      <c r="G76" s="6">
        <v>3</v>
      </c>
      <c r="H76" s="6">
        <v>2</v>
      </c>
      <c r="I76" s="6">
        <v>0</v>
      </c>
      <c r="J76" s="9">
        <v>0.6</v>
      </c>
      <c r="L76" s="128" t="s">
        <v>600</v>
      </c>
      <c r="M76" s="6">
        <v>0</v>
      </c>
      <c r="N76" s="16">
        <v>3</v>
      </c>
      <c r="O76" s="6">
        <v>0</v>
      </c>
      <c r="P76" s="9">
        <v>0</v>
      </c>
      <c r="Q76" s="6">
        <v>5</v>
      </c>
      <c r="R76" s="6">
        <v>3</v>
      </c>
      <c r="S76" s="6">
        <v>2</v>
      </c>
      <c r="T76" s="6">
        <v>0</v>
      </c>
      <c r="U76" s="9">
        <v>0.6</v>
      </c>
    </row>
    <row r="77" spans="1:21" ht="12" thickBot="1" x14ac:dyDescent="0.25">
      <c r="A77" s="10" t="s">
        <v>586</v>
      </c>
      <c r="B77" s="11">
        <v>0</v>
      </c>
      <c r="C77" s="17">
        <v>3</v>
      </c>
      <c r="D77" s="11">
        <v>0</v>
      </c>
      <c r="E77" s="14">
        <v>0</v>
      </c>
      <c r="F77" s="11">
        <f>F75+F76</f>
        <v>8</v>
      </c>
      <c r="G77" s="11">
        <v>3</v>
      </c>
      <c r="H77" s="11">
        <v>3</v>
      </c>
      <c r="I77" s="11">
        <v>2</v>
      </c>
      <c r="J77" s="14">
        <v>0.25</v>
      </c>
      <c r="L77" s="10" t="s">
        <v>586</v>
      </c>
      <c r="M77" s="11">
        <v>0</v>
      </c>
      <c r="N77" s="17">
        <v>3</v>
      </c>
      <c r="O77" s="11">
        <v>0</v>
      </c>
      <c r="P77" s="14">
        <v>0</v>
      </c>
      <c r="Q77" s="11">
        <v>12</v>
      </c>
      <c r="R77" s="11">
        <v>3</v>
      </c>
      <c r="S77" s="11">
        <v>3</v>
      </c>
      <c r="T77" s="11">
        <v>2</v>
      </c>
      <c r="U77" s="14">
        <v>0.25</v>
      </c>
    </row>
    <row r="78" spans="1:21" s="19" customFormat="1" x14ac:dyDescent="0.2">
      <c r="A78" s="5"/>
      <c r="B78" s="5"/>
      <c r="C78" s="5"/>
      <c r="D78" s="5"/>
      <c r="E78" s="5"/>
      <c r="F78" s="5"/>
      <c r="G78" s="5"/>
      <c r="H78" s="5"/>
      <c r="I78" s="5"/>
      <c r="J78" s="5"/>
      <c r="K78" s="18"/>
    </row>
    <row r="79" spans="1:21" ht="15.75" customHeight="1" thickBot="1" x14ac:dyDescent="0.25">
      <c r="A79" s="132" t="s">
        <v>260</v>
      </c>
      <c r="B79" s="132"/>
      <c r="C79" s="132"/>
      <c r="D79" s="132"/>
      <c r="E79" s="132"/>
      <c r="F79" s="132"/>
      <c r="G79" s="132"/>
      <c r="H79" s="132"/>
      <c r="I79" s="132"/>
      <c r="J79" s="132"/>
    </row>
    <row r="80" spans="1:21" x14ac:dyDescent="0.2">
      <c r="A80" s="134" t="s">
        <v>568</v>
      </c>
      <c r="B80" s="135"/>
      <c r="C80" s="135"/>
      <c r="D80" s="135"/>
      <c r="E80" s="135"/>
      <c r="F80" s="135"/>
      <c r="G80" s="135"/>
      <c r="H80" s="135"/>
      <c r="I80" s="135"/>
      <c r="J80" s="136"/>
    </row>
    <row r="81" spans="1:10" ht="15.75" customHeight="1" thickBot="1" x14ac:dyDescent="0.25">
      <c r="A81" s="137" t="s">
        <v>569</v>
      </c>
      <c r="B81" s="138"/>
      <c r="C81" s="138"/>
      <c r="D81" s="138"/>
      <c r="E81" s="138"/>
      <c r="F81" s="138"/>
      <c r="G81" s="138"/>
      <c r="H81" s="138"/>
      <c r="I81" s="138"/>
      <c r="J81" s="139"/>
    </row>
    <row r="82" spans="1:10" ht="18.75" customHeight="1" thickBot="1" x14ac:dyDescent="0.25">
      <c r="A82" s="140" t="s">
        <v>570</v>
      </c>
      <c r="B82" s="129" t="s">
        <v>571</v>
      </c>
      <c r="C82" s="130"/>
      <c r="D82" s="130"/>
      <c r="E82" s="131"/>
      <c r="F82" s="129" t="s">
        <v>572</v>
      </c>
      <c r="G82" s="130"/>
      <c r="H82" s="130"/>
      <c r="I82" s="130"/>
      <c r="J82" s="131"/>
    </row>
    <row r="83" spans="1:10" ht="23.25" thickBot="1" x14ac:dyDescent="0.25">
      <c r="A83" s="141"/>
      <c r="B83" s="127" t="s">
        <v>573</v>
      </c>
      <c r="C83" s="127" t="s">
        <v>574</v>
      </c>
      <c r="D83" s="127" t="s">
        <v>575</v>
      </c>
      <c r="E83" s="127" t="s">
        <v>576</v>
      </c>
      <c r="F83" s="127" t="s">
        <v>577</v>
      </c>
      <c r="G83" s="127" t="s">
        <v>578</v>
      </c>
      <c r="H83" s="127" t="s">
        <v>575</v>
      </c>
      <c r="I83" s="127" t="s">
        <v>53</v>
      </c>
      <c r="J83" s="127" t="s">
        <v>579</v>
      </c>
    </row>
    <row r="84" spans="1:10" ht="12" thickBot="1" x14ac:dyDescent="0.25">
      <c r="A84" s="128" t="s">
        <v>595</v>
      </c>
      <c r="B84" s="6">
        <v>5</v>
      </c>
      <c r="C84" s="6">
        <v>5</v>
      </c>
      <c r="D84" s="6">
        <v>0</v>
      </c>
      <c r="E84" s="9">
        <v>1</v>
      </c>
      <c r="F84" s="6">
        <f>G84+H84+I84</f>
        <v>9</v>
      </c>
      <c r="G84" s="6">
        <v>9</v>
      </c>
      <c r="H84" s="6">
        <v>0</v>
      </c>
      <c r="I84" s="6">
        <v>0</v>
      </c>
      <c r="J84" s="9">
        <v>1</v>
      </c>
    </row>
    <row r="85" spans="1:10" ht="12" thickBot="1" x14ac:dyDescent="0.25">
      <c r="A85" s="10" t="s">
        <v>586</v>
      </c>
      <c r="B85" s="11">
        <v>5</v>
      </c>
      <c r="C85" s="11">
        <v>5</v>
      </c>
      <c r="D85" s="11">
        <v>0</v>
      </c>
      <c r="E85" s="20">
        <v>1</v>
      </c>
      <c r="F85" s="21">
        <f>F84</f>
        <v>9</v>
      </c>
      <c r="G85" s="21">
        <f>G84</f>
        <v>9</v>
      </c>
      <c r="H85" s="21">
        <f>H84</f>
        <v>0</v>
      </c>
      <c r="I85" s="21">
        <f>I84</f>
        <v>0</v>
      </c>
      <c r="J85" s="14">
        <v>1</v>
      </c>
    </row>
    <row r="88" spans="1:10" ht="12" thickBot="1" x14ac:dyDescent="0.25">
      <c r="A88" s="151" t="s">
        <v>601</v>
      </c>
      <c r="B88" s="151"/>
      <c r="C88" s="151"/>
      <c r="D88" s="151"/>
      <c r="E88" s="151"/>
      <c r="F88" s="151"/>
      <c r="G88" s="151"/>
      <c r="H88" s="151"/>
      <c r="I88" s="151"/>
      <c r="J88" s="151"/>
    </row>
    <row r="89" spans="1:10" ht="12" thickBot="1" x14ac:dyDescent="0.25">
      <c r="A89" s="129" t="s">
        <v>569</v>
      </c>
      <c r="B89" s="130"/>
      <c r="C89" s="130"/>
      <c r="D89" s="130"/>
      <c r="E89" s="130"/>
      <c r="F89" s="130"/>
      <c r="G89" s="130"/>
      <c r="H89" s="130"/>
      <c r="I89" s="130"/>
      <c r="J89" s="131"/>
    </row>
    <row r="90" spans="1:10" ht="12" thickBot="1" x14ac:dyDescent="0.25">
      <c r="A90" s="140" t="s">
        <v>570</v>
      </c>
      <c r="B90" s="129" t="s">
        <v>571</v>
      </c>
      <c r="C90" s="130"/>
      <c r="D90" s="130"/>
      <c r="E90" s="131"/>
      <c r="F90" s="129" t="s">
        <v>572</v>
      </c>
      <c r="G90" s="130"/>
      <c r="H90" s="130"/>
      <c r="I90" s="130"/>
      <c r="J90" s="131"/>
    </row>
    <row r="91" spans="1:10" ht="23.25" thickBot="1" x14ac:dyDescent="0.25">
      <c r="A91" s="141"/>
      <c r="B91" s="127" t="s">
        <v>573</v>
      </c>
      <c r="C91" s="127" t="s">
        <v>574</v>
      </c>
      <c r="D91" s="127" t="s">
        <v>575</v>
      </c>
      <c r="E91" s="127" t="s">
        <v>576</v>
      </c>
      <c r="F91" s="127" t="s">
        <v>577</v>
      </c>
      <c r="G91" s="127" t="s">
        <v>578</v>
      </c>
      <c r="H91" s="127" t="s">
        <v>575</v>
      </c>
      <c r="I91" s="127" t="s">
        <v>53</v>
      </c>
      <c r="J91" s="127" t="s">
        <v>579</v>
      </c>
    </row>
    <row r="92" spans="1:10" ht="12" thickBot="1" x14ac:dyDescent="0.25">
      <c r="A92" s="128" t="s">
        <v>588</v>
      </c>
      <c r="B92" s="22">
        <v>0</v>
      </c>
      <c r="C92" s="22">
        <v>0</v>
      </c>
      <c r="D92" s="23">
        <v>0</v>
      </c>
      <c r="E92" s="23">
        <v>0</v>
      </c>
      <c r="F92" s="6">
        <v>6</v>
      </c>
      <c r="G92" s="6">
        <v>0</v>
      </c>
      <c r="H92" s="6">
        <v>6</v>
      </c>
      <c r="I92" s="6">
        <v>0</v>
      </c>
      <c r="J92" s="9">
        <v>0</v>
      </c>
    </row>
    <row r="93" spans="1:10" ht="12" thickBot="1" x14ac:dyDescent="0.25">
      <c r="A93" s="10" t="s">
        <v>586</v>
      </c>
      <c r="B93" s="24">
        <v>0</v>
      </c>
      <c r="C93" s="24">
        <v>0</v>
      </c>
      <c r="D93" s="25">
        <v>0</v>
      </c>
      <c r="E93" s="24">
        <v>0</v>
      </c>
      <c r="F93" s="11">
        <v>6</v>
      </c>
      <c r="G93" s="11">
        <v>0</v>
      </c>
      <c r="H93" s="11">
        <v>6</v>
      </c>
      <c r="I93" s="11">
        <v>0</v>
      </c>
      <c r="J93" s="14">
        <v>0</v>
      </c>
    </row>
    <row r="94" spans="1:10" ht="12" thickBot="1" x14ac:dyDescent="0.25">
      <c r="C94" s="148" t="s">
        <v>566</v>
      </c>
      <c r="D94" s="149"/>
      <c r="E94" s="150"/>
      <c r="F94" s="126">
        <f>F9+F17+F25+F34+F44+F52+F60+F68+F77+F85+F93</f>
        <v>80</v>
      </c>
      <c r="G94" s="126">
        <f>G9+G17+G25+G34+G44+G52+G60+G68+G77+G85+G93</f>
        <v>40</v>
      </c>
      <c r="H94" s="126">
        <f>H9+H17+H25+H34+H44+H52+H60+H68+H77+H85+H93</f>
        <v>28</v>
      </c>
      <c r="I94" s="126">
        <f>I9+I17+I25+I34+I44+I52+I60+I68+I77+I85+I93</f>
        <v>12</v>
      </c>
    </row>
  </sheetData>
  <mergeCells count="99">
    <mergeCell ref="L73:L74"/>
    <mergeCell ref="M73:P73"/>
    <mergeCell ref="C94:E94"/>
    <mergeCell ref="A79:J79"/>
    <mergeCell ref="A80:J80"/>
    <mergeCell ref="A81:J81"/>
    <mergeCell ref="A82:A83"/>
    <mergeCell ref="B82:E82"/>
    <mergeCell ref="F82:J82"/>
    <mergeCell ref="A88:J88"/>
    <mergeCell ref="A89:J89"/>
    <mergeCell ref="A90:A91"/>
    <mergeCell ref="B90:E90"/>
    <mergeCell ref="F90:J90"/>
    <mergeCell ref="Q73:U73"/>
    <mergeCell ref="Q65:U65"/>
    <mergeCell ref="A70:J70"/>
    <mergeCell ref="L70:U70"/>
    <mergeCell ref="A71:J71"/>
    <mergeCell ref="L71:U71"/>
    <mergeCell ref="A72:J72"/>
    <mergeCell ref="L72:U72"/>
    <mergeCell ref="A65:A66"/>
    <mergeCell ref="B65:E65"/>
    <mergeCell ref="F65:J65"/>
    <mergeCell ref="L65:L66"/>
    <mergeCell ref="M65:P65"/>
    <mergeCell ref="A73:A74"/>
    <mergeCell ref="B73:E73"/>
    <mergeCell ref="F73:J73"/>
    <mergeCell ref="L62:U62"/>
    <mergeCell ref="A63:J63"/>
    <mergeCell ref="L63:U63"/>
    <mergeCell ref="A64:J64"/>
    <mergeCell ref="L64:U64"/>
    <mergeCell ref="A62:J62"/>
    <mergeCell ref="A54:J54"/>
    <mergeCell ref="A55:J55"/>
    <mergeCell ref="A56:A57"/>
    <mergeCell ref="B56:E56"/>
    <mergeCell ref="F56:J56"/>
    <mergeCell ref="A47:J47"/>
    <mergeCell ref="L47:U47"/>
    <mergeCell ref="A48:J48"/>
    <mergeCell ref="L48:U48"/>
    <mergeCell ref="A49:A50"/>
    <mergeCell ref="B49:E49"/>
    <mergeCell ref="F49:J49"/>
    <mergeCell ref="L49:L50"/>
    <mergeCell ref="M49:P49"/>
    <mergeCell ref="Q49:U49"/>
    <mergeCell ref="L46:U46"/>
    <mergeCell ref="A41:A42"/>
    <mergeCell ref="B41:B42"/>
    <mergeCell ref="C41:C42"/>
    <mergeCell ref="D41:D42"/>
    <mergeCell ref="E41:E42"/>
    <mergeCell ref="F41:F42"/>
    <mergeCell ref="G41:G42"/>
    <mergeCell ref="H41:H42"/>
    <mergeCell ref="I41:I42"/>
    <mergeCell ref="J41:J42"/>
    <mergeCell ref="A46:J46"/>
    <mergeCell ref="A36:J36"/>
    <mergeCell ref="A37:J37"/>
    <mergeCell ref="A38:J38"/>
    <mergeCell ref="A39:A40"/>
    <mergeCell ref="B39:E39"/>
    <mergeCell ref="F39:J39"/>
    <mergeCell ref="A27:J27"/>
    <mergeCell ref="A28:J28"/>
    <mergeCell ref="A29:J29"/>
    <mergeCell ref="A30:A31"/>
    <mergeCell ref="B30:E30"/>
    <mergeCell ref="F30:J30"/>
    <mergeCell ref="A19:J19"/>
    <mergeCell ref="A20:J20"/>
    <mergeCell ref="A21:J21"/>
    <mergeCell ref="A22:A23"/>
    <mergeCell ref="B22:E22"/>
    <mergeCell ref="F22:J22"/>
    <mergeCell ref="A11:J11"/>
    <mergeCell ref="A12:J12"/>
    <mergeCell ref="A13:J13"/>
    <mergeCell ref="A14:A15"/>
    <mergeCell ref="B14:E14"/>
    <mergeCell ref="F14:J14"/>
    <mergeCell ref="Q4:U4"/>
    <mergeCell ref="A1:J1"/>
    <mergeCell ref="L1:U1"/>
    <mergeCell ref="A2:J2"/>
    <mergeCell ref="L2:U2"/>
    <mergeCell ref="A3:J3"/>
    <mergeCell ref="L3:U3"/>
    <mergeCell ref="A4:A5"/>
    <mergeCell ref="B4:E4"/>
    <mergeCell ref="F4:J4"/>
    <mergeCell ref="L4:L5"/>
    <mergeCell ref="M4:P4"/>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Resultados Plan de Mejoramiento</vt:lpstr>
      <vt:lpstr>Resumen Plan de Mejoramiento</vt:lpstr>
      <vt:lpstr>INFORMES ENVIADOS</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Daniel Alejandro</cp:lastModifiedBy>
  <cp:revision/>
  <dcterms:created xsi:type="dcterms:W3CDTF">2018-08-16T13:35:35Z</dcterms:created>
  <dcterms:modified xsi:type="dcterms:W3CDTF">2021-10-13T19:39:05Z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ies>
</file>