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66056CC3-2B09-455F-9E8A-4D9CC8B29AE0}"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Mejoramiento'!$A$1:$Z$57</definedName>
    <definedName name="Áreas">'Resumen Plan de Mejoramiento'!$A$23:$A$37</definedName>
    <definedName name="Informe_Auditoria">'Resultados Plan de Mejoramiento'!$A$2:$A$293</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<sst xmlns="http://schemas.openxmlformats.org/spreadsheetml/2006/main" count="899" uniqueCount="476">
  <si>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</si>
  <si>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</si>
  <si>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</si>
  <si>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</si>
  <si>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</si>
  <si>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</si>
  <si>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</si>
  <si>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</si>
  <si>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</si>
  <si>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</si>
  <si>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</si>
  <si>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</si>
  <si>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</si>
  <si>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</si>
  <si>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</si>
  <si>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</si>
  <si>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</si>
  <si>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</si>
  <si>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</si>
  <si>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</si>
  <si>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</si>
  <si>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</si>
  <si>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</si>
  <si>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</si>
  <si>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</si>
  <si>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</si>
  <si>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</si>
  <si>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</si>
  <si>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</si>
  <si>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</si>
  <si>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</si>
  <si>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</si>
  <si>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Eficacia</t>
  </si>
  <si>
    <t>Correctiva</t>
  </si>
  <si>
    <t>Dirección Corporativa</t>
  </si>
  <si>
    <t>Profesional Universitario 4 - Nómina</t>
  </si>
  <si>
    <t>Inefectiva</t>
  </si>
  <si>
    <t>Nohra Lucia Forero</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</si>
  <si>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</si>
  <si>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</si>
  <si>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</si>
  <si>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</si>
  <si>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</si>
  <si>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</si>
  <si>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</si>
  <si>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</si>
  <si>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En Revisión de Efectividad</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</si>
  <si>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</si>
  <si>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</si>
  <si>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</si>
  <si>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</si>
  <si>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</si>
  <si>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</si>
  <si>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</si>
  <si>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</si>
  <si>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</si>
  <si>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</si>
  <si>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</si>
  <si>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</si>
  <si>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</si>
  <si>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</si>
  <si>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</si>
  <si>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</si>
  <si>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</si>
  <si>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</si>
  <si>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</si>
  <si>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</si>
  <si>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</si>
  <si>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</si>
  <si>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</si>
  <si>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</si>
  <si>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</si>
  <si>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</si>
  <si>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En Ejecución</t>
  </si>
  <si>
    <t>Natalia López Salas</t>
  </si>
  <si>
    <t>Planeación del SITP</t>
  </si>
  <si>
    <t xml:space="preserve">Efectividad </t>
  </si>
  <si>
    <t>Subgerencia Técnica y de Servicios</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</si>
  <si>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</si>
  <si>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</si>
  <si>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</si>
  <si>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</si>
  <si>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</si>
  <si>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</si>
  <si>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</si>
  <si>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</si>
  <si>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Incumplida</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</si>
  <si>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</si>
  <si>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</si>
  <si>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</si>
  <si>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</si>
  <si>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</si>
  <si>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</si>
  <si>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</si>
  <si>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Dirección Técnica de Seguridad</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</si>
  <si>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</si>
  <si>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</si>
  <si>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</si>
  <si>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</si>
  <si>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</si>
  <si>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</si>
  <si>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</si>
  <si>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Gestionar los respectivos planes de acción que se generen.</t>
  </si>
  <si>
    <t>N° de planes de acción cerrados/N° planes de acción propuestos * 100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</si>
  <si>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</si>
  <si>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</si>
  <si>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</si>
  <si>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</si>
  <si>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</si>
  <si>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</si>
  <si>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Gestionar un memorando interno reiterando a los Supervisores los lineamientos y obligación de publicación de documentos contractuales en SECOP.</t>
  </si>
  <si>
    <t>Eficiencia</t>
  </si>
  <si>
    <t>(No. de memorandos gestionados / 1)*100%</t>
  </si>
  <si>
    <t>Un memorando interno gestionado</t>
  </si>
  <si>
    <t>Preventiva</t>
  </si>
  <si>
    <t>Dirección de TIC</t>
  </si>
  <si>
    <t>Isabel Cristina Cruz y Gloria Alexandra Granados - Contratistas TIC</t>
  </si>
  <si>
    <t>Diana Elizabeth Patiño</t>
  </si>
  <si>
    <t>No Aplica</t>
  </si>
  <si>
    <t>(No. de mecanismos de seguimiento definidos /1) * 100%</t>
  </si>
  <si>
    <t>Mecanismo interno de seguimiento definido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</si>
  <si>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</si>
  <si>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</si>
  <si>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</si>
  <si>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</si>
  <si>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</si>
  <si>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</si>
  <si>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</si>
  <si>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</si>
  <si>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</si>
  <si>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Richart Ruano Marroquín</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</si>
  <si>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</si>
  <si>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</si>
  <si>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</si>
  <si>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OCI-2023-048</t>
  </si>
  <si>
    <t>(Socialización realizada al personal encargado/1)*100</t>
  </si>
  <si>
    <t>Dirección Técnica de BRT</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</si>
  <si>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</si>
  <si>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</si>
  <si>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</si>
  <si>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</si>
  <si>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</si>
  <si>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</si>
  <si>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Corrección</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</si>
  <si>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</si>
  <si>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</si>
  <si>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</si>
  <si>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</si>
  <si>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</si>
  <si>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</si>
  <si>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</si>
  <si>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</si>
  <si>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</si>
  <si>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</si>
  <si>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</si>
  <si>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</si>
  <si>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</si>
  <si>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</si>
  <si>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</si>
  <si>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</si>
  <si>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</si>
  <si>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</si>
  <si>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</si>
  <si>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</si>
  <si>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</si>
  <si>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</si>
  <si>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</si>
  <si>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</si>
  <si>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Dirección Técnica de Infraestructura</t>
  </si>
  <si>
    <t xml:space="preserve">Supervisor del contrato y Apoyo a la supervisión </t>
  </si>
  <si>
    <t>OCI-2023-055</t>
  </si>
  <si>
    <t>Materialización del riesgo «Incumplimiento normativo por parte del Sistema de Seguridad y Salud en el Trabajo», por el incumplimiento del artículo 11 de la Resolución N° 02013 del 6 de junio de 1986 y el artículo 62 del Decreto 1295 de 1994</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</si>
  <si>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</si>
  <si>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Incumplimiento normativo por parte del Sistema de Seguridad y Salud en el Trabajo</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</si>
  <si>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</si>
  <si>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evasión causados por Riesgo Público.</t>
  </si>
  <si>
    <t>1 socialización</t>
  </si>
  <si>
    <t>Profesional Universitario grado 3 - SST</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</si>
  <si>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</si>
  <si>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</si>
  <si>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</si>
  <si>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</si>
  <si>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</si>
  <si>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</si>
  <si>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De acuerdo con la acción de mejora, se remite correo con el resultado de las ultimas inspecciones y el respectivo correo para mantenimiento.</t>
  </si>
  <si>
    <t>OCI-2023-061</t>
  </si>
  <si>
    <t>Ausencia de documentación con respecto a las actividades necesarias para gestionar la financiación de nuevos proyectos de infraestructura en la ampliación del Sistema Integrado de Transporte Público – SITP.</t>
  </si>
  <si>
    <t>Durante la auditoría del proceso de Gestión Económica de los Agentes del Sistema GEAS, se identificó la ausencia de documentación en el Sistema Integrado de Planeación y Gestión – MIPG. Esta ausencia se refiere a la falta de registros detallados que describan el proceso, los tiempos, los responsables y los resultados de las actividades vinculadas a los convenios de financiación de proyectos de infraestructura en el Sistema Integrado de Transporte Público -SITP de Bogotá.
Es importante destacar que esta actividad es nueva para el proceso. Sin embargo, debido a su crucial importancia estratégica para la entidad, es imperativo documentarla de manera oportuna para prevenir la materialización de posibles riesgos.
Lo descrito señala un incumplimiento, ya que no se encuentran documentos de tipo manual, procedimiento, instructivo o protocolo que delineen las actividades establecidas en los convenios de financiación de proyectos de infraestructura. Esto va en contra de las disposiciones establecidas en el Decreto 2609 de 2012 y los principios de la 5ª Dimensión del Modelo Integrado de Planeación y Gestión (MIPG).
(...) Para mayor detalle remitirse al informe de hallazgo o informe de auditoría</t>
  </si>
  <si>
    <t>Riesgo 1: Posibilidad de demoras en la reconstrucción de la memoria institucional debido a cambios en el personal encargado de desarrollar la actividad.
Riesgo 2: Posible inadecuada gestión del conocimiento del proceso, ya que existen largos periodos en los cuales TMSA no se involucra directamente en la gestión de la financiación para los proyectos de infraestructura.</t>
  </si>
  <si>
    <t>La principal razón por la que los procesos para la gestión de recursos de financiación no se encuentra dentro de los procedimientos documentados en el Sistema de Gestión de Calidad, se debe a que dichos procesos no son permanentes en el tiempo, puesto que sólo se requiere en aquellos proyectos de ampliación de infraestructura del SITP que comprometan ingresos financieros futuros, generalmente en forma de vigencias futuras, y sea necesario estructurar e implementar mecanismos de financiación que den liquidez en el periodo de ejecución de la infraestructura, el cual suele ser mucho más corto que el periodo de ingreso de los recursos.</t>
  </si>
  <si>
    <t>Se elaborará la documentación de las actividades necesarias para la gestión de la financiación de proyectos de infraestructura en el marco de convenios de cofinanciación con compromisos de recursos futuros.</t>
  </si>
  <si>
    <t>Procedimiento formulado</t>
  </si>
  <si>
    <t>1 Procedimiento</t>
  </si>
  <si>
    <t>Subgerente Económico</t>
  </si>
  <si>
    <t>El documento se encuentra en construcción, teniendo en cuenta que la fecha límite  es 31-Dic-24, nos encontramos dentro de los tiempos estimados para dar cumplimiento.</t>
  </si>
  <si>
    <t>Debilidad en la gestión documental y en la promoción de la Innovación y Conocimiento en TRANSMILENIO S.A. en el Marco del Modelo Integrado de Planeación y Gestión – MIPG.</t>
  </si>
  <si>
    <t>Durante la auditoría, se llevaron a cabo actividades de revisión centradas en la gestión y cumplimiento documental del Modelo Integral de Planeación y Gestión, enfocándose en las actividades fundamentales del Proceso de Gestión Económica de los Agentes del Sistema (GEAS). Estas actividades incluyeron aspectos como el recaudo, la remuneración, la financiación de proyectos de infraestructura y la supervisión de concesiones del Sistema Integrado de Transporte Público (SITP). Como resultado de estas revisiones, se obtuvo las siguientes conclusiones:
1.	Revisión de las actividades en los procedimientos de análisis financiero y alertas tempranas.
2.	Lineamientos para el manejo de TISC incautadas por elusión y disposición final de tarjetas
(...) Para mayor detalle remitirse al informe de hallazgo o informe de auditoría</t>
  </si>
  <si>
    <t>Posible: materialización de un uso indebido de Tarjetas TISC incautadas debido a la carencia de documentación y lineamientos en el Modelo Integrado de Planeación y Gestión (MIPG) sobre el manejo de las (TISC) incautadas.</t>
  </si>
  <si>
    <t>Debilidad de lineamientos documentados en las actividades relacionadas con las tarjetas incautadas.</t>
  </si>
  <si>
    <t>Realizar mesas de trabajo y fortalecer los lineamientos, documentando las gestiones a realizar entre la Subgerencia Económica y la Dirección Técnica de Seguridad con las tarjetas incautadas.</t>
  </si>
  <si>
    <t>Lineamientos documentados aprobados/ Lineamientos por documentar y aprobar</t>
  </si>
  <si>
    <t>Que la Subgerencia Económica y la Dirección Técnica de Seguridad cuente con lineamientos documentados y aprobados para la gestión de las tarjetas incautadas</t>
  </si>
  <si>
    <t xml:space="preserve">Profesional Especializado Grado 06 de control al Recaudo y a la Remuneración   del Sistema y Profesional Especializado Grado 05 de control al Recaudo </t>
  </si>
  <si>
    <t>Incumplimiento en la caracterización del proceso de GEAS y procedimientos de análisis financiero y alertas tempranas de concesionarios del SITP.</t>
  </si>
  <si>
    <t>Durante la auditoría al proceso de Gestión Económica de los Agentes del Sistema (GEAS), se realizó una prueba para validar la integridad de la información utilizada en el análisis de los estados financieros. El objetivo fue verificar la consolidación adecuada de los datos financieros de los concesionarios en las bases de datos de TRANSMILENIO S.A. Además, se evaluó la correcta integración de la información financiera relevante en los tableros de control (Dashboard), herramientas de sistemas de inteligencia de negocios (BI) adoptada. Se examinaron los informes consolidados derivados de los análisis financieros y las decisiones tomadas con base en esta información, considerando las actividades y productos definidos en los documentos del Modelo Integrado de Planeación y Gestión (MIPG), como la caracterización del proceso y los procedimientos P-SE-013 «Análisis financiero y económico de concesiones» y P-SE-022 «Alertas tempranas». A continuación, se detallan los resultados obtenidos y las situaciones evidenciadas:
1.	Modelo de proyección financiera definido como salida en la caracterización del proceso.
2.	Herramienta de visualización de datos de alertas tempranas - (Dashboard).
3.	Herramientas para el análisis financiero realizado para cada una de las concesiones.
(...) Para mayor detalle remitirse al informe de hallazgo o informe de auditoría</t>
  </si>
  <si>
    <t>Posibles incumplimientos contractuales u omisión de responsabilidades críticas por desarticulación en algunos de los documentos respecto a las funciones especificas para el seguimiento y supervisión financiera de los contratos a cargo de la Entidad.</t>
  </si>
  <si>
    <t>Algunas actividades o salidas de la caracterización del proceso no se ajusta a las funciones propias de la Subgerencia Económica.</t>
  </si>
  <si>
    <t xml:space="preserve">Actualizar la caracterización del proceso en específico para el resultado de Modelos de Proyección Financiera, debido a que los mismos no obedecen a una actividad periódica al seguimiento financiero de las concesiones. Estos modelos se realizan únicamente bajo condiciones específicas de negociación o análisis de un contrato.
</t>
  </si>
  <si>
    <t>1 Caracterización del Proceso revisada / 1 Caracterización del Proceso que se requiera revisar</t>
  </si>
  <si>
    <t>Actualizar la caracterización respecto a los modelos de proyección financiera</t>
  </si>
  <si>
    <t>Profesional Especializado Grado 06 de Estudios Sectoriales y Supervisión de Concesiones y Profesional Especializado Grado 05 de Concesiones</t>
  </si>
  <si>
    <t>Debilidad en las acciones adelantadas para tramitar informe de posible incumplimiento contractual derivado del fenómeno de salto de saldo de tarjetas inteligentes sin contacto - TISC.</t>
  </si>
  <si>
    <t>Durante la auditoría al proceso de Gestión Económica de los Agentes del Sistema (GEAS) se realizó una prueba de auditoría para evaluar el seguimiento al fenómeno de salto de saldo en Tarjetas Inteligentes Sin Contacto – TISC utilizadas por los usuarios del Sistema Integrado de Transporte Público de Bogotá por parte de la Subgerencia Económica. (..) (...) De lo anterior, la Oficina de Control Interno llega a las siguientes conclusiones:
1.	El fenómeno de salto de saldo en tarjetas TISC se evidencia desde octubre de 2017. El concesionario del SIRCI investigó el fenómeno y cuantificó una afectación de $2.993’235.468 hasta septiembre de 2021, siendo esta la base técnica para iniciar el reconocimiento a la aseguradora antes de la comunicación de TMSA en enero de 2022.
2.	El fenómeno de salto de saldo en tarjetas TISC persiste desde julio de 2021, como se evidencia en la validación realizada por TMSA (memorando 2022-EE-00514) para un caso en particular sucedido el 6 de octubre de 2021.
3.	Desde enero de 2022 hasta noviembre de 2023 no se logró que el concesionario del SIRCI estimará la afectación económica total del fenómeno de saltos de saldo de tarjetas TISC. (..)
(...) Para mayor detalle remitirse al informe de observación o informe de auditoría</t>
  </si>
  <si>
    <t>Probabilidad de demoras del concesionario de recaudo en dar respuesta a las solicitudes realizadas por el Ente Gestor.</t>
  </si>
  <si>
    <t>El concesionario de recaudo tiene demoras en las respuestas a las solicitudes realizadas por el Ente Gestor frente al fenómeno del incremento de saldo.</t>
  </si>
  <si>
    <t>Construir una matriz de seguimiento para las comunicaciones enviadas al concesionario de recaudo frente al fenómeno del incremento de saldo.</t>
  </si>
  <si>
    <t>Matriz de seguimiento construida</t>
  </si>
  <si>
    <t>Diligenciar la matriz de seguimiento para las comunicaciones enviadas al concesionario de recaudo frente al fenómeno del incremento de saldo.</t>
  </si>
  <si>
    <t>Profesional Especializado Grado 06 de Control a la remuneración y al Recaudo del Sistema</t>
  </si>
  <si>
    <t xml:space="preserve">Se construyó y actualizó la matriz de seguimiento a las comunicaciones entre el Concesionario del SIRCI, la Interventoría y el Ente Gestor. </t>
  </si>
  <si>
    <t xml:space="preserve">Se anexa  la matriz de seguimiento a las comunicaciones entre el Concesionario del SIRCI, la Interventoría y el Ente Gestor. </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</si>
  <si>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</si>
  <si>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</si>
  <si>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</si>
  <si>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</si>
  <si>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interventoría de la entidad para la debida ejecución de contratos que se supervisen.</t>
  </si>
  <si>
    <t xml:space="preserve">*Número de supervisores sensibilizados y socializados / Numero de supervisores
</t>
  </si>
  <si>
    <t xml:space="preserve">100% del personal de supervisión, </t>
  </si>
  <si>
    <t>Profesional Especializado de seguimiento a la gestión G6</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</si>
  <si>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</si>
  <si>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</si>
  <si>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</si>
  <si>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están diligenciado la totalidad de las casillas de los formato, y los organizadores no esta revisando que se diligencie en su totalidad los formatos
*No dejar registro de la notificación a los solicitantes de estudios  de los cambios en los cronogramas de estudios
*Protocolo desactualizado</t>
  </si>
  <si>
    <t>Número de personal / Numero de aforadores y organizadores del grupo</t>
  </si>
  <si>
    <t>100% del personal capacitado</t>
  </si>
  <si>
    <t>Profesional Especializado de proyecciones y estadísticas G5</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</si>
  <si>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</si>
  <si>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</si>
  <si>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</si>
  <si>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OCI-2024-014</t>
  </si>
  <si>
    <t>Presunto incumplimiento en lo establecido en el artículo 26 de la Ley 80 de 1993 y el literal a del numeral 8 FINALIDADES DE LA INTERVENTORÍA Y/O LA SUPERVISIÓN, del Manual de Supervisión e Interventoría M-DA-015....</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</si>
  <si>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las cotizaciones y facturas del contrato CTO811-22 (anexos 1 y 2), suscrito con COMPENSAR publicadas en SECOP II, los resultados se presentan a continuación:
•Dentro de la verificación realizada por el equipo auditor, se revisó la actividad «TALLER PARA PAREJAS – Grupo 2» realizado por la Caja de Compensación Familiar –COMPENSAR- dentro del marco del contrato CTO811-22, encontrándose que en la cotización N°25332 del 5 de septiembre de 2022 (anexo 4), se incluyeron 5 días adicionales de «Alojamiento habitación estándar acomodación sencilla Desayuno Buffet, Internet Ilimitado- Wifi (solo se incluye para huésped en habitaciones y áreas como lobby de recepción, No aplica para eventos y Centro de convenciones) uso ilimitado de zona húmeda. Coordinador – Noches del 7, 11, 12, 13, 14, 15, 16, 17 y 18 sept.».
•Al consultar con el Profesional grado 04 de «Bienestar e incentivos», quien funge como supervisor del contrato, indicó que los días adicionales fueron aprobados por medio de la Resolución No. 427 DE 2022 (anexo 3) «Por la cual se otorga comisión de servicios al interior»....</t>
  </si>
  <si>
    <t>Incluir y ejecutar actividades no relacionadas en el Plan de Bienestar e Incentivos, que afecte el cumplimiento del cronograma de actividades planteado</t>
  </si>
  <si>
    <t xml:space="preserve">I) Debilidad en el control de las actividades ejecutadas en el marco del contrato
II) Debilidad en la programación realizada para cada una de las actividades del Plan de Bienestar e Incentivos </t>
  </si>
  <si>
    <t>Aprobar únicamente las actividades relacionadas en el Anexo Técnico del contrato vigente, contempladas en el cronograma del Plan de Bienestar e Incentivos.</t>
  </si>
  <si>
    <t>(Actividades ejecutadas del Plan de Bienestar/Actividades programadas del Plan de Bienestar) * 100</t>
  </si>
  <si>
    <t>Profesional Universitario Grado 4, Bienestar y Formación</t>
  </si>
  <si>
    <t>Posible incumplimiento al numeral 7 del artículo 7 de la Resolución interna 388 de 2020 la cual reglamenta el Comité de Gestión y Desempeño Institucional de TRANSMILENIO S.A. y posible incumplimiento al Artículo 14 del Capítulo I.....</t>
  </si>
  <si>
    <t>Durante la auditoría al proceso de Gestión del Talento Humano, se realizó una prueba para verificar si el plan de bienestar e incentivos fue presentado y aprobado en el Comité de Gestión y Desempeño Institucional. Para lo anterior, se realizaron las siguientes actividades:
• Se revisó la Resolución N°388 del 3 de julio de 2020 «Por el cual se actualiza el Comité Institucional de Gestión y Desempeño de la EMPRESA DE TRANSPORTE DEL TERCER MILENIO TRANSMILENIO S.A.» y se evidenció que en el numeral 7 del artículo 7 establece como obligación del comité la de «Aprobar y hacer seguimiento a los planes, programas, proyectos, estrategias y gestión».
•En el artículo 4 de la resolución se citan las siete dimensiones de MIPG con sus respectivas políticas públicas, incluyendo «Talento Humano», sin embargo, dentro de las políticas de seguimiento no se incluye bienestar e incentivos.
• De acuerdo con lo establecido en la Resolución N°388 del 3 de julio de 2020, se efectuó una revisión de las actas de reunión del Comité de Gestión y Desempeño de las vigencias 2022 y 2023, dentro de las cuales no se evidenció que el plan de bienestar e incentivos para los funcionarios de TRANSMILENIO S.A. haya sido presentado o aprobado por Institucional de Gestión y Desempeño de la EMPRESA DE TRANSPORTE DEL TERCER MILENIO TRANSMILENIO S.A.....</t>
  </si>
  <si>
    <t>Que el Plan de Bienestar e Incentivos de la empresa no se encuentre aprobado por el Comité de Gestión y Desempeño Institucional</t>
  </si>
  <si>
    <t>Debilidad en la presentación de los planes ante el Comité de Gestión y Desempeño Institucional</t>
  </si>
  <si>
    <t>Presentar anualmente, en el mes de enero, el Plan de Bienestar e Incentivos correspondiente, para la aprobación del Comité de Gestión y Desempeño Institucional y en el caso de ser solicitado por el Comité, se presentarán los avances correspondientes.</t>
  </si>
  <si>
    <t>Plan de Bienestar e Incentivos aprobado por el Comité de Gestión y Desempeño Institucional</t>
  </si>
  <si>
    <t>Presunto incumplimiento en lo establecido en el Artículo 26 de la Ley 80 de 1993, el literal a del numeral 8 FINALIDADES DE LA INTERVENTORÍA Y/O LA SUPERVISIÓN, del Manual de Supervisión e Interventoría M-DA-01....</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</si>
  <si>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 cotización y facturas del contrato CTO1725-23 (Anexo 1) publicadas en SECOP II, para evaluar la planeación de las siguientes actividades del plan de bienestar e incentivos de 2023:
-X CAMPAMENTO ADOLESCENTES (12 a 17 años - Nido, Suesca, Cundinamarca)
-PADRES CON HIJO ADOLESCENTE (Por definir)
-SALIDA PADRES TRABAJADORES (Paraíso Terrenal)
-CAMINATA ECOLÓGICA (Sueva, Cundinamarca)
De la revisión realizada, se observó que en las cotizaciones describen ítems relacionados con solicitudes de servicio de transporte, diferentes a los relacionados con el transporte del personal que asiste a los eventos...</t>
  </si>
  <si>
    <t xml:space="preserve">Solicitar previamente el transporte para acompañar las actividades del Plan de Bienestar e Incentivos, mediante el contrato de transporte vigente, utilizando el  Formato R-DA-002 al grupo de apoyo logístico </t>
  </si>
  <si>
    <t>(# Solicitudes aprobadas y ejecutadas con el contrato de transporte vigente / # Solicitudes realizadas)*100</t>
  </si>
  <si>
    <t>Presunto incumplimiento en lo establecido en el artículo 26 de la Ley 80 de 1993 y al literal b, del numeral 9.2 «Seguimiento administrativo», numeral 9.4 «Seguimiento Financiero y Contable» del manual de supervisión e interventoría M-DA-015....</t>
  </si>
  <si>
    <t>En la auditoría al proceso de Gestión de Talento Humano, se verificó el desarrollo de las actividades que se seleccionaron en la muestra del «plan de bienestar e incentivos» de la entidad durante el periodo evaluado.
Para esta prueba se revisó la ejecución y pago de la actividad denominada «Cierre de Gestión», ejecutada en el mes de diciembre de 2023, la cual se realizó de acuerdo con la cotización N°60088 del 29 de noviembre de 2023 (Anexo 1) solicitada a la Caja de Compensación Familiar – Compensar.
En dicha revisión se evidenció que la cotización detalla ítem denominado «PAGOS TERCEROS» por valor de $57.000.000 valor que no se ve reflejado en la factura final del evento.
Con base en lo anterior, se solicitó por medio de correo electrónico al supervisor del contrato, el Profesional Universitario Grado 04, que informara sobre el valor correspondiente al ítem «PAGOS TERCEROS», para identificar como fueron pagados esos dineros, para lo cual el profesional indicó, a través de un correo electrónico (anexo 2):
•«Esos 57 millones no ingresaron a la empresa, se consignaron directamente a Compensar», «ese fue el dinero que consiguió la empresa (Gerente) para invitar a los contratistas que asistieron al cierre de gestión».
•«Es necesario precisar que la negociación la realizó la Directora Corporativa con Compensar.».....</t>
  </si>
  <si>
    <t>Pasar por alto algún punto de control establecido por el proceso para garantizar el pago efectivo y de acuerdo con los lineamientos contractuales.</t>
  </si>
  <si>
    <t>Falta de control en la asignación financiera a las actividades de Plan de Bienestar e Incentivos</t>
  </si>
  <si>
    <t>Revisar conforme al Plan de Bienestar en el contrato cuyo objeto sea para el desarrollo de actividades de talento humano, que los ítems costeados no superen los techos presupuestales asignados al mismo, salvo circunstancias justificables mediante los informes de supervisión.</t>
  </si>
  <si>
    <t>(Presupuesto ejecutado en el contrato/ Presupuesto programado en el contrato) *100</t>
  </si>
  <si>
    <t>Presunto incumplimiento al artículo 64 de la Ley 190 de 1995 y el artículo 7 del Decreto 1567 de 1998.</t>
  </si>
  <si>
    <t>En la auditoría al proceso de Gestión de Talento Humano, se verificó el desarrollo de inducción y reinducción en la entidad, de esta prueba se evidenció que:
Desde el 15 de noviembre no se ha adelantado inducciones, por lo tanto, se considera que se está presentando un posible incumpliendo así el artículo 64 de la Ley 190 de 1995 que establece ««Todas las entidades publicas tendrán un programa de inducción para el personal que ingrese a la entidad, y uno de actualización cada dos años, que contemplarán entre otros las normas sobre inhabilidades, incompatibilidades, las normas que riñen con la moral administrativa, y en especial los aspectos contenidos en esta ley». «(…) En todos los casos los servidores públicos deberán tomar los cursos y programas previstos en este artículo.» y el artículo 7 del Decreto 1567 de 1998 así «(…) a) Programa de inducción. Es un proceso dirigido a iniciar al empleado en su integración a la cultura organizacional durante los cuatro meses siguientes a su vinculación. El aprovechamiento del programa por el empleado vinculado en período de prueba deberá ser tenido en cuenta en la evaluación de dicho período.»</t>
  </si>
  <si>
    <t>No realizar la inducción a los colaboradores de la entidad en la integración a la cultura organizacional durante los 4 meses siguientes a su vinculación.</t>
  </si>
  <si>
    <t>I) Debilidad en la planeación para contratar la plataforma de inducción 
II) Debilidad en la programación de actividades a realizar de inducción y reinducción</t>
  </si>
  <si>
    <t>Realizar las actividades de inducción y reinducción ya sea a través de la plataforma contratada o de manera presencial.</t>
  </si>
  <si>
    <t>(Actividades ejecutadas / Actividades programadas)*100</t>
  </si>
  <si>
    <t>Herlay Hurtado</t>
  </si>
  <si>
    <t>Oscar Pulgarin</t>
  </si>
  <si>
    <t>Daniel Andrés Gamba</t>
  </si>
  <si>
    <t>Beimar Emilio Castelblanco</t>
  </si>
  <si>
    <t>German Felipe Naranjo</t>
  </si>
  <si>
    <t>José Luis Soto</t>
  </si>
  <si>
    <t>Luz Nelly</t>
  </si>
  <si>
    <t>Proceso</t>
  </si>
  <si>
    <t>Cerrada</t>
  </si>
  <si>
    <t>Total</t>
  </si>
  <si>
    <t>Auditor</t>
  </si>
  <si>
    <t>Área</t>
  </si>
  <si>
    <t>Adquisición de Bienes y Servicios</t>
  </si>
  <si>
    <t>N. 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</si>
  <si>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</si>
  <si>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</si>
  <si>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</si>
  <si>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</si>
  <si>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</si>
  <si>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</si>
  <si>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Richart Ruano Marroquin</t>
  </si>
  <si>
    <t>Gestión de Mercadeo</t>
  </si>
  <si>
    <t>Subgerencia de Desarrollo de Negocios</t>
  </si>
  <si>
    <t>Gestión de Servicios Logísticos</t>
  </si>
  <si>
    <t>Daniel Andres Gamba</t>
  </si>
  <si>
    <t>Natalia Lopez</t>
  </si>
  <si>
    <t>Gestión Grupos de Interés</t>
  </si>
  <si>
    <t>Subgerencia de Atención al Usuario y Comunicaciones</t>
  </si>
  <si>
    <t>Gestión Jurídica</t>
  </si>
  <si>
    <t>Subgerencia Jurídica</t>
  </si>
  <si>
    <t xml:space="preserve">Monitoreo Integral de la Operación </t>
  </si>
  <si>
    <t>Subgerencia General</t>
  </si>
  <si>
    <t>Oscar Pulgarin Lara</t>
  </si>
  <si>
    <t>Subgerencia técnica y de Servicios, Subgerencia Económica y Subgerencia Jurídica</t>
  </si>
  <si>
    <t>Emilio Castelblanco</t>
  </si>
  <si>
    <t>Dirección Técnica de Modos Alternativos y E.C. y Dirección Técnica de Seguridad</t>
  </si>
  <si>
    <t>TOTAL</t>
  </si>
  <si>
    <t xml:space="preserve">Áreas </t>
  </si>
  <si>
    <t>Dirección Técnica de Buses</t>
  </si>
  <si>
    <t>Dirección Técnica de Modos Alternativos y E. C.</t>
  </si>
  <si>
    <t>Oficina Asesora de Planeación</t>
  </si>
  <si>
    <t>OCI-2024-013</t>
  </si>
  <si>
    <t>Aplicación indebida de las modalidades de selección de que trata el artículo 2º numeral 2º literal a y artículo 5º numeral 3º de la Ley 1150 de 2007, en el proceso de selección para
la contratación del suministro de tiquetes aéreos.</t>
  </si>
  <si>
    <t>De los 4 procesos de selección auditados, es decir, procesos donde hay ofertas y competencia para seleccionar al proponente ganador, se identificó que, en uno de ellos, es decir, un 25% de la muestra, este es, el proceso el TMSA-SAM-02-2023, la entidad aplicó indebidamente las modalidades de selección de que trata el artículo 2 de la ley 1150 de 2007.</t>
  </si>
  <si>
    <t>Escoger indebidamente la modalidad de selección de los contratos según la necesidad contractual o necesidad a satisfacer</t>
  </si>
  <si>
    <t>Debilidad en los mecanismos aplicados a la selección de las modalidades de selección.</t>
  </si>
  <si>
    <t>Realizar mesas de trabajo para determinar la modalidad de selección en caso de haber diferencias con el área encargada</t>
  </si>
  <si>
    <t>(# Mesas de trabajo realizadas / # Mesas de trabajo programadas) *100</t>
  </si>
  <si>
    <t>Profesional Especializado Grado 6 de Contratación</t>
  </si>
  <si>
    <t>(# Sensibilizaciones ejecutadas / # Sensibilizaciones programadas) *100</t>
  </si>
  <si>
    <t>Realizar una jornada de sensibilización anual a los colaboradores encargados de la estructuración de los documentos previos a la firma del contrato (estudios previos, anexo técnico, proyectos de pliegos, estudios de sector, entre otros</t>
  </si>
  <si>
    <t>OCI-2024-024</t>
  </si>
  <si>
    <t>Gestión de servicios logísticos</t>
  </si>
  <si>
    <t>Debilidad en la supervisión de las actividades a cargo del contratista</t>
  </si>
  <si>
    <t xml:space="preserve">De los 13 expedientes revisados, se identificó que dos de estos no se encontraban organizados de manera cronológica y uno contenía documentos que no hacían parte del expediente.
El control establecido por la Dirección Corporativa para el uso de celulares, en el área de correspondencia es deficiente, ya que, la caja designada para la custodia de los dispositivos móviles se encuentra dentro del mismo archivo y sin seguridad.
Tres de los catorce analistas del archivo no cuentan con el certificado de confidencialidad requerido por la entidad, publicado en la plataforma SECOP II. Sin embargo, éstos se encuentran de manera física.
Se observó que los extintores suministrados por el contratista en el archivo central están vencidos desde el mes de marzo, representando un riesgo potencial en caso de producirse un incendio.
</t>
  </si>
  <si>
    <t>Perdida o daño de información almacenada en el archivo de gestión o el archivo central de la Entidad</t>
  </si>
  <si>
    <t xml:space="preserve">Falta de precisión en la ejecución de algunas de las actividades pactadas en el contrato de forma general.  </t>
  </si>
  <si>
    <t xml:space="preserve">Profesional Universitario 4 Gestión Documental </t>
  </si>
  <si>
    <t xml:space="preserve">Realizar 6  muestreos aleatorios del archivo </t>
  </si>
  <si>
    <t xml:space="preserve">6 Muestreos realizados </t>
  </si>
  <si>
    <t>En el marco de la supervision del contrato de 4-72, verificar que se cargue de manera completa los documentos  en Secop II a través de una lista de chequeo.</t>
  </si>
  <si>
    <t>Una (1) lista de chequeo</t>
  </si>
  <si>
    <t>Incumplimiento a lo establecido en el artículo primero de la resolución 819 de 2021, artículo quinto y artículo octavo de la resolución 077 de 2022 y en el numeral 6.1, 6.2.3 y 6.2.3.1 del procedimiento P-DA-019 V.0. que reglamenta el autoseguro de TRANSMILENIO S.A.</t>
  </si>
  <si>
    <t>Al verificar las gestiones realizadas por parte de la Dirección Corporativa y la Dirección Técnica de Infraestructura (única área técnica que presentó siniestralidad por AMIT y terrorismo en el periodo auditado) respecto del autoseguro, se evidenciaron las siguientes situaciones: 1. Incumplimiento a lo establecido en el artículo 5° de la Resolución 077 de 2022 y los numerales 6.1. y 6.2.3 del procedimiento P-DA-019 V0, toda vez que desde la Dirección Corporativa no se realizaron informes periódicos de gestión, no se llevaron seguimientos ante el Comité de Gerencia cada vez se confirmaba un pago por autoseguro, como lo dictan las disposiciones institucionales mencionadas.</t>
  </si>
  <si>
    <t>incumplimiento en lo establecido en las resoluciones y procedimientos con respecto al manejo y uso del autoseguro</t>
  </si>
  <si>
    <t>Resolucion desactualizada que reglamento el autoseguro.</t>
  </si>
  <si>
    <t xml:space="preserve">Realizar la modificación de las resoluciones y el procedimiento establecido, en los artículos mencionados con respecto al autoseguro </t>
  </si>
  <si>
    <t>Modificaciones realizadas</t>
  </si>
  <si>
    <t>Profesional Especializado 6 de Seguros</t>
  </si>
  <si>
    <t>Incumplimiento a la Resolución 668 de 2022 (Secretaría Distrital de Salud), «por la cual se establecen los procedimientos administrativos, técnicos y operativos para la implementación de los Desfibriladores Externos Automáticos -DEA- en Bogotá D.C»</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</si>
  <si>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</si>
  <si>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Posibles incumplimientos de la entidad a la Resolución 668 de 2022 con repecto a los DEA.</t>
  </si>
  <si>
    <t xml:space="preserve">Falta de implementación de los equipos DEA en las estaciones del sistema
</t>
  </si>
  <si>
    <t>Realizar el proceso contractual para el alquiler y mantenimiento de los equipos DEA en las estaciones de mayor demanda del sistema de transporte masivo, donde se pueda asegurar la integridad y seguridad de los equipos.</t>
  </si>
  <si>
    <t>Equipos DEA instalados</t>
  </si>
  <si>
    <t>Profesional Universitario 3 - SST</t>
  </si>
  <si>
    <t>Incumplimiento del manual de inventarios M-DA-002 V1 de 2022 numeral 4.1:«Traslado de Bienes entre Áreas o funcionarios»</t>
  </si>
  <si>
    <t xml:space="preserve">La Oficina de Control Interno realizó un análisis del inventario entregado por la Dirección Corporativa y notó discrepancias en la asignación de responsabilidades de bienes inmuebles, específicamente la «Estación Central». Originalmente, estos bienes estaban a cargo de la Subgerencia Técnica y de Servicios, y el traslado al área de la Dirección Técnica de Infraestructura fue solicitado sin los soportes documentales adecuados, contraviniendo el Manual de Inventario M-DA-002 V1. La Dirección Corporativa, en respuesta a la solicitud de documentación, se refirió a procedimientos de toma física y asignación de responsabilidades basados en el Acuerdo 04 de 2023 y la Resolución 140 de 2023, argumentando que la Dirección Técnica de Infraestructura actualmente no posee funciones relacionadas con la administración de los predios. Además, se destacó que el proyecto «Estación Central» se encuentra en reestructuración por la Subgerencia Técnica y de Servicios, reafirmando que la Dirección Técnica de Infraestructura no tiene competencia sobre este. </t>
  </si>
  <si>
    <t>Pérdida de control del inventario y bienes de la entidad.</t>
  </si>
  <si>
    <t xml:space="preserve">Falta de cumplimiento al manual de inventarios </t>
  </si>
  <si>
    <t xml:space="preserve">Actualizar e implementar el Manual de Inventarios en donde se determine claramente el proceso de traslado entre areas e implementar su cumplimiento.
</t>
  </si>
  <si>
    <t>Un (1) manual actualizado</t>
  </si>
  <si>
    <t xml:space="preserve">Profesional Universitario 4 - Apoyo Logistico </t>
  </si>
  <si>
    <t>Incumplimiento al numeral 6 del procedimiento P-OP-001 Control de los Documentos del Sistema de Gestión de TRANSMILENIO S.A. V6.</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</si>
  <si>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</si>
  <si>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 xml:space="preserve">Llevar a cabo procedimientos o tomar decisiones bajo procedimientos desactualizados
</t>
  </si>
  <si>
    <t>Falta de proceso de revisión de los documentos a cargo del proceso de Servicios Logisticos</t>
  </si>
  <si>
    <t>Actualizar los documentos del proceso de servicios logísticos de la siguiente manera:
I) 01 de julio a 31 de diciembre 2024: Tres (3) documentos y se participa en el Manual de Reversión
II) 01 de febrero 2025 al 30 de junio de 2025: Los documentos que se requeran actualizar previa revisión del proceso.</t>
  </si>
  <si>
    <t>4 documentos actualizados</t>
  </si>
  <si>
    <t xml:space="preserve">Directora Corporativa </t>
  </si>
  <si>
    <t>Realizar un seguimiento periódico a la ejecución de los contratos por parte de los supervisores, en función de la gestión de estos a través de las plataformas SECOP II y JSP7</t>
  </si>
  <si>
    <t xml:space="preserve">Numero de contratos prestación de servicios STS / Numero de contratos revisados
</t>
  </si>
  <si>
    <t>100% de los contratos de prestación de servicios de la subgerencia Técnica y de servicios revisados</t>
  </si>
  <si>
    <t>Supervisores de contratos</t>
  </si>
  <si>
    <t>Incumplimiento a la Circular Externa Única de Colombia Compra Eficiente, en cuanto a la integridad de la información publicada en SECOP II debido a que hay información registrada en el sistema de información JSP7 difiere de la publicada en SECOP.</t>
  </si>
  <si>
    <t>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</si>
  <si>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De acuerdo con la acción de mejora, se realizo una mesa de trabajo con SAUC para el cambio en la modalidad de contratación de un proceso y tuvo como resultado un PPT y la justificación correspondiente</t>
  </si>
  <si>
    <t>De conformidad con la información y soportes remitidos por la Dirección Corporativa, se evidenció que la acción se ha venido cumpliendo, toda vez que se observa la realización de mesas de trabajo para la modificación de la modalidad de selección, su respectiva justificación y su fecha de finalización está prevista para el 31 de diciembre de 2024. No obstante, la OCI evidenció que para el proceso No. TMSA-SAM-07-2024 se adelantó a través de la modalidad de selección abreviada de menor cuantía, cuando lo procedente era por subasta inversa, dado que el objeto a adquirir se enmarca en la denominación de características técnicas uniformes, por tanto, la acción carece de efectividad, no elimina la causa raíz que originó el hallazgo y en consecuencia se concluye que es inefectiva, por lo que, la Dirección Corporativa deberá reformular la acción. Para más detalle, ver el memorando de informe de seguimiento al Plan de Mejoramiento del Proceso de Adquisición de Bienes y Servicios.</t>
  </si>
  <si>
    <t>Enlace OneDrive con tres (03) archivos con los avances correspondientes.
Presentación con la información referente al cambio de modalidad de selección, correo electrónico y archivo en formato Word con la justificación respectiva.
Acta y grabación del de comité de contratación del 11 de septiembre de 2024.
Estudios y documentos previos del proceso TMSA-SAM-07-2024</t>
  </si>
  <si>
    <t>De acuerdo con la acción de mejora, se realizó una sensibilización a los enlaces de las dependencias encargados de la estructuración de los documentos previos a la firma del contrato (estudios previos, anexo técnico, proyectos de pliegos, estudios de sector, entre otros</t>
  </si>
  <si>
    <t>De conformidad con la información y soportes remitidos por la Dirección Corporativa, se evidenció que se ha venido cumpliendo con la acción descrita, no obstante, la jornada de sensibilización debe ser enfocada a las modalidades de selección de que trata el Estatuto General de Contratación de la Administración Pública y todas las normas que lo modifiquen y complementen, pues al revisar los soportes, se observa que se realizó la sensibilización con asuntos diferentes tales como: «ESTRUCTURACION DE LOS DOCUMENTOS PREVIOS EN UN PROCESO DE SELECCIÓN» y «SENSIBILIZACIÓN PARA SUPERVISORES SOBRE EL MANUAL DE SUPERVISIÓN», la primera fue enfocada a la estructuración del universo de los estudios y documentos previos, y la segunda sobre el manual de supervisión e interventoría de la entidad. Por tanto, no se evidencia una sensibilización puntual sobre la situación que dio origen al hallazgo en cuestión, y es que, esta sensibilización debe ser sobre las modalidades de selección y su justificación. Conforme a lo anterior, se concluye que la acción no se ha cumplido y su estado queda en «ejecución», lo cual se verificará en el próximo seguimiento.</t>
  </si>
  <si>
    <t>Enlace OneDrive con tres (03) archivos con los avances correspondientes.
Presentación con tema estructuración de procesos de selección;
Listado de asistencia de la sensibilización "estructuración de procesos de selección" y "sensibilización a supervisores manual de supervisión".
Acta y grabación del de comité de contratación del 11 de septiembre de 2024.
Estudios y documentos previos del proceso TMSA-SAM-07-2024</t>
  </si>
  <si>
    <t>Durante el período julio a septiembre de 2024 no se presentaron citaciones a los supervisores de la DTS por parte de SST para asistencia a investigación de accidentes de trabajo de contratistas supervisados por ellos.</t>
  </si>
  <si>
    <t>La acción prouesta por la DTS es: "En caso que el supervisor no pueda asistir a la reunión de investigación de accidentes, lo hará el delegado por el supervisor(..) deberá  reportar al supervisor el resultado del análisis y las acciones determinadas, para lo pertinente con el supervisado y/o acciones de mejora en la ejecución contractual."; la cual se encuentra en validación de reformulación, por lo que se revisará durante el proximo seguimiento</t>
  </si>
  <si>
    <t>No aplica para el periodo del seguimiento.</t>
  </si>
  <si>
    <t xml:space="preserve">Teniendo en cuenta que el área de vehículos se está construyendo un protocolo de Base de datos del área de vehículos de la Dirección Técnica de BRT, este tema sobre el reporte de kilometraje para cálculo de factor de disponibilidad se podría incluir en este que está en elaboración, ante lo cual solicitamos la posibilidad de reformulación de la acción de mejora en este sentido, estableciendo como fecha de terminación 30 de noviembre de 2024. </t>
  </si>
  <si>
    <t>La acción se planteo como inefectiva, durante el seguimeinto anterior, en este sentido se encuentra en reformulación y validación, por lo tanto se plantea en ejecución, y se revisará durante el proximo seguimiento.</t>
  </si>
  <si>
    <t>Se anexa correo con recomndaciones recibidas por parte de la OAP</t>
  </si>
  <si>
    <t>Esta accion de mejora esta relacionada directamente con la accion anterior y por tanto se solicita, como consecuencia de la reformulación establecer como fecha de terminacion el 31 de diciembtre de 2024</t>
  </si>
  <si>
    <t>Se revisará durante el proximo seguimiento.</t>
  </si>
  <si>
    <t xml:space="preserve">El contrato fue formalizado el 3 de septiembre de 2024. En cumplimiento de este acuerdo, se realizó el envío inicial de 12 equipos de medición de alcoholimetría a partir del 6 de septiembre. Posteriormente, el 20 de septiembre se llevó a cabo la entrega de 7 equipos que habían sido calibrados de acuerdo con las normativas y estándares establecidos para garantizar su precisión y fiabilidad.
Durante el período se hizo acompañamiento a los concesionarios en la toma de pruebas de alcoholemía, y a partir del 21 de septiembre, se dio inicio a los controles de alcoholimetría dirigidos a los agentes del sistema por parte de la DTS. Estas pruebas se realizaron en diversas localizaciones estratégicas, incluyendo las inmediaciones de los patios, portales, estaciones y puntos de inicio de ruta. Este proceso tiene como objetivo principal asegurar la seguridad, el cumplimiento de las normativas vigentes y garantizar que todo el personal con incidencia en la operación o actividades de apoyo a la misma, se encuentren en óptimas condiciones físicas y mentales para el desempeño de sus funciones.
</t>
  </si>
  <si>
    <t>La acción propuesta por la DTS es: "Gestionar el proceso de contratación de un proveedor que relice la calibración y mantenimineto de  los Alcoholimetros a cargo de la Dirección Técnica de Seguridad, Continuar con el seguimiento períodico según cronograma trimestral a las fechas de vencimiento de los equipos(...)". la cual se encuentra en validación de reformulación, por lo que se revisará durante el proximo seguimiento</t>
  </si>
  <si>
    <t>Aceptación de la oferta
Acta de inicio
Calibración de equipos
Pruenas de alcoholimetria
Cronograma de verificación</t>
  </si>
  <si>
    <t>Como parte del seguimiento a los contratos realizados por parte de la DTI, se ha realizado el seguimiento y la verificación de manera periódica al cargue de la información que debe estar publicada en el Secop en cumplimiento con la observación realizada por la OCI y lo estipulado en el manual de supervisión de la entidad para prodecer con la aprobación del pago correspondiente y de esta manera llevar un control a la ejecución.</t>
  </si>
  <si>
    <t>Durante el presente seguimiento, se validaron 20 de los 69 contratos aportados lo que representa un 29 % de la muestra encontrado que 4 de ellos, no cuentan con el certificado de cumplimiento de la úlñtima cuenta de cobro, lo que representa un 20 % de la muestra, así las cosas, la aación continua pendeinte de verificación de efectividad, y se exhorta a la dependencia que se continue y finalece el cargue de la información en SECOP.</t>
  </si>
  <si>
    <t>1. Se adjunta la captura de pantalla consolidada del cargue y aprobación de pagos en la plataforma Secop II para el contrato CTO1286-21.
2, relacion de contratos de la dependencia.
3. soportes de seguimiento del contrato  CTO1285-21</t>
  </si>
  <si>
    <t xml:space="preserve">Oscar Pulgarin 
Luz Nelly Castañeda </t>
  </si>
  <si>
    <t>De acuerdo con la acción de mejora, se han venido realizando muestreos mensuales en donde queda como registro un acta debidamente firmada</t>
  </si>
  <si>
    <t>La Dependencia ha venido realizando muestreos aleatorios de acuerdo con la evidencia portada. Teniendo en cuenta que son 6 muestreos y que la acción se encuentra en tiempo esta continúa en ejecución</t>
  </si>
  <si>
    <t>- Acta de Reunión o Comité - Dirección Corporativa - Serie Contratos
- Acta de Reunión o Comité - Gerencia General
- R-OP-004 Acta de revisión aleatoria Desarrollo de Negocios</t>
  </si>
  <si>
    <t>De acuerdo con la acción de mejora, se han venido realizando diferentes listas de chequeo para poder verficiar el cargue de los documentos en la plataforma Secop II</t>
  </si>
  <si>
    <t>La Oficina de Control Interno evidencia el avance realizado por la dependencia. La Acción se encuentra en tiempo de cumplimiento por tanto se verificará en proximo seguimiento su cumplimiento y efectividad.</t>
  </si>
  <si>
    <t>- R-DA-116 Lista de Chequeo Documental V4</t>
  </si>
  <si>
    <t>Una vez revisada y trabajada la acción de mejora al interior de la Dirección Corporativa, en el correo que será enviado a la OCI con las evidencias del seguimiento a septiembre de 2024, se explicará el avance cualitativo, toda vez que en este espacio hay un límite de caracteres</t>
  </si>
  <si>
    <t>La Oficina de Control Interno verificó la evidencia y observó la adquisición de las polizas. Sin embargo y teniendo en cuenta que las mencionadas pólizas fueron expedidas al final del mes y que aún no ha teerminado el proceso abreviada para la adquisición de todas la pólizas y que estas acción se encuentra en tiempo continúa en estado de ejecución.</t>
  </si>
  <si>
    <t xml:space="preserve">"Oscar Pulgarin 
Luz Nelly Castañeda </t>
  </si>
  <si>
    <t>- INFORME DE AUTSEGURO-Septiembre 16-2024
- INFORME FINANCIERO AUTOSEGURO
- Correo SOLICITUD E INFORME  TERMINACIÓN AUTOSEGURO PARA COMITÉ DIRECTIVO -25-09-2024</t>
  </si>
  <si>
    <t>Oscar Pulgarin 
Luz Nelly Castañeda</t>
  </si>
  <si>
    <t>De acuerdo con la acción de mejora, el día 06 de septiembre de 2024 se enviaron los documentos necesarios para iniciar el proceso de selección a la ordenadora del gasto</t>
  </si>
  <si>
    <t>La acción se encuentra en tiempo de ejecución. La Oficina de Control Interno realizara verificación en proximos seguimientos</t>
  </si>
  <si>
    <t>- Correo proceso de selección DEA</t>
  </si>
  <si>
    <t>De acuerdo con la acción de mejora, el Manual de Inventarios ya fue revisado por el lider del proceso y a la espera de observaciones y comentarios por parte de él.</t>
  </si>
  <si>
    <t>- Correo Manual de Inventarios</t>
  </si>
  <si>
    <t>Manual de Caja Menor y Manual de Seguros: Documentos trabajadso por la DC y ya fueron revisados por la OAP estando pendiente de ajustes
Manual de Reversión: Se realizó solicitud a la OAP para su eliminación del SIGEST
Procedimineto caja menor: En revisión para actualización y/o eliminación de SIGEST</t>
  </si>
  <si>
    <t>La Oficina de Control Interno realiará la verificación del cumplimiento de la acción en próximo seguimiento una vez sean aprobados todos los trámites. La acción continúa en ejecución</t>
  </si>
  <si>
    <t>- Correos con solicitud de modificación y ajustes de los documentos.</t>
  </si>
  <si>
    <t xml:space="preserve">En el seguimiento enterior se reportó y remitió ala OCI el soporte correspndiente (Memo con Radicado  No.2024-80202-CI-49819) </t>
  </si>
  <si>
    <t>Mediante el memorando 2024-80202-CI-49819, registrado en la herramienta T-DOC, la Dirección de TIC notificó a los profesionales especializados y a los técnicos responsables de la supervisión de contratos de la dirección sobre la reiteración de la obligatoriedad de publicar los documentos contractuales en SECOP II, conforme al artículo 2.2.1.1.1.7.1 del Decreto 1082 de 2015.</t>
  </si>
  <si>
    <t>S1. Memorando CI-49819.pdf</t>
  </si>
  <si>
    <t>Estructurar y adoptar una matriz de seguimiento interno aleatorio a la publicación en el SECOP de los documentos del proceso cuyo ordenación del gasto esté delegada al Director de TIC, con base en la cual en caso de incumplimiento se genere una alerta a través de comunicación y si persiste, una 2 alerta en reunión con el Director de TIC a fin de analizar las condiciones puntuales de la situación encontrada y definir las acciones a que haya lugar y si es del caso iniciar trámite ante la OCID</t>
  </si>
  <si>
    <t>Se adoptó la matriz de seguimiento interno aleatorio a la publicación en SECOP de los documentos del proceso referidos en el artículo 2.2.1.1.1.7.1 del decreto 1082 de 2015, derivados de los procesos de selección cuya ordenación del gasto está delegada al Director de TIC, con base en la cual en los casos en que se detctaron debilidades, se generó alerta por correo a fin de que sean revisadas y subsanadas por parte de los supervisores. (Se adjunta la matríz y el correo de Alerta remtido)</t>
  </si>
  <si>
    <t>1. La Dirección de TIC elaboró una matriz en Excel con los siguientes campos: Nro. de proceso, contrato, enlace a SECOP II, contratista, valor, plazo, garantías, fecha inicio, fecha fin, forma de pago y seguimiento mensual.
2. Al mes de septiembre, se ha realizado el seguimiento a 8 contratos, de los cuales 7 presentaron incumplimientos. Estos fueron reportados a los responsables el 27/09/2024 por correo electrónico. La efectividad de las acciones será evaluada en el próximo seguimiento.</t>
  </si>
  <si>
    <t>S2. Matriz de seguimiento.xlsx
S3. Gestión de Supervisión a CTOs.msg</t>
  </si>
  <si>
    <t>Emilio Castelblanco Morales
Laura Catalina Henao</t>
  </si>
  <si>
    <t>Los profesionales de la Subgerencia Técnica y de Servicios, asistieron a las capacitaciones realizadas por la Dirección Corporativa, sobre la plataforma SECOP II y el manual de contratación, los días 25 de mayo y 7 de junio, 
Lo anterior, permitió que el grupo de supervisores se actualizara en materia contractual, lo que ha generado que se lleve una correcta supervisión de contratos manteniendo actualizados los expedientes en la plataforma SECOP II.</t>
  </si>
  <si>
    <t>Durante la verificación de la documentación se logra evidenciar que se está cumpliendo con la ejecución de dicha acción, por lo tanto, la misma será objeto de análisis y validación de efectividad durante el próximo seguimiento, teniendo como insumo el informe resultado de la auditoria al proceso de planeación; toda vez que es necesario realizar una muestra de los contratos de la STS para lograr validar la efectividad de la acción de cara al cumplimiento de la publicación de documentos en SECOP II.</t>
  </si>
  <si>
    <t>1. CTO41-24
2. CTO90-24</t>
  </si>
  <si>
    <t>Esta actividad se encuentra en ejecución, cada supervisor se encarga de realizar un seguimiento a la ejecución de sus contratos.
Los cambios aplicados por la Dirección Corporativa en la plataforma JSP7 con la implantación del portal contratistas, a facilitado las actividades de supervisión, agilizando el proceso, lo que, posteriormente sirven de base para actualizar la plataforma SECOP II.</t>
  </si>
  <si>
    <t>Carpeta 4 de evidencias de diferentes contratos</t>
  </si>
  <si>
    <t>Se realizara jornada de socialización y formación del protocolo actualizado y el correcto diligenciamiento de los formatos físicos de campo además se desarrollo junto con la Dirección de TIC´s una plataforma para toma de datos digital que estandariza los datos a registrar en campo.</t>
  </si>
  <si>
    <t xml:space="preserve">Se han realizado capacitaciones al personal en dic/23, jun/24en cuanto a nuevos formatos y su correcto diligenciamiento y en ago/24 se realizó la capacitación del procedimiento P-ST-001 actualizado.
Cuando se ocurran cambios en el cronograma de tomas de información, se está informando a los interesados el cambio en el cronograma. 
la implementación de la aplicación Survey123, ha permitido reducir las inconsistencias en las tomas de información ya que reduce el error al no permitir omitir datos. </t>
  </si>
  <si>
    <t>Durante la validación de la documentación aportada por la STS, se logra evidenciar un avance en la gestión del 100%, no óbstate es necesario realizar una revisión exhaustiva al detalle para validar la efectividad de la acción y teniendo en cuenta que actualmente está en proceso la auditoría a la planeación del SITP, se plantea que dicha acción se valide en próximos seguimientos teniendo en cuenta el informe producto de la auditoría.</t>
  </si>
  <si>
    <t>1. ASISTENCIA A LA CAPACITACION DEL PST001(1-46)
2. Capacitación 2 PST001</t>
  </si>
  <si>
    <t>El personal del Área de Proyecciones y Estadísticas, a fin de revisar la calidad de los datos, realiza un muestreo de confiabilidad en cada uno de los estudios con un nivel de confianza del 95%. 
Se estandarizaron los formatos de campo, al igual que los de Digitación los cuales no permiten digitar datos rutas o lugares que no existen o que los valores se salgan de los rangos.
Finalmente, el uso de Survey 123, limita el error de toma al basarse en listados e interfaces desplegables.</t>
  </si>
  <si>
    <t xml:space="preserve">Carpeta 6 de evidencias </t>
  </si>
  <si>
    <t>Se actualizó la metodología y la politica en mayo y abril de 2023 respectivamente modificando condiciones de actualizacion del precio de las TISC.
Se han realizado reintegros a tres cuentas, mientras que el total de cuentas que requerían reintegro era de cuatro. Por lo tanto, queda una cuenta pendiente a la que se le deben seguir efectuando traslados para completar el reintegro. Del total de $15.059.238.465,47 se ha reintegrado $8.332.036.694,77, quedando un saldo de $6.727.201.770,70.</t>
  </si>
  <si>
    <t>La Subgerencia Económica remitió los extractos bancarios que soportan el traslado respectivo para agosto 2024, por monto de $1.346.693.124,00, así mismo, remitió el oficio donde avala dicho movimiento. Teniendo en cuenta los reintegros reportados en seguimientos anteriores, suma un valor total de $8.332.036.694,77, lo que equivale a un 55,3% del total pendiente por reintegrar, que equivale a $15.059.238.465,47</t>
  </si>
  <si>
    <t>1. Correo dirigido a la Fiduciaria Popular donde se solicita realizar el 1er reintegro y los extractos bancarios que lo soportan.
2. Comunicación con radicado 2024-EE-09258 dirigido a la Fiduciaria Popular y extractos de marzo de 2024 en donde se evidencian los traslados del oficio.
3. Comunicación con radicado 2024-EE-23643 dirigido a la Fiduciaria Popular y extractos de agosto de 2024 en donde se evidencian los traslados mencionados en la comunicación.</t>
  </si>
  <si>
    <t>Se cuenta con la versión preliminar del procedimiento de financiación en revisión interna.</t>
  </si>
  <si>
    <t>El proceso remitió el avance del procedimiento de financiación, sin embargo, aún está en trámite para su formalización. Teniendo en cuenta que la actividad presenta fecha posterior al 30 de septiembre de 2024, se efectuará seguimiento en próximas evaluaciones.</t>
  </si>
  <si>
    <t xml:space="preserve"> Procedimiento de financiación versión preliminar</t>
  </si>
  <si>
    <t>Teniendo en cuenta que la actividad presenta fecha posterior al 30 de septiembre de 2024, se efectuará seguimiento en próximas evaluaciones.</t>
  </si>
  <si>
    <t xml:space="preserve">Teniendo que estamos dentro de los tiempos para realizar en su totalidad la acción, actualmente nos encontramos estructurando los documentos soporte para realizar la modificación de la caracterización </t>
  </si>
  <si>
    <t>El proceso remitió como avance la construcción de la matriz en Excel con los oficios que se han remitido para adelantar la gestión correspondiente a la acción. Sin embargo, teniendo en cuenta que la actividad presenta fecha posterior al 30 de septiembre de 2024, se efectuará seguimiento en próximas evaluaciones.</t>
  </si>
  <si>
    <t>Debilidad en la articulación con la Dirección de TIC's para el bloqueo de usuarios en JSP7 durante el periodo de vacaciones de funcionarios</t>
  </si>
  <si>
    <t>Informar mensualmente a la Dirección de TIC’s los funcionarios que van a disfrutar de vacaciones para bloquear los accesos a la plataforma JSP7 durante ese periodo de tiempo</t>
  </si>
  <si>
    <t>Informes mensuales</t>
  </si>
  <si>
    <t>De acuerdo con la acción de mejora, se envía mensualmente resolución con las personas que se van a vacaciones a los jefes de dependencias con copia a la Dirección de TIC'S para bloquear el acceso a plataformas en ese periodo de tiempo.</t>
  </si>
  <si>
    <t>Se observa que se hace el reporte a la dirección de TIC, se continua con su evaluación en el próximo trimestre.</t>
  </si>
  <si>
    <t>Seis (06) archivos en formato PDF con las resoluciones mensuales de los funcionarios que empiezan periodo de vacaciones y los correos enviados a jefes de dependencia y a la Dirección de TIC's para el bloqueo en el aplicativo JSP7</t>
  </si>
  <si>
    <t>De acuerdo con la acción de mejora, en julio de 2024 se emitió circular recordando los tiempos de notificación y entrega de Incapacidades médicas a los equipos de Nómina y de SST de la Dirección Corporativa con copia a su superior inmediato.</t>
  </si>
  <si>
    <t>Se revisará su efectividad en el marco de la auditoría de cumplimiento del Decreto 1072 de 2015.</t>
  </si>
  <si>
    <t>Enlace OneDrive con un (01) documento en PDF</t>
  </si>
  <si>
    <t>De acuerdo con la acción de mejora, en la vigencia 2023 se emitió circular con respecto a la accesibilidad de los extintores, de igual forma, para la vigencia 2024 se esta proyectando otra circular al respecto que se encuentra en revisión de los responsables</t>
  </si>
  <si>
    <t xml:space="preserve">Una vez revisada la información, y revisados lo mapas del piso 5, se puede establecer que el mapa se encuentra desactualizado teniendo en cuenta que fue modificada la distribución del piso y en cuento a la accesibilidad de los extintores se evidencia que en el piso 5 durante 3 semana uno los extintores se encuentra bloqueado y fue reducido el espacio de los puestos de trabajo al colocar sillas en un espacio que se encuentra reducido. </t>
  </si>
  <si>
    <t>Ya fue reportado en seguimientos anteriores</t>
  </si>
  <si>
    <t>Si bien se desarrollaron las actividades durante periodos anteriores, se observa que aun existen extintores que son bloqueados y no son fácil el acceso, tal como se evidencia en el piso 5.</t>
  </si>
  <si>
    <t>De acuerdo con la acción de mejora, se realizó certificación donde consta que se realizaron exámenes médicos ocupacionales a todos los colaboradores de la entidad.</t>
  </si>
  <si>
    <t>De acuerdo con la acción de mejora, en agosto de 2024 se realizó la publicación en la intranet con relación al reporte oportuno de los accidentes, incidentes de trabajo o enfermedad laboral.</t>
  </si>
  <si>
    <t>Se mantiene en estado incumplida toda vez que se comprometieron a realizar dos publicaciones y a la fecha solo se evidencia una.</t>
  </si>
  <si>
    <t>Enlace OneDrive con cuatro (04) imágenes de los avances correspondientes</t>
  </si>
  <si>
    <t>De acuerdo con la acción de mejora, se ha venido realizando revisión periódica mensual en todos los pisos de todos los extintores y queda como resultado los informes correspondientes</t>
  </si>
  <si>
    <t>Si bien se han adelantado revisiones se continúa presentando extintores los cuales no permite el acceso inmediato a los mismos como para el extintor del piso 5 que se encuentra ubicado fuera de la sala Alcalá al lado de los puestos de trabajo de la Oficina de Control Interno.</t>
  </si>
  <si>
    <t>Enlace OneDrive con tres (03) archivos en formato Excel</t>
  </si>
  <si>
    <t>Se revisará su efectividad durante la auditoría al cumplimiento del Decreto 1072 de 2015</t>
  </si>
  <si>
    <t>Enlace One Drive con cuatro (4) correos con los requerimientos de inspección junto con el informe correspondiente</t>
  </si>
  <si>
    <t>De acuerdo con la acción de mejora, las actividades que se están haciendo están validadas con el anexo técnico, a través de una lista de chequeo en un cuadro de Excel que permite el control de la ejecución presupuestal del Plan de Bienestar e Incentivos</t>
  </si>
  <si>
    <t>Si bien se están adelantando las actividades establecidas se revisará toda la ejecución en el próximo trimestre.</t>
  </si>
  <si>
    <t>Enlace OneDrive con un (01) archivo en formato Excel</t>
  </si>
  <si>
    <t>De acuerdo con la acción de mejora, el Plan de Bienestar e Incentivos fue aprobado por el Comité de Gestión y Desempeño en enero de la vigencia 2024, así mismo, el 14 de agosto de 2024 se actualiza el Plan de Bienestar e Incentivos y fue notificado por la OAP en calidad de Secretaria Técnica del mismo</t>
  </si>
  <si>
    <t xml:space="preserve">Se evidencia la presentación plan inicial al comité junto con la presentación de la modificación en el mes de agosto, por lo tanto se considera cumplida la acción y se evaluará efectividad posteriormente. </t>
  </si>
  <si>
    <t>Enlace OneDrive con dos (02) archivos con los soportes correspondientes</t>
  </si>
  <si>
    <t>De acuerdo con la acción de mejora, se han realizado las solicitudes a través del formato R-DA-002 para el transporte de las actividades contempladas en el Plan de Bienestar e Incentivos</t>
  </si>
  <si>
    <t>Se evidencia que se está realizando la solicitud de transporte a través del contrato de transporte, sin embargo, se revisará toda la ejecución en el próximo trimestre.</t>
  </si>
  <si>
    <t>Enlace OneDrive con doce (12) archivos en formato PDF</t>
  </si>
  <si>
    <t>De acuerdo con la acción de mejora, se han venido realizando informes del contrato en donde se lleva el control de la ejecución presupuestal de las actividades realizadas para que los ítems costeados no superen los techos presupuestales asignados al mismo</t>
  </si>
  <si>
    <t xml:space="preserve">Se evidencian los informes con el seguimiento del contrato a través de los informes de supervisión, sin embargo, se revisará toda la ejecución en el próximo trimestre. </t>
  </si>
  <si>
    <t>Enlace OneDrive con cuatro (04) archivos en formato PDF</t>
  </si>
  <si>
    <t>De acuerdo con la acción de mejora, se han realizado las actividades de inducción y reinducción en donde queda como resultado los listados de asistencia con las invitaciones a los funcionarios</t>
  </si>
  <si>
    <t>Si bien se han adelantado inducciones y reinducciones, se revisará el cumplimiento de esta actividad en el siguiente trimestre toda vez que se evidencian contratistas nuevos que no han tenido la inducción.</t>
  </si>
  <si>
    <t>Enlace OneDrive con dos (02) subcarpetas con los soportes de los avances correspondientes</t>
  </si>
  <si>
    <t>De acuerdo con el hallazgo, se envia mensualmente resolución con las personas que se van a vacaciones a los jefes de dependencias con copia a la Dirección de TIC'S para bloquear el acceso a plataformas en ese periodo de tiempo.</t>
  </si>
  <si>
    <t>La Oficina de Control Interno, pudo evidenciar que en 31 de julio (Resolución 222 de 2024), 30 de agosto (Resolución 236 de 2024) y el 27 de septiembre de 2024 (Resolución 286 de 2024), la Dirección Corporativa, genero un correo a las diferentes áreas de la Entidad, entre ellas la Dirección de TIC, en donde se informo de novedades administrativas como vacaciones.
Por lo anterior, se decide dejar en Revisión de Efectividad esta acción.</t>
  </si>
  <si>
    <t>Que el área responsable de la actividad incumplida no reporta avance alguno, por lo cual se requirio a la Direcion de TIC de la Entida, para que en próximos ejercicios de seguimiento de la OCI, se revise su eficaz cumplimiento.</t>
  </si>
  <si>
    <t>Seis (06) archivos en formato PDF
1. Correo vacaciones agosto 2024
2. Correo vacaciones julio 2024
3. Correo vacaciones septiembre 2024
4. RES 222 VACACIONES JULIO 2024 
5. RES 236 VACACIONES AGOSTO 2024 
6. RES 286 de 2024 VACACIONES SEPTIEMBRE 2024</t>
  </si>
  <si>
    <t>El área responsable no reportó avance frente a esta acción.</t>
  </si>
  <si>
    <t>Aplicación indebida de las modalidades de selección de que trata el artículo 2º numeral 2º literal a y artículo 5º numeral 3º de la Ley 1150 de 2007, en el proceso de selección para la contratación del suministro de tiquetes aéreos.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</si>
</sst>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76">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hidden="1"/>
    </xf>
    <xf numFmtId="169"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9" fontId="3" fillId="0" borderId="1" xfId="0" applyNumberFormat="1" applyFont="1" applyBorder="1" applyAlignment="1" applyProtection="1">
      <alignment horizontal="center" vertical="center" wrapText="1"/>
      <protection hidden="1"/>
    </xf>
    <xf numFmtId="0" fontId="11" fillId="2" borderId="8" xfId="0" applyFont="1" applyFill="1" applyBorder="1" applyAlignment="1">
      <alignment horizontal="justify"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9" fillId="2" borderId="9" xfId="0" applyFont="1" applyFill="1" applyBorder="1" applyAlignment="1" applyProtection="1">
      <alignment horizontal="left" vertical="center" wrapText="1"/>
      <protection hidden="1"/>
    </xf>
    <xf numFmtId="0" fontId="12" fillId="2" borderId="10" xfId="0" applyFont="1" applyFill="1" applyBorder="1" applyAlignment="1">
      <alignment horizontal="left" vertical="center" wrapText="1"/>
    </xf>
    <xf numFmtId="0" fontId="11" fillId="2" borderId="2"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12" fillId="2" borderId="3" xfId="0" quotePrefix="1" applyFont="1" applyFill="1" applyBorder="1" applyAlignment="1">
      <alignment horizontal="left" vertical="center" wrapText="1"/>
    </xf>
    <xf numFmtId="0" fontId="11" fillId="2" borderId="13" xfId="0" applyFont="1" applyFill="1" applyBorder="1" applyAlignment="1">
      <alignment horizontal="justify" vertical="center" wrapText="1"/>
    </xf>
    <xf numFmtId="0" fontId="12" fillId="2" borderId="15" xfId="0" applyFont="1" applyFill="1" applyBorder="1" applyAlignment="1">
      <alignment horizontal="center" vertical="center" wrapText="1"/>
    </xf>
    <xf numFmtId="0" fontId="19" fillId="2" borderId="4" xfId="0" applyFont="1" applyFill="1" applyBorder="1" applyAlignment="1" applyProtection="1">
      <alignment horizontal="left" vertical="center" wrapText="1"/>
      <protection hidden="1"/>
    </xf>
    <xf numFmtId="0" fontId="12" fillId="2" borderId="5" xfId="0" applyFont="1" applyFill="1" applyBorder="1" applyAlignment="1">
      <alignment horizontal="left" vertical="center" wrapText="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66"/>
  <sheetViews>
    <sheetView showGridLines="0" tabSelected="1" zoomScaleNormal="100" workbookViewId="0">
      <selection activeCell="E89" sqref="E89"/>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55"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3" customWidth="1"/>
    <col min="12" max="12" width="26.85546875" style="3" customWidth="1"/>
    <col min="13" max="13" width="32.42578125" style="3" customWidth="1"/>
    <col min="14" max="14" width="9.28515625" style="3" customWidth="1"/>
    <col min="15" max="15" width="15.7109375" style="2" customWidth="1"/>
    <col min="16" max="16" width="20.5703125" style="2" customWidth="1"/>
    <col min="17" max="17" width="12.85546875" style="50" customWidth="1"/>
    <col min="18" max="18" width="14.42578125" style="50" customWidth="1"/>
    <col min="19" max="19" width="14.7109375" style="2" customWidth="1"/>
    <col min="20" max="20" width="14.140625" style="3" customWidth="1"/>
    <col min="21" max="21" width="15.5703125" style="3" customWidth="1"/>
    <col min="22" max="22" width="53.28515625" style="3" customWidth="1"/>
    <col min="23" max="23" width="69.42578125" style="3" customWidth="1"/>
    <col min="24" max="24" width="13.85546875" style="3" customWidth="1"/>
    <col min="25" max="25" width="11.28515625" style="3" customWidth="1"/>
    <col min="26" max="26" width="65.85546875" style="3" customWidth="1"/>
    <col min="27" max="16384" width="11.42578125" style="3"/>
  </cols>
  <sheetData>
    <row r="1" spans="1:26" s="20" customFormat="1" ht="51.75" customHeight="1" x14ac:dyDescent="0.25">
      <c r="A1" s="18" t="s">
        <v>0</v>
      </c>
      <c r="B1" s="18" t="s">
        <v>1</v>
      </c>
      <c r="C1" s="18" t="s">
        <v>2</v>
      </c>
      <c r="D1" s="54" t="s">
        <v>3</v>
      </c>
      <c r="E1" s="18" t="s">
        <v>4</v>
      </c>
      <c r="F1" s="18" t="s">
        <v>5</v>
      </c>
      <c r="G1" s="32" t="s">
        <v>6</v>
      </c>
      <c r="H1" s="19" t="s">
        <v>7</v>
      </c>
      <c r="I1" s="19" t="s">
        <v>8</v>
      </c>
      <c r="J1" s="19" t="s">
        <v>9</v>
      </c>
      <c r="K1" s="19" t="s">
        <v>10</v>
      </c>
      <c r="L1" s="19" t="s">
        <v>11</v>
      </c>
      <c r="M1" s="19" t="s">
        <v>12</v>
      </c>
      <c r="N1" s="19" t="s">
        <v>13</v>
      </c>
      <c r="O1" s="19" t="s">
        <v>14</v>
      </c>
      <c r="P1" s="19" t="s">
        <v>15</v>
      </c>
      <c r="Q1" s="48" t="s">
        <v>16</v>
      </c>
      <c r="R1" s="48" t="s">
        <v>17</v>
      </c>
      <c r="S1" s="18" t="s">
        <v>18</v>
      </c>
      <c r="T1" s="17" t="s">
        <v>19</v>
      </c>
      <c r="U1" s="18" t="s">
        <v>20</v>
      </c>
      <c r="V1" s="52" t="s">
        <v>21</v>
      </c>
      <c r="W1" s="51" t="s">
        <v>22</v>
      </c>
      <c r="X1" s="53" t="s">
        <v>23</v>
      </c>
      <c r="Y1" s="18" t="s">
        <v>24</v>
      </c>
      <c r="Z1" s="51" t="s">
        <v>25</v>
      </c>
    </row>
    <row r="2" spans="1:26" ht="78.75" x14ac:dyDescent="0.25">
      <c r="A2" s="33" t="s">
        <v>26</v>
      </c>
      <c r="B2" s="33" t="s">
        <v>27</v>
      </c>
      <c r="C2" s="36">
        <v>2</v>
      </c>
      <c r="D2" s="36" t="s">
        <v>28</v>
      </c>
      <c r="E2" s="37" t="s">
        <v>29</v>
      </c>
      <c r="F2" s="33" t="s">
        <v>30</v>
      </c>
      <c r="G2" s="38">
        <v>1</v>
      </c>
      <c r="H2" s="39" t="s">
        <v>31</v>
      </c>
      <c r="I2" s="40" t="s">
        <v>433</v>
      </c>
      <c r="J2" s="40" t="s">
        <v>434</v>
      </c>
      <c r="K2" s="38" t="s">
        <v>32</v>
      </c>
      <c r="L2" s="38" t="s">
        <v>435</v>
      </c>
      <c r="M2" s="41" t="s">
        <v>435</v>
      </c>
      <c r="N2" s="42" t="s">
        <v>33</v>
      </c>
      <c r="O2" s="36" t="s">
        <v>34</v>
      </c>
      <c r="P2" s="41" t="s">
        <v>35</v>
      </c>
      <c r="Q2" s="43">
        <v>45474</v>
      </c>
      <c r="R2" s="43">
        <v>45657</v>
      </c>
      <c r="S2" s="35" t="s">
        <v>73</v>
      </c>
      <c r="T2" s="47">
        <v>45565</v>
      </c>
      <c r="U2" s="43">
        <v>45572</v>
      </c>
      <c r="V2" s="33" t="s">
        <v>436</v>
      </c>
      <c r="W2" s="33" t="s">
        <v>437</v>
      </c>
      <c r="X2" s="34">
        <v>0</v>
      </c>
      <c r="Y2" s="39" t="s">
        <v>37</v>
      </c>
      <c r="Z2" s="33" t="s">
        <v>438</v>
      </c>
    </row>
    <row r="3" spans="1:26" ht="90" x14ac:dyDescent="0.25">
      <c r="A3" s="33" t="s">
        <v>38</v>
      </c>
      <c r="B3" s="33" t="s">
        <v>27</v>
      </c>
      <c r="C3" s="36">
        <v>4</v>
      </c>
      <c r="D3" s="36" t="s">
        <v>39</v>
      </c>
      <c r="E3" s="37" t="s">
        <v>40</v>
      </c>
      <c r="F3" s="33" t="s">
        <v>41</v>
      </c>
      <c r="G3" s="38">
        <v>1</v>
      </c>
      <c r="H3" s="39" t="s">
        <v>31</v>
      </c>
      <c r="I3" s="40" t="s">
        <v>42</v>
      </c>
      <c r="J3" s="40" t="s">
        <v>43</v>
      </c>
      <c r="K3" s="38" t="s">
        <v>32</v>
      </c>
      <c r="L3" s="38" t="s">
        <v>44</v>
      </c>
      <c r="M3" s="41" t="s">
        <v>44</v>
      </c>
      <c r="N3" s="42" t="s">
        <v>33</v>
      </c>
      <c r="O3" s="36" t="s">
        <v>34</v>
      </c>
      <c r="P3" s="41" t="s">
        <v>45</v>
      </c>
      <c r="Q3" s="43">
        <v>45139</v>
      </c>
      <c r="R3" s="43">
        <v>45230</v>
      </c>
      <c r="S3" s="35" t="s">
        <v>46</v>
      </c>
      <c r="T3" s="47">
        <v>45565</v>
      </c>
      <c r="U3" s="43">
        <v>45572</v>
      </c>
      <c r="V3" s="33" t="s">
        <v>439</v>
      </c>
      <c r="W3" s="33" t="s">
        <v>440</v>
      </c>
      <c r="X3" s="34">
        <v>1</v>
      </c>
      <c r="Y3" s="39" t="s">
        <v>37</v>
      </c>
      <c r="Z3" s="33" t="s">
        <v>441</v>
      </c>
    </row>
    <row r="4" spans="1:26" ht="78.75" x14ac:dyDescent="0.25">
      <c r="A4" s="33" t="s">
        <v>38</v>
      </c>
      <c r="B4" s="33" t="s">
        <v>27</v>
      </c>
      <c r="C4" s="36">
        <v>5</v>
      </c>
      <c r="D4" s="36" t="s">
        <v>39</v>
      </c>
      <c r="E4" s="37" t="s">
        <v>47</v>
      </c>
      <c r="F4" s="33" t="s">
        <v>48</v>
      </c>
      <c r="G4" s="38">
        <v>1</v>
      </c>
      <c r="H4" s="39" t="s">
        <v>31</v>
      </c>
      <c r="I4" s="40" t="s">
        <v>49</v>
      </c>
      <c r="J4" s="40" t="s">
        <v>50</v>
      </c>
      <c r="K4" s="38" t="s">
        <v>32</v>
      </c>
      <c r="L4" s="38" t="s">
        <v>44</v>
      </c>
      <c r="M4" s="41" t="s">
        <v>51</v>
      </c>
      <c r="N4" s="42" t="s">
        <v>33</v>
      </c>
      <c r="O4" s="36" t="s">
        <v>34</v>
      </c>
      <c r="P4" s="41" t="s">
        <v>52</v>
      </c>
      <c r="Q4" s="43">
        <v>45139</v>
      </c>
      <c r="R4" s="43">
        <v>45291</v>
      </c>
      <c r="S4" s="35" t="s">
        <v>36</v>
      </c>
      <c r="T4" s="47">
        <v>45565</v>
      </c>
      <c r="U4" s="43">
        <v>45572</v>
      </c>
      <c r="V4" s="33" t="s">
        <v>442</v>
      </c>
      <c r="W4" s="33" t="s">
        <v>443</v>
      </c>
      <c r="X4" s="34">
        <v>1</v>
      </c>
      <c r="Y4" s="39" t="s">
        <v>37</v>
      </c>
      <c r="Z4" s="33" t="s">
        <v>441</v>
      </c>
    </row>
    <row r="5" spans="1:26" ht="78.75" x14ac:dyDescent="0.25">
      <c r="A5" s="33" t="s">
        <v>38</v>
      </c>
      <c r="B5" s="33" t="s">
        <v>27</v>
      </c>
      <c r="C5" s="36">
        <v>5</v>
      </c>
      <c r="D5" s="36" t="s">
        <v>39</v>
      </c>
      <c r="E5" s="37" t="s">
        <v>47</v>
      </c>
      <c r="F5" s="33" t="s">
        <v>48</v>
      </c>
      <c r="G5" s="38">
        <v>2</v>
      </c>
      <c r="H5" s="39" t="s">
        <v>31</v>
      </c>
      <c r="I5" s="40" t="s">
        <v>49</v>
      </c>
      <c r="J5" s="40" t="s">
        <v>53</v>
      </c>
      <c r="K5" s="38" t="s">
        <v>32</v>
      </c>
      <c r="L5" s="38" t="s">
        <v>54</v>
      </c>
      <c r="M5" s="57">
        <v>1</v>
      </c>
      <c r="N5" s="42" t="s">
        <v>33</v>
      </c>
      <c r="O5" s="36" t="s">
        <v>34</v>
      </c>
      <c r="P5" s="41" t="s">
        <v>52</v>
      </c>
      <c r="Q5" s="43">
        <v>45139</v>
      </c>
      <c r="R5" s="43">
        <v>45473</v>
      </c>
      <c r="S5" s="35" t="s">
        <v>36</v>
      </c>
      <c r="T5" s="47">
        <v>45565</v>
      </c>
      <c r="U5" s="43">
        <v>45572</v>
      </c>
      <c r="V5" s="33" t="s">
        <v>444</v>
      </c>
      <c r="W5" s="33" t="s">
        <v>445</v>
      </c>
      <c r="X5" s="34">
        <v>1</v>
      </c>
      <c r="Y5" s="39" t="s">
        <v>37</v>
      </c>
      <c r="Z5" s="33" t="s">
        <v>444</v>
      </c>
    </row>
    <row r="6" spans="1:26" ht="45" x14ac:dyDescent="0.25">
      <c r="A6" s="12" t="s">
        <v>38</v>
      </c>
      <c r="B6" s="12" t="s">
        <v>27</v>
      </c>
      <c r="C6" s="45">
        <v>4</v>
      </c>
      <c r="D6" s="45" t="s">
        <v>55</v>
      </c>
      <c r="E6" s="15" t="s">
        <v>56</v>
      </c>
      <c r="F6" s="33" t="s">
        <v>57</v>
      </c>
      <c r="G6" s="38">
        <v>1</v>
      </c>
      <c r="H6" s="39" t="s">
        <v>31</v>
      </c>
      <c r="I6" s="40" t="s">
        <v>58</v>
      </c>
      <c r="J6" s="40" t="s">
        <v>59</v>
      </c>
      <c r="K6" s="38" t="s">
        <v>32</v>
      </c>
      <c r="L6" s="38" t="s">
        <v>60</v>
      </c>
      <c r="M6" s="41" t="s">
        <v>61</v>
      </c>
      <c r="N6" s="42" t="s">
        <v>33</v>
      </c>
      <c r="O6" s="36" t="s">
        <v>34</v>
      </c>
      <c r="P6" s="41" t="s">
        <v>62</v>
      </c>
      <c r="Q6" s="43">
        <v>44470</v>
      </c>
      <c r="R6" s="43">
        <v>44926</v>
      </c>
      <c r="S6" s="35" t="s">
        <v>46</v>
      </c>
      <c r="T6" s="47">
        <v>45565</v>
      </c>
      <c r="U6" s="43">
        <v>45572</v>
      </c>
      <c r="V6" s="33" t="s">
        <v>446</v>
      </c>
      <c r="W6" s="33" t="s">
        <v>440</v>
      </c>
      <c r="X6" s="34">
        <v>1</v>
      </c>
      <c r="Y6" s="39" t="s">
        <v>37</v>
      </c>
      <c r="Z6" s="33" t="s">
        <v>441</v>
      </c>
    </row>
    <row r="7" spans="1:26" ht="123.75" x14ac:dyDescent="0.25">
      <c r="A7" s="33" t="s">
        <v>63</v>
      </c>
      <c r="B7" s="33" t="s">
        <v>64</v>
      </c>
      <c r="C7" s="36">
        <v>1</v>
      </c>
      <c r="D7" s="36" t="s">
        <v>28</v>
      </c>
      <c r="E7" s="37" t="s">
        <v>65</v>
      </c>
      <c r="F7" s="33" t="s">
        <v>66</v>
      </c>
      <c r="G7" s="38">
        <v>3</v>
      </c>
      <c r="H7" s="39" t="s">
        <v>31</v>
      </c>
      <c r="I7" s="40" t="s">
        <v>67</v>
      </c>
      <c r="J7" s="40" t="s">
        <v>68</v>
      </c>
      <c r="K7" s="38" t="s">
        <v>32</v>
      </c>
      <c r="L7" s="38" t="s">
        <v>69</v>
      </c>
      <c r="M7" s="41" t="s">
        <v>70</v>
      </c>
      <c r="N7" s="42" t="s">
        <v>33</v>
      </c>
      <c r="O7" s="36" t="s">
        <v>71</v>
      </c>
      <c r="P7" s="41" t="s">
        <v>72</v>
      </c>
      <c r="Q7" s="43">
        <v>44896</v>
      </c>
      <c r="R7" s="43">
        <v>46722</v>
      </c>
      <c r="S7" s="35" t="s">
        <v>73</v>
      </c>
      <c r="T7" s="47">
        <v>45565</v>
      </c>
      <c r="U7" s="43">
        <v>45569</v>
      </c>
      <c r="V7" s="33" t="s">
        <v>424</v>
      </c>
      <c r="W7" s="33" t="s">
        <v>425</v>
      </c>
      <c r="X7" s="34">
        <v>0.55300000000000005</v>
      </c>
      <c r="Y7" s="39" t="s">
        <v>74</v>
      </c>
      <c r="Z7" s="33" t="s">
        <v>426</v>
      </c>
    </row>
    <row r="8" spans="1:26" ht="87" customHeight="1" x14ac:dyDescent="0.25">
      <c r="A8" s="12" t="s">
        <v>78</v>
      </c>
      <c r="B8" s="12" t="s">
        <v>27</v>
      </c>
      <c r="C8" s="45">
        <v>1</v>
      </c>
      <c r="D8" s="45" t="s">
        <v>39</v>
      </c>
      <c r="E8" s="15" t="s">
        <v>79</v>
      </c>
      <c r="F8" s="33" t="s">
        <v>80</v>
      </c>
      <c r="G8" s="38">
        <v>1</v>
      </c>
      <c r="H8" s="39" t="s">
        <v>81</v>
      </c>
      <c r="I8" s="40" t="s">
        <v>82</v>
      </c>
      <c r="J8" s="40" t="s">
        <v>83</v>
      </c>
      <c r="K8" s="38" t="s">
        <v>32</v>
      </c>
      <c r="L8" s="38" t="s">
        <v>84</v>
      </c>
      <c r="M8" s="41">
        <v>1</v>
      </c>
      <c r="N8" s="42" t="s">
        <v>33</v>
      </c>
      <c r="O8" s="36" t="s">
        <v>34</v>
      </c>
      <c r="P8" s="41" t="s">
        <v>85</v>
      </c>
      <c r="Q8" s="43">
        <v>44866</v>
      </c>
      <c r="R8" s="43">
        <v>45230</v>
      </c>
      <c r="S8" s="35" t="s">
        <v>86</v>
      </c>
      <c r="T8" s="47">
        <v>45565</v>
      </c>
      <c r="U8" s="43">
        <v>45572</v>
      </c>
      <c r="V8" s="33" t="s">
        <v>447</v>
      </c>
      <c r="W8" s="47" t="s">
        <v>448</v>
      </c>
      <c r="X8" s="34">
        <v>1</v>
      </c>
      <c r="Y8" s="39" t="s">
        <v>37</v>
      </c>
      <c r="Z8" s="33" t="s">
        <v>449</v>
      </c>
    </row>
    <row r="9" spans="1:26" ht="78.75" x14ac:dyDescent="0.25">
      <c r="A9" s="33" t="s">
        <v>78</v>
      </c>
      <c r="B9" s="33" t="s">
        <v>87</v>
      </c>
      <c r="C9" s="36">
        <v>2</v>
      </c>
      <c r="D9" s="36" t="s">
        <v>39</v>
      </c>
      <c r="E9" s="37" t="s">
        <v>88</v>
      </c>
      <c r="F9" s="33" t="s">
        <v>89</v>
      </c>
      <c r="G9" s="38">
        <v>2</v>
      </c>
      <c r="H9" s="39" t="s">
        <v>90</v>
      </c>
      <c r="I9" s="40" t="s">
        <v>91</v>
      </c>
      <c r="J9" s="40" t="s">
        <v>92</v>
      </c>
      <c r="K9" s="38" t="s">
        <v>32</v>
      </c>
      <c r="L9" s="38" t="s">
        <v>93</v>
      </c>
      <c r="M9" s="41">
        <v>1</v>
      </c>
      <c r="N9" s="42" t="s">
        <v>33</v>
      </c>
      <c r="O9" s="36" t="s">
        <v>94</v>
      </c>
      <c r="P9" s="41" t="s">
        <v>95</v>
      </c>
      <c r="Q9" s="43">
        <v>45191</v>
      </c>
      <c r="R9" s="43">
        <v>45657</v>
      </c>
      <c r="S9" s="35" t="s">
        <v>73</v>
      </c>
      <c r="T9" s="47">
        <v>45565</v>
      </c>
      <c r="U9" s="43">
        <v>45572</v>
      </c>
      <c r="V9" s="33" t="s">
        <v>371</v>
      </c>
      <c r="W9" s="47" t="s">
        <v>372</v>
      </c>
      <c r="X9" s="34">
        <v>0</v>
      </c>
      <c r="Y9" s="39" t="s">
        <v>272</v>
      </c>
      <c r="Z9" s="33" t="s">
        <v>373</v>
      </c>
    </row>
    <row r="10" spans="1:26" ht="87" customHeight="1" x14ac:dyDescent="0.25">
      <c r="A10" s="12" t="s">
        <v>78</v>
      </c>
      <c r="B10" s="12" t="s">
        <v>27</v>
      </c>
      <c r="C10" s="45">
        <v>2</v>
      </c>
      <c r="D10" s="45" t="s">
        <v>39</v>
      </c>
      <c r="E10" s="15" t="s">
        <v>88</v>
      </c>
      <c r="F10" s="33" t="s">
        <v>89</v>
      </c>
      <c r="G10" s="44">
        <v>2</v>
      </c>
      <c r="H10" s="39" t="s">
        <v>96</v>
      </c>
      <c r="I10" s="40" t="s">
        <v>97</v>
      </c>
      <c r="J10" s="40" t="s">
        <v>98</v>
      </c>
      <c r="K10" s="38" t="s">
        <v>32</v>
      </c>
      <c r="L10" s="38" t="s">
        <v>84</v>
      </c>
      <c r="M10" s="41">
        <v>1</v>
      </c>
      <c r="N10" s="42" t="s">
        <v>33</v>
      </c>
      <c r="O10" s="36" t="s">
        <v>34</v>
      </c>
      <c r="P10" s="41" t="s">
        <v>85</v>
      </c>
      <c r="Q10" s="43">
        <v>44866</v>
      </c>
      <c r="R10" s="43">
        <v>45230</v>
      </c>
      <c r="S10" s="35" t="s">
        <v>46</v>
      </c>
      <c r="T10" s="47">
        <v>45565</v>
      </c>
      <c r="U10" s="43">
        <v>45572</v>
      </c>
      <c r="V10" s="33" t="s">
        <v>444</v>
      </c>
      <c r="W10" s="47" t="s">
        <v>440</v>
      </c>
      <c r="X10" s="34">
        <v>1</v>
      </c>
      <c r="Y10" s="39" t="s">
        <v>37</v>
      </c>
      <c r="Z10" s="33" t="s">
        <v>444</v>
      </c>
    </row>
    <row r="11" spans="1:26" ht="105.75" customHeight="1" x14ac:dyDescent="0.25">
      <c r="A11" s="33" t="s">
        <v>78</v>
      </c>
      <c r="B11" s="33" t="s">
        <v>27</v>
      </c>
      <c r="C11" s="36">
        <v>5</v>
      </c>
      <c r="D11" s="36" t="s">
        <v>39</v>
      </c>
      <c r="E11" s="37" t="s">
        <v>99</v>
      </c>
      <c r="F11" s="12" t="s">
        <v>100</v>
      </c>
      <c r="G11" s="38">
        <v>2</v>
      </c>
      <c r="H11" s="39" t="s">
        <v>101</v>
      </c>
      <c r="I11" s="40" t="s">
        <v>49</v>
      </c>
      <c r="J11" s="40" t="s">
        <v>102</v>
      </c>
      <c r="K11" s="38" t="s">
        <v>32</v>
      </c>
      <c r="L11" s="38" t="s">
        <v>103</v>
      </c>
      <c r="M11" s="41">
        <v>1</v>
      </c>
      <c r="N11" s="42" t="s">
        <v>33</v>
      </c>
      <c r="O11" s="36" t="s">
        <v>34</v>
      </c>
      <c r="P11" s="41" t="s">
        <v>85</v>
      </c>
      <c r="Q11" s="43">
        <v>44866</v>
      </c>
      <c r="R11" s="43">
        <v>45230</v>
      </c>
      <c r="S11" s="35" t="s">
        <v>36</v>
      </c>
      <c r="T11" s="47">
        <v>45565</v>
      </c>
      <c r="U11" s="43">
        <v>45572</v>
      </c>
      <c r="V11" s="33" t="s">
        <v>450</v>
      </c>
      <c r="W11" s="47" t="s">
        <v>451</v>
      </c>
      <c r="X11" s="34">
        <v>1</v>
      </c>
      <c r="Y11" s="39" t="s">
        <v>37</v>
      </c>
      <c r="Z11" s="33" t="s">
        <v>452</v>
      </c>
    </row>
    <row r="12" spans="1:26" s="11" customFormat="1" ht="78.75" x14ac:dyDescent="0.25">
      <c r="A12" s="12" t="s">
        <v>104</v>
      </c>
      <c r="B12" s="12" t="s">
        <v>105</v>
      </c>
      <c r="C12" s="36">
        <v>3</v>
      </c>
      <c r="D12" s="45" t="s">
        <v>28</v>
      </c>
      <c r="E12" s="15" t="s">
        <v>106</v>
      </c>
      <c r="F12" s="12" t="s">
        <v>107</v>
      </c>
      <c r="G12" s="38">
        <v>1</v>
      </c>
      <c r="H12" s="39" t="s">
        <v>108</v>
      </c>
      <c r="I12" s="40" t="s">
        <v>109</v>
      </c>
      <c r="J12" s="40" t="s">
        <v>110</v>
      </c>
      <c r="K12" s="13" t="s">
        <v>111</v>
      </c>
      <c r="L12" s="38" t="s">
        <v>112</v>
      </c>
      <c r="M12" s="41" t="s">
        <v>113</v>
      </c>
      <c r="N12" s="4" t="s">
        <v>33</v>
      </c>
      <c r="O12" s="12" t="s">
        <v>115</v>
      </c>
      <c r="P12" s="41" t="s">
        <v>116</v>
      </c>
      <c r="Q12" s="43">
        <v>45413</v>
      </c>
      <c r="R12" s="43">
        <v>45427</v>
      </c>
      <c r="S12" s="35" t="s">
        <v>46</v>
      </c>
      <c r="T12" s="47">
        <v>45565</v>
      </c>
      <c r="U12" s="43">
        <v>45569</v>
      </c>
      <c r="V12" s="12" t="s">
        <v>405</v>
      </c>
      <c r="W12" s="12" t="s">
        <v>406</v>
      </c>
      <c r="X12" s="49">
        <v>1</v>
      </c>
      <c r="Y12" s="39" t="s">
        <v>117</v>
      </c>
      <c r="Z12" s="12" t="s">
        <v>407</v>
      </c>
    </row>
    <row r="13" spans="1:26" s="11" customFormat="1" ht="78.75" x14ac:dyDescent="0.25">
      <c r="A13" s="12" t="s">
        <v>104</v>
      </c>
      <c r="B13" s="12" t="s">
        <v>105</v>
      </c>
      <c r="C13" s="36">
        <v>3</v>
      </c>
      <c r="D13" s="45" t="s">
        <v>28</v>
      </c>
      <c r="E13" s="15" t="s">
        <v>106</v>
      </c>
      <c r="F13" s="12" t="s">
        <v>107</v>
      </c>
      <c r="G13" s="38">
        <v>2</v>
      </c>
      <c r="H13" s="39" t="s">
        <v>108</v>
      </c>
      <c r="I13" s="40" t="s">
        <v>109</v>
      </c>
      <c r="J13" s="40" t="s">
        <v>408</v>
      </c>
      <c r="K13" s="13" t="s">
        <v>76</v>
      </c>
      <c r="L13" s="38" t="s">
        <v>119</v>
      </c>
      <c r="M13" s="41" t="s">
        <v>120</v>
      </c>
      <c r="N13" s="4" t="s">
        <v>33</v>
      </c>
      <c r="O13" s="12" t="s">
        <v>115</v>
      </c>
      <c r="P13" s="41" t="s">
        <v>115</v>
      </c>
      <c r="Q13" s="43">
        <v>45474</v>
      </c>
      <c r="R13" s="43">
        <v>45565</v>
      </c>
      <c r="S13" s="35" t="s">
        <v>46</v>
      </c>
      <c r="T13" s="47">
        <v>45565</v>
      </c>
      <c r="U13" s="43">
        <v>45569</v>
      </c>
      <c r="V13" s="12" t="s">
        <v>409</v>
      </c>
      <c r="W13" s="12" t="s">
        <v>410</v>
      </c>
      <c r="X13" s="49">
        <v>1</v>
      </c>
      <c r="Y13" s="39" t="s">
        <v>117</v>
      </c>
      <c r="Z13" s="12" t="s">
        <v>411</v>
      </c>
    </row>
    <row r="14" spans="1:26" s="11" customFormat="1" ht="90" x14ac:dyDescent="0.25">
      <c r="A14" s="12" t="s">
        <v>121</v>
      </c>
      <c r="B14" s="12" t="s">
        <v>122</v>
      </c>
      <c r="C14" s="36">
        <v>2</v>
      </c>
      <c r="D14" s="45" t="s">
        <v>28</v>
      </c>
      <c r="E14" s="15" t="s">
        <v>123</v>
      </c>
      <c r="F14" s="12" t="s">
        <v>124</v>
      </c>
      <c r="G14" s="38">
        <v>1</v>
      </c>
      <c r="H14" s="39" t="s">
        <v>125</v>
      </c>
      <c r="I14" s="40" t="s">
        <v>126</v>
      </c>
      <c r="J14" s="40" t="s">
        <v>127</v>
      </c>
      <c r="K14" s="13" t="s">
        <v>32</v>
      </c>
      <c r="L14" s="38" t="s">
        <v>128</v>
      </c>
      <c r="M14" s="41">
        <v>1</v>
      </c>
      <c r="N14" s="4" t="s">
        <v>33</v>
      </c>
      <c r="O14" s="12" t="s">
        <v>34</v>
      </c>
      <c r="P14" s="41" t="s">
        <v>129</v>
      </c>
      <c r="Q14" s="47">
        <v>45170</v>
      </c>
      <c r="R14" s="47">
        <v>45657</v>
      </c>
      <c r="S14" s="35" t="s">
        <v>46</v>
      </c>
      <c r="T14" s="47">
        <v>45565</v>
      </c>
      <c r="U14" s="43">
        <v>45565</v>
      </c>
      <c r="V14" s="12" t="s">
        <v>470</v>
      </c>
      <c r="W14" s="12" t="s">
        <v>471</v>
      </c>
      <c r="X14" s="49">
        <v>1</v>
      </c>
      <c r="Y14" s="39" t="s">
        <v>130</v>
      </c>
      <c r="Z14" s="12" t="s">
        <v>473</v>
      </c>
    </row>
    <row r="15" spans="1:26" s="11" customFormat="1" ht="90" x14ac:dyDescent="0.25">
      <c r="A15" s="12" t="s">
        <v>121</v>
      </c>
      <c r="B15" s="12" t="s">
        <v>122</v>
      </c>
      <c r="C15" s="36">
        <v>2</v>
      </c>
      <c r="D15" s="45" t="s">
        <v>28</v>
      </c>
      <c r="E15" s="15" t="s">
        <v>123</v>
      </c>
      <c r="F15" s="12" t="s">
        <v>124</v>
      </c>
      <c r="G15" s="38">
        <v>2</v>
      </c>
      <c r="H15" s="39" t="s">
        <v>125</v>
      </c>
      <c r="I15" s="40" t="s">
        <v>126</v>
      </c>
      <c r="J15" s="40" t="s">
        <v>131</v>
      </c>
      <c r="K15" s="13" t="s">
        <v>32</v>
      </c>
      <c r="L15" s="38" t="s">
        <v>132</v>
      </c>
      <c r="M15" s="41">
        <v>1</v>
      </c>
      <c r="N15" s="4" t="s">
        <v>33</v>
      </c>
      <c r="O15" s="12" t="s">
        <v>115</v>
      </c>
      <c r="P15" s="41" t="s">
        <v>133</v>
      </c>
      <c r="Q15" s="47">
        <v>45292</v>
      </c>
      <c r="R15" s="47">
        <v>45473</v>
      </c>
      <c r="S15" s="35" t="s">
        <v>86</v>
      </c>
      <c r="T15" s="47">
        <v>45565</v>
      </c>
      <c r="U15" s="43">
        <v>45565</v>
      </c>
      <c r="V15" s="12" t="s">
        <v>474</v>
      </c>
      <c r="W15" s="12" t="s">
        <v>472</v>
      </c>
      <c r="X15" s="49">
        <v>0</v>
      </c>
      <c r="Y15" s="39" t="s">
        <v>130</v>
      </c>
      <c r="Z15" s="12" t="s">
        <v>118</v>
      </c>
    </row>
    <row r="16" spans="1:26" s="11" customFormat="1" ht="78.75" x14ac:dyDescent="0.25">
      <c r="A16" s="12" t="s">
        <v>134</v>
      </c>
      <c r="B16" s="12" t="s">
        <v>87</v>
      </c>
      <c r="C16" s="36">
        <v>2</v>
      </c>
      <c r="D16" s="45" t="s">
        <v>28</v>
      </c>
      <c r="E16" s="15" t="s">
        <v>137</v>
      </c>
      <c r="F16" s="12" t="s">
        <v>138</v>
      </c>
      <c r="G16" s="38">
        <v>3</v>
      </c>
      <c r="H16" s="39" t="s">
        <v>139</v>
      </c>
      <c r="I16" s="40" t="s">
        <v>140</v>
      </c>
      <c r="J16" s="40" t="s">
        <v>141</v>
      </c>
      <c r="K16" s="13" t="s">
        <v>32</v>
      </c>
      <c r="L16" s="38" t="s">
        <v>142</v>
      </c>
      <c r="M16" s="41">
        <v>1</v>
      </c>
      <c r="N16" s="4" t="s">
        <v>143</v>
      </c>
      <c r="O16" s="12" t="s">
        <v>136</v>
      </c>
      <c r="P16" s="41" t="s">
        <v>144</v>
      </c>
      <c r="Q16" s="43">
        <v>45170</v>
      </c>
      <c r="R16" s="43">
        <v>45626</v>
      </c>
      <c r="S16" s="35" t="s">
        <v>73</v>
      </c>
      <c r="T16" s="47">
        <v>45565</v>
      </c>
      <c r="U16" s="43">
        <v>45572</v>
      </c>
      <c r="V16" s="12" t="s">
        <v>374</v>
      </c>
      <c r="W16" s="12" t="s">
        <v>375</v>
      </c>
      <c r="X16" s="49">
        <v>0.1</v>
      </c>
      <c r="Y16" s="39" t="s">
        <v>272</v>
      </c>
      <c r="Z16" s="12" t="s">
        <v>376</v>
      </c>
    </row>
    <row r="17" spans="1:26" s="11" customFormat="1" ht="56.25" x14ac:dyDescent="0.25">
      <c r="A17" s="12" t="s">
        <v>134</v>
      </c>
      <c r="B17" s="12" t="s">
        <v>87</v>
      </c>
      <c r="C17" s="36">
        <v>2</v>
      </c>
      <c r="D17" s="45" t="s">
        <v>28</v>
      </c>
      <c r="E17" s="15" t="s">
        <v>137</v>
      </c>
      <c r="F17" s="12" t="s">
        <v>138</v>
      </c>
      <c r="G17" s="38">
        <v>4</v>
      </c>
      <c r="H17" s="39" t="s">
        <v>139</v>
      </c>
      <c r="I17" s="40" t="s">
        <v>140</v>
      </c>
      <c r="J17" s="40" t="s">
        <v>145</v>
      </c>
      <c r="K17" s="13" t="s">
        <v>32</v>
      </c>
      <c r="L17" s="38" t="s">
        <v>135</v>
      </c>
      <c r="M17" s="41">
        <v>1</v>
      </c>
      <c r="N17" s="4" t="s">
        <v>114</v>
      </c>
      <c r="O17" s="12" t="s">
        <v>136</v>
      </c>
      <c r="P17" s="41" t="s">
        <v>144</v>
      </c>
      <c r="Q17" s="43">
        <v>45170</v>
      </c>
      <c r="R17" s="43">
        <v>45657</v>
      </c>
      <c r="S17" s="35" t="s">
        <v>73</v>
      </c>
      <c r="T17" s="47">
        <v>45565</v>
      </c>
      <c r="U17" s="43">
        <v>45572</v>
      </c>
      <c r="V17" s="12" t="s">
        <v>377</v>
      </c>
      <c r="W17" s="12" t="s">
        <v>375</v>
      </c>
      <c r="X17" s="49">
        <v>0</v>
      </c>
      <c r="Y17" s="39" t="s">
        <v>272</v>
      </c>
      <c r="Z17" s="12" t="s">
        <v>378</v>
      </c>
    </row>
    <row r="18" spans="1:26" s="11" customFormat="1" ht="202.5" x14ac:dyDescent="0.25">
      <c r="A18" s="12" t="s">
        <v>134</v>
      </c>
      <c r="B18" s="12" t="s">
        <v>87</v>
      </c>
      <c r="C18" s="36">
        <v>3</v>
      </c>
      <c r="D18" s="45" t="s">
        <v>28</v>
      </c>
      <c r="E18" s="15" t="s">
        <v>146</v>
      </c>
      <c r="F18" s="12" t="s">
        <v>147</v>
      </c>
      <c r="G18" s="38">
        <v>1</v>
      </c>
      <c r="H18" s="39" t="s">
        <v>148</v>
      </c>
      <c r="I18" s="40" t="s">
        <v>149</v>
      </c>
      <c r="J18" s="40" t="s">
        <v>150</v>
      </c>
      <c r="K18" s="13" t="s">
        <v>32</v>
      </c>
      <c r="L18" s="38" t="s">
        <v>151</v>
      </c>
      <c r="M18" s="41">
        <v>1</v>
      </c>
      <c r="N18" s="4" t="s">
        <v>33</v>
      </c>
      <c r="O18" s="12" t="s">
        <v>94</v>
      </c>
      <c r="P18" s="41" t="s">
        <v>152</v>
      </c>
      <c r="Q18" s="43">
        <v>45191</v>
      </c>
      <c r="R18" s="43">
        <v>45657</v>
      </c>
      <c r="S18" s="35" t="s">
        <v>73</v>
      </c>
      <c r="T18" s="47">
        <v>45565</v>
      </c>
      <c r="U18" s="43">
        <v>45572</v>
      </c>
      <c r="V18" s="12" t="s">
        <v>379</v>
      </c>
      <c r="W18" s="12" t="s">
        <v>380</v>
      </c>
      <c r="X18" s="49">
        <v>0</v>
      </c>
      <c r="Y18" s="39" t="s">
        <v>272</v>
      </c>
      <c r="Z18" s="12" t="s">
        <v>381</v>
      </c>
    </row>
    <row r="19" spans="1:26" s="11" customFormat="1" ht="101.25" x14ac:dyDescent="0.25">
      <c r="A19" s="12" t="s">
        <v>134</v>
      </c>
      <c r="B19" s="12" t="s">
        <v>87</v>
      </c>
      <c r="C19" s="36">
        <v>4</v>
      </c>
      <c r="D19" s="45" t="s">
        <v>28</v>
      </c>
      <c r="E19" s="15" t="s">
        <v>153</v>
      </c>
      <c r="F19" s="12" t="s">
        <v>154</v>
      </c>
      <c r="G19" s="38">
        <v>1</v>
      </c>
      <c r="H19" s="39" t="s">
        <v>155</v>
      </c>
      <c r="I19" s="40" t="s">
        <v>156</v>
      </c>
      <c r="J19" s="40" t="s">
        <v>157</v>
      </c>
      <c r="K19" s="13" t="s">
        <v>32</v>
      </c>
      <c r="L19" s="38" t="s">
        <v>158</v>
      </c>
      <c r="M19" s="41">
        <v>1</v>
      </c>
      <c r="N19" s="4" t="s">
        <v>143</v>
      </c>
      <c r="O19" s="12" t="s">
        <v>136</v>
      </c>
      <c r="P19" s="41" t="s">
        <v>159</v>
      </c>
      <c r="Q19" s="43">
        <v>45170</v>
      </c>
      <c r="R19" s="43">
        <v>45657</v>
      </c>
      <c r="S19" s="35" t="s">
        <v>73</v>
      </c>
      <c r="T19" s="47">
        <v>45565</v>
      </c>
      <c r="U19" s="43">
        <v>45572</v>
      </c>
      <c r="V19" s="12" t="s">
        <v>377</v>
      </c>
      <c r="W19" s="12" t="s">
        <v>375</v>
      </c>
      <c r="X19" s="49">
        <v>0</v>
      </c>
      <c r="Y19" s="39" t="s">
        <v>272</v>
      </c>
      <c r="Z19" s="12" t="s">
        <v>378</v>
      </c>
    </row>
    <row r="20" spans="1:26" s="11" customFormat="1" ht="101.25" x14ac:dyDescent="0.25">
      <c r="A20" s="12" t="s">
        <v>134</v>
      </c>
      <c r="B20" s="12" t="s">
        <v>87</v>
      </c>
      <c r="C20" s="36">
        <v>4</v>
      </c>
      <c r="D20" s="45" t="s">
        <v>28</v>
      </c>
      <c r="E20" s="15" t="s">
        <v>153</v>
      </c>
      <c r="F20" s="12" t="s">
        <v>154</v>
      </c>
      <c r="G20" s="38">
        <v>2</v>
      </c>
      <c r="H20" s="39" t="s">
        <v>155</v>
      </c>
      <c r="I20" s="40" t="s">
        <v>156</v>
      </c>
      <c r="J20" s="40" t="s">
        <v>160</v>
      </c>
      <c r="K20" s="13" t="s">
        <v>32</v>
      </c>
      <c r="L20" s="38" t="s">
        <v>135</v>
      </c>
      <c r="M20" s="41">
        <v>1</v>
      </c>
      <c r="N20" s="4" t="s">
        <v>33</v>
      </c>
      <c r="O20" s="12" t="s">
        <v>136</v>
      </c>
      <c r="P20" s="41" t="s">
        <v>159</v>
      </c>
      <c r="Q20" s="43">
        <v>45170</v>
      </c>
      <c r="R20" s="43">
        <v>45657</v>
      </c>
      <c r="S20" s="35" t="s">
        <v>73</v>
      </c>
      <c r="T20" s="47">
        <v>45565</v>
      </c>
      <c r="U20" s="43">
        <v>45572</v>
      </c>
      <c r="V20" s="12" t="s">
        <v>377</v>
      </c>
      <c r="W20" s="12" t="s">
        <v>375</v>
      </c>
      <c r="X20" s="49">
        <v>0</v>
      </c>
      <c r="Y20" s="39" t="s">
        <v>272</v>
      </c>
      <c r="Z20" s="12" t="s">
        <v>378</v>
      </c>
    </row>
    <row r="21" spans="1:26" s="11" customFormat="1" ht="67.5" x14ac:dyDescent="0.25">
      <c r="A21" s="12" t="s">
        <v>134</v>
      </c>
      <c r="B21" s="12" t="s">
        <v>87</v>
      </c>
      <c r="C21" s="36">
        <v>1</v>
      </c>
      <c r="D21" s="45" t="s">
        <v>161</v>
      </c>
      <c r="E21" s="15" t="s">
        <v>162</v>
      </c>
      <c r="F21" s="12" t="s">
        <v>163</v>
      </c>
      <c r="G21" s="38">
        <v>1</v>
      </c>
      <c r="H21" s="39" t="s">
        <v>164</v>
      </c>
      <c r="I21" s="40" t="s">
        <v>165</v>
      </c>
      <c r="J21" s="40" t="s">
        <v>166</v>
      </c>
      <c r="K21" s="13" t="s">
        <v>32</v>
      </c>
      <c r="L21" s="38" t="s">
        <v>167</v>
      </c>
      <c r="M21" s="41">
        <v>1</v>
      </c>
      <c r="N21" s="4" t="s">
        <v>33</v>
      </c>
      <c r="O21" s="12" t="s">
        <v>168</v>
      </c>
      <c r="P21" s="41" t="s">
        <v>169</v>
      </c>
      <c r="Q21" s="43">
        <v>45170</v>
      </c>
      <c r="R21" s="43">
        <v>45534</v>
      </c>
      <c r="S21" s="35" t="s">
        <v>46</v>
      </c>
      <c r="T21" s="47">
        <v>45565</v>
      </c>
      <c r="U21" s="43">
        <v>45572</v>
      </c>
      <c r="V21" s="12" t="s">
        <v>382</v>
      </c>
      <c r="W21" s="12" t="s">
        <v>383</v>
      </c>
      <c r="X21" s="49">
        <v>1</v>
      </c>
      <c r="Y21" s="39" t="s">
        <v>272</v>
      </c>
      <c r="Z21" s="12" t="s">
        <v>384</v>
      </c>
    </row>
    <row r="22" spans="1:26" s="11" customFormat="1" ht="73.5" customHeight="1" x14ac:dyDescent="0.25">
      <c r="A22" s="12" t="s">
        <v>170</v>
      </c>
      <c r="B22" s="12" t="s">
        <v>27</v>
      </c>
      <c r="C22" s="36">
        <v>1</v>
      </c>
      <c r="D22" s="45" t="s">
        <v>28</v>
      </c>
      <c r="E22" s="15" t="s">
        <v>171</v>
      </c>
      <c r="F22" s="12" t="s">
        <v>172</v>
      </c>
      <c r="G22" s="38">
        <v>2</v>
      </c>
      <c r="H22" s="39" t="s">
        <v>173</v>
      </c>
      <c r="I22" s="40" t="s">
        <v>174</v>
      </c>
      <c r="J22" s="40" t="s">
        <v>175</v>
      </c>
      <c r="K22" s="13" t="s">
        <v>32</v>
      </c>
      <c r="L22" s="38" t="s">
        <v>176</v>
      </c>
      <c r="M22" s="41" t="s">
        <v>176</v>
      </c>
      <c r="N22" s="4" t="s">
        <v>33</v>
      </c>
      <c r="O22" s="12" t="s">
        <v>34</v>
      </c>
      <c r="P22" s="41" t="s">
        <v>177</v>
      </c>
      <c r="Q22" s="43">
        <v>45261</v>
      </c>
      <c r="R22" s="43">
        <v>45291</v>
      </c>
      <c r="S22" s="35" t="s">
        <v>46</v>
      </c>
      <c r="T22" s="47">
        <v>45565</v>
      </c>
      <c r="U22" s="43">
        <v>45572</v>
      </c>
      <c r="V22" s="12" t="s">
        <v>444</v>
      </c>
      <c r="W22" s="12" t="s">
        <v>453</v>
      </c>
      <c r="X22" s="49">
        <v>1</v>
      </c>
      <c r="Y22" s="39" t="s">
        <v>37</v>
      </c>
      <c r="Z22" s="12" t="s">
        <v>444</v>
      </c>
    </row>
    <row r="23" spans="1:26" s="11" customFormat="1" ht="69" customHeight="1" x14ac:dyDescent="0.25">
      <c r="A23" s="12" t="s">
        <v>170</v>
      </c>
      <c r="B23" s="12" t="s">
        <v>27</v>
      </c>
      <c r="C23" s="36">
        <v>2</v>
      </c>
      <c r="D23" s="45" t="s">
        <v>28</v>
      </c>
      <c r="E23" s="15" t="s">
        <v>178</v>
      </c>
      <c r="F23" s="12" t="s">
        <v>179</v>
      </c>
      <c r="G23" s="38">
        <v>1</v>
      </c>
      <c r="H23" s="39" t="s">
        <v>173</v>
      </c>
      <c r="I23" s="40" t="s">
        <v>180</v>
      </c>
      <c r="J23" s="40" t="s">
        <v>181</v>
      </c>
      <c r="K23" s="13" t="s">
        <v>32</v>
      </c>
      <c r="L23" s="38" t="s">
        <v>182</v>
      </c>
      <c r="M23" s="41" t="s">
        <v>183</v>
      </c>
      <c r="N23" s="4" t="s">
        <v>33</v>
      </c>
      <c r="O23" s="12" t="s">
        <v>34</v>
      </c>
      <c r="P23" s="41" t="s">
        <v>177</v>
      </c>
      <c r="Q23" s="43">
        <v>45231</v>
      </c>
      <c r="R23" s="43">
        <v>45565</v>
      </c>
      <c r="S23" s="35" t="s">
        <v>46</v>
      </c>
      <c r="T23" s="47">
        <v>45565</v>
      </c>
      <c r="U23" s="43">
        <v>45572</v>
      </c>
      <c r="V23" s="12" t="s">
        <v>184</v>
      </c>
      <c r="W23" s="12" t="s">
        <v>453</v>
      </c>
      <c r="X23" s="49">
        <v>1</v>
      </c>
      <c r="Y23" s="39" t="s">
        <v>37</v>
      </c>
      <c r="Z23" s="12" t="s">
        <v>454</v>
      </c>
    </row>
    <row r="24" spans="1:26" ht="142.5" customHeight="1" x14ac:dyDescent="0.25">
      <c r="A24" s="33" t="s">
        <v>185</v>
      </c>
      <c r="B24" s="33" t="s">
        <v>64</v>
      </c>
      <c r="C24" s="36">
        <v>1</v>
      </c>
      <c r="D24" s="36" t="s">
        <v>28</v>
      </c>
      <c r="E24" s="37" t="s">
        <v>186</v>
      </c>
      <c r="F24" s="33" t="s">
        <v>187</v>
      </c>
      <c r="G24" s="38">
        <v>1</v>
      </c>
      <c r="H24" s="39" t="s">
        <v>188</v>
      </c>
      <c r="I24" s="39" t="s">
        <v>189</v>
      </c>
      <c r="J24" s="40" t="s">
        <v>190</v>
      </c>
      <c r="K24" s="38" t="s">
        <v>32</v>
      </c>
      <c r="L24" s="38" t="s">
        <v>191</v>
      </c>
      <c r="M24" s="57" t="s">
        <v>192</v>
      </c>
      <c r="N24" s="42" t="s">
        <v>33</v>
      </c>
      <c r="O24" s="36" t="s">
        <v>71</v>
      </c>
      <c r="P24" s="41" t="s">
        <v>193</v>
      </c>
      <c r="Q24" s="59">
        <v>45293</v>
      </c>
      <c r="R24" s="59">
        <v>45657</v>
      </c>
      <c r="S24" s="35" t="s">
        <v>73</v>
      </c>
      <c r="T24" s="47">
        <v>45565</v>
      </c>
      <c r="U24" s="43">
        <v>45569</v>
      </c>
      <c r="V24" s="12" t="s">
        <v>427</v>
      </c>
      <c r="W24" s="33" t="s">
        <v>428</v>
      </c>
      <c r="X24" s="34">
        <v>0</v>
      </c>
      <c r="Y24" s="39" t="s">
        <v>74</v>
      </c>
      <c r="Z24" s="12" t="s">
        <v>429</v>
      </c>
    </row>
    <row r="25" spans="1:26" s="11" customFormat="1" ht="105.6" customHeight="1" x14ac:dyDescent="0.25">
      <c r="A25" s="12" t="s">
        <v>185</v>
      </c>
      <c r="B25" s="12" t="s">
        <v>64</v>
      </c>
      <c r="C25" s="45">
        <v>2</v>
      </c>
      <c r="D25" s="45" t="s">
        <v>28</v>
      </c>
      <c r="E25" s="15" t="s">
        <v>195</v>
      </c>
      <c r="F25" s="12" t="s">
        <v>196</v>
      </c>
      <c r="G25" s="44">
        <v>2</v>
      </c>
      <c r="H25" s="14" t="s">
        <v>197</v>
      </c>
      <c r="I25" s="13" t="s">
        <v>198</v>
      </c>
      <c r="J25" s="13" t="s">
        <v>199</v>
      </c>
      <c r="K25" s="60" t="s">
        <v>32</v>
      </c>
      <c r="L25" s="44" t="s">
        <v>200</v>
      </c>
      <c r="M25" s="60" t="s">
        <v>201</v>
      </c>
      <c r="N25" s="61" t="s">
        <v>33</v>
      </c>
      <c r="O25" s="45" t="s">
        <v>71</v>
      </c>
      <c r="P25" s="60" t="s">
        <v>202</v>
      </c>
      <c r="Q25" s="62">
        <v>45337</v>
      </c>
      <c r="R25" s="62">
        <v>45657</v>
      </c>
      <c r="S25" s="35" t="s">
        <v>73</v>
      </c>
      <c r="T25" s="47">
        <v>45565</v>
      </c>
      <c r="U25" s="43">
        <v>45569</v>
      </c>
      <c r="V25" s="12" t="s">
        <v>194</v>
      </c>
      <c r="W25" s="33" t="s">
        <v>430</v>
      </c>
      <c r="X25" s="34">
        <v>0</v>
      </c>
      <c r="Y25" s="39" t="s">
        <v>74</v>
      </c>
      <c r="Z25" s="12" t="s">
        <v>194</v>
      </c>
    </row>
    <row r="26" spans="1:26" s="11" customFormat="1" ht="142.35" customHeight="1" x14ac:dyDescent="0.25">
      <c r="A26" s="33" t="s">
        <v>185</v>
      </c>
      <c r="B26" s="33" t="s">
        <v>64</v>
      </c>
      <c r="C26" s="36">
        <v>3</v>
      </c>
      <c r="D26" s="36" t="s">
        <v>28</v>
      </c>
      <c r="E26" s="37" t="s">
        <v>203</v>
      </c>
      <c r="F26" s="33" t="s">
        <v>204</v>
      </c>
      <c r="G26" s="38">
        <v>1</v>
      </c>
      <c r="H26" s="39" t="s">
        <v>205</v>
      </c>
      <c r="I26" s="40" t="s">
        <v>206</v>
      </c>
      <c r="J26" s="40" t="s">
        <v>207</v>
      </c>
      <c r="K26" s="38" t="s">
        <v>32</v>
      </c>
      <c r="L26" s="38" t="s">
        <v>208</v>
      </c>
      <c r="M26" s="41" t="s">
        <v>209</v>
      </c>
      <c r="N26" s="42" t="s">
        <v>33</v>
      </c>
      <c r="O26" s="36" t="s">
        <v>71</v>
      </c>
      <c r="P26" s="41" t="s">
        <v>210</v>
      </c>
      <c r="Q26" s="59">
        <v>45294</v>
      </c>
      <c r="R26" s="59">
        <v>45657</v>
      </c>
      <c r="S26" s="35" t="s">
        <v>73</v>
      </c>
      <c r="T26" s="47">
        <v>45565</v>
      </c>
      <c r="U26" s="43">
        <v>45569</v>
      </c>
      <c r="V26" s="12" t="s">
        <v>431</v>
      </c>
      <c r="W26" s="33" t="s">
        <v>430</v>
      </c>
      <c r="X26" s="34">
        <v>0</v>
      </c>
      <c r="Y26" s="39" t="s">
        <v>74</v>
      </c>
      <c r="Z26" s="12" t="s">
        <v>194</v>
      </c>
    </row>
    <row r="27" spans="1:26" s="11" customFormat="1" ht="146.25" customHeight="1" x14ac:dyDescent="0.25">
      <c r="A27" s="12" t="s">
        <v>185</v>
      </c>
      <c r="B27" s="12" t="s">
        <v>64</v>
      </c>
      <c r="C27" s="45">
        <v>6</v>
      </c>
      <c r="D27" s="45" t="s">
        <v>161</v>
      </c>
      <c r="E27" s="15" t="s">
        <v>211</v>
      </c>
      <c r="F27" s="12" t="s">
        <v>212</v>
      </c>
      <c r="G27" s="44">
        <v>1</v>
      </c>
      <c r="H27" s="14" t="s">
        <v>213</v>
      </c>
      <c r="I27" s="13" t="s">
        <v>214</v>
      </c>
      <c r="J27" s="13" t="s">
        <v>215</v>
      </c>
      <c r="K27" s="60" t="s">
        <v>32</v>
      </c>
      <c r="L27" s="44" t="s">
        <v>216</v>
      </c>
      <c r="M27" s="60" t="s">
        <v>217</v>
      </c>
      <c r="N27" s="61" t="s">
        <v>33</v>
      </c>
      <c r="O27" s="45" t="s">
        <v>71</v>
      </c>
      <c r="P27" s="60" t="s">
        <v>218</v>
      </c>
      <c r="Q27" s="62">
        <v>45474</v>
      </c>
      <c r="R27" s="62">
        <v>45657</v>
      </c>
      <c r="S27" s="35" t="s">
        <v>73</v>
      </c>
      <c r="T27" s="47">
        <v>45565</v>
      </c>
      <c r="U27" s="43">
        <v>45569</v>
      </c>
      <c r="V27" s="12" t="s">
        <v>219</v>
      </c>
      <c r="W27" s="33" t="s">
        <v>432</v>
      </c>
      <c r="X27" s="34">
        <v>0</v>
      </c>
      <c r="Y27" s="39" t="s">
        <v>74</v>
      </c>
      <c r="Z27" s="12" t="s">
        <v>220</v>
      </c>
    </row>
    <row r="28" spans="1:26" s="11" customFormat="1" ht="90" x14ac:dyDescent="0.25">
      <c r="A28" s="12" t="s">
        <v>221</v>
      </c>
      <c r="B28" s="12" t="s">
        <v>75</v>
      </c>
      <c r="C28" s="36">
        <v>1</v>
      </c>
      <c r="D28" s="45" t="s">
        <v>28</v>
      </c>
      <c r="E28" s="15" t="s">
        <v>222</v>
      </c>
      <c r="F28" s="12" t="s">
        <v>364</v>
      </c>
      <c r="G28" s="38">
        <v>1</v>
      </c>
      <c r="H28" s="39" t="s">
        <v>223</v>
      </c>
      <c r="I28" s="40" t="s">
        <v>224</v>
      </c>
      <c r="J28" s="40" t="s">
        <v>225</v>
      </c>
      <c r="K28" s="13" t="s">
        <v>32</v>
      </c>
      <c r="L28" s="38" t="s">
        <v>226</v>
      </c>
      <c r="M28" s="41" t="s">
        <v>227</v>
      </c>
      <c r="N28" s="4" t="s">
        <v>33</v>
      </c>
      <c r="O28" s="12" t="s">
        <v>77</v>
      </c>
      <c r="P28" s="41" t="s">
        <v>228</v>
      </c>
      <c r="Q28" s="43">
        <v>45275</v>
      </c>
      <c r="R28" s="43">
        <v>45473</v>
      </c>
      <c r="S28" s="35" t="s">
        <v>46</v>
      </c>
      <c r="T28" s="47">
        <v>45565</v>
      </c>
      <c r="U28" s="43">
        <v>45572</v>
      </c>
      <c r="V28" s="12" t="s">
        <v>413</v>
      </c>
      <c r="W28" s="12" t="s">
        <v>414</v>
      </c>
      <c r="X28" s="49">
        <v>1</v>
      </c>
      <c r="Y28" s="39" t="s">
        <v>412</v>
      </c>
      <c r="Z28" s="12" t="s">
        <v>415</v>
      </c>
    </row>
    <row r="29" spans="1:26" s="11" customFormat="1" ht="60.75" customHeight="1" x14ac:dyDescent="0.25">
      <c r="A29" s="12" t="s">
        <v>221</v>
      </c>
      <c r="B29" s="12" t="s">
        <v>75</v>
      </c>
      <c r="C29" s="36">
        <v>1</v>
      </c>
      <c r="D29" s="45" t="s">
        <v>28</v>
      </c>
      <c r="E29" s="15" t="s">
        <v>363</v>
      </c>
      <c r="F29" s="12" t="s">
        <v>364</v>
      </c>
      <c r="G29" s="38">
        <v>2</v>
      </c>
      <c r="H29" s="39" t="s">
        <v>223</v>
      </c>
      <c r="I29" s="40" t="s">
        <v>224</v>
      </c>
      <c r="J29" s="40" t="s">
        <v>359</v>
      </c>
      <c r="K29" s="13" t="s">
        <v>32</v>
      </c>
      <c r="L29" s="38" t="s">
        <v>360</v>
      </c>
      <c r="M29" s="41" t="s">
        <v>361</v>
      </c>
      <c r="N29" s="4" t="s">
        <v>114</v>
      </c>
      <c r="O29" s="12" t="s">
        <v>77</v>
      </c>
      <c r="P29" s="41" t="s">
        <v>362</v>
      </c>
      <c r="Q29" s="43">
        <v>45536</v>
      </c>
      <c r="R29" s="43">
        <v>45657</v>
      </c>
      <c r="S29" s="35" t="s">
        <v>46</v>
      </c>
      <c r="T29" s="47">
        <v>45565</v>
      </c>
      <c r="U29" s="43">
        <v>45572</v>
      </c>
      <c r="V29" s="12" t="s">
        <v>416</v>
      </c>
      <c r="W29" s="12" t="s">
        <v>414</v>
      </c>
      <c r="X29" s="49">
        <v>1</v>
      </c>
      <c r="Y29" s="39" t="s">
        <v>412</v>
      </c>
      <c r="Z29" s="12" t="s">
        <v>417</v>
      </c>
    </row>
    <row r="30" spans="1:26" s="11" customFormat="1" ht="90" x14ac:dyDescent="0.25">
      <c r="A30" s="12" t="s">
        <v>221</v>
      </c>
      <c r="B30" s="12" t="s">
        <v>75</v>
      </c>
      <c r="C30" s="36">
        <v>3</v>
      </c>
      <c r="D30" s="45" t="s">
        <v>28</v>
      </c>
      <c r="E30" s="15" t="s">
        <v>229</v>
      </c>
      <c r="F30" s="12" t="s">
        <v>230</v>
      </c>
      <c r="G30" s="38">
        <v>3</v>
      </c>
      <c r="H30" s="39" t="s">
        <v>231</v>
      </c>
      <c r="I30" s="40" t="s">
        <v>232</v>
      </c>
      <c r="J30" s="40" t="s">
        <v>418</v>
      </c>
      <c r="K30" s="13" t="s">
        <v>32</v>
      </c>
      <c r="L30" s="38" t="s">
        <v>233</v>
      </c>
      <c r="M30" s="41" t="s">
        <v>234</v>
      </c>
      <c r="N30" s="4" t="s">
        <v>33</v>
      </c>
      <c r="O30" s="12" t="s">
        <v>77</v>
      </c>
      <c r="P30" s="41" t="s">
        <v>235</v>
      </c>
      <c r="Q30" s="43">
        <v>45275</v>
      </c>
      <c r="R30" s="43">
        <v>45473</v>
      </c>
      <c r="S30" s="35" t="s">
        <v>46</v>
      </c>
      <c r="T30" s="47">
        <v>45565</v>
      </c>
      <c r="U30" s="43">
        <v>45572</v>
      </c>
      <c r="V30" s="12" t="s">
        <v>419</v>
      </c>
      <c r="W30" s="12" t="s">
        <v>420</v>
      </c>
      <c r="X30" s="49">
        <v>1</v>
      </c>
      <c r="Y30" s="39" t="s">
        <v>412</v>
      </c>
      <c r="Z30" s="12" t="s">
        <v>421</v>
      </c>
    </row>
    <row r="31" spans="1:26" s="11" customFormat="1" ht="90" x14ac:dyDescent="0.25">
      <c r="A31" s="12" t="s">
        <v>221</v>
      </c>
      <c r="B31" s="12" t="s">
        <v>75</v>
      </c>
      <c r="C31" s="36">
        <v>3</v>
      </c>
      <c r="D31" s="45" t="s">
        <v>28</v>
      </c>
      <c r="E31" s="15" t="s">
        <v>229</v>
      </c>
      <c r="F31" s="12" t="s">
        <v>230</v>
      </c>
      <c r="G31" s="38">
        <v>4</v>
      </c>
      <c r="H31" s="39" t="s">
        <v>231</v>
      </c>
      <c r="I31" s="40" t="s">
        <v>232</v>
      </c>
      <c r="J31" s="40" t="s">
        <v>236</v>
      </c>
      <c r="K31" s="13" t="s">
        <v>111</v>
      </c>
      <c r="L31" s="38" t="s">
        <v>237</v>
      </c>
      <c r="M31" s="41" t="s">
        <v>238</v>
      </c>
      <c r="N31" s="4" t="s">
        <v>33</v>
      </c>
      <c r="O31" s="12" t="s">
        <v>77</v>
      </c>
      <c r="P31" s="41" t="s">
        <v>235</v>
      </c>
      <c r="Q31" s="43">
        <v>45275</v>
      </c>
      <c r="R31" s="43">
        <v>45473</v>
      </c>
      <c r="S31" s="35" t="s">
        <v>46</v>
      </c>
      <c r="T31" s="47">
        <v>45565</v>
      </c>
      <c r="U31" s="43">
        <v>45572</v>
      </c>
      <c r="V31" s="12" t="s">
        <v>422</v>
      </c>
      <c r="W31" s="12" t="s">
        <v>420</v>
      </c>
      <c r="X31" s="49">
        <v>1</v>
      </c>
      <c r="Y31" s="39" t="s">
        <v>412</v>
      </c>
      <c r="Z31" s="12" t="s">
        <v>423</v>
      </c>
    </row>
    <row r="32" spans="1:26" s="11" customFormat="1" ht="123.75" x14ac:dyDescent="0.25">
      <c r="A32" s="12" t="s">
        <v>310</v>
      </c>
      <c r="B32" s="12" t="s">
        <v>281</v>
      </c>
      <c r="C32" s="36">
        <v>1</v>
      </c>
      <c r="D32" s="45" t="s">
        <v>28</v>
      </c>
      <c r="E32" s="15" t="s">
        <v>475</v>
      </c>
      <c r="F32" s="12" t="s">
        <v>312</v>
      </c>
      <c r="G32" s="38">
        <v>1</v>
      </c>
      <c r="H32" s="39" t="s">
        <v>313</v>
      </c>
      <c r="I32" s="40" t="s">
        <v>314</v>
      </c>
      <c r="J32" s="40" t="s">
        <v>315</v>
      </c>
      <c r="K32" s="13" t="s">
        <v>111</v>
      </c>
      <c r="L32" s="38" t="s">
        <v>316</v>
      </c>
      <c r="M32" s="41">
        <v>1</v>
      </c>
      <c r="N32" s="4" t="s">
        <v>33</v>
      </c>
      <c r="O32" s="12" t="s">
        <v>34</v>
      </c>
      <c r="P32" s="41" t="s">
        <v>317</v>
      </c>
      <c r="Q32" s="43">
        <v>45397</v>
      </c>
      <c r="R32" s="43">
        <v>45657</v>
      </c>
      <c r="S32" s="35" t="s">
        <v>36</v>
      </c>
      <c r="T32" s="47">
        <v>45565</v>
      </c>
      <c r="U32" s="47">
        <v>45574</v>
      </c>
      <c r="V32" s="12" t="s">
        <v>365</v>
      </c>
      <c r="W32" s="12" t="s">
        <v>366</v>
      </c>
      <c r="X32" s="49">
        <v>0</v>
      </c>
      <c r="Y32" s="14" t="s">
        <v>271</v>
      </c>
      <c r="Z32" s="12" t="s">
        <v>367</v>
      </c>
    </row>
    <row r="33" spans="1:26" s="11" customFormat="1" ht="146.25" x14ac:dyDescent="0.25">
      <c r="A33" s="12" t="s">
        <v>310</v>
      </c>
      <c r="B33" s="12" t="s">
        <v>281</v>
      </c>
      <c r="C33" s="36">
        <v>1</v>
      </c>
      <c r="D33" s="45" t="s">
        <v>28</v>
      </c>
      <c r="E33" s="15" t="s">
        <v>311</v>
      </c>
      <c r="F33" s="12" t="s">
        <v>312</v>
      </c>
      <c r="G33" s="38">
        <v>2</v>
      </c>
      <c r="H33" s="39" t="s">
        <v>313</v>
      </c>
      <c r="I33" s="40" t="s">
        <v>314</v>
      </c>
      <c r="J33" s="40" t="s">
        <v>319</v>
      </c>
      <c r="K33" s="13" t="s">
        <v>32</v>
      </c>
      <c r="L33" s="38" t="s">
        <v>318</v>
      </c>
      <c r="M33" s="41">
        <v>1</v>
      </c>
      <c r="N33" s="4" t="s">
        <v>33</v>
      </c>
      <c r="O33" s="12" t="s">
        <v>34</v>
      </c>
      <c r="P33" s="41" t="s">
        <v>317</v>
      </c>
      <c r="Q33" s="43">
        <v>45432</v>
      </c>
      <c r="R33" s="43">
        <v>45657</v>
      </c>
      <c r="S33" s="35" t="s">
        <v>73</v>
      </c>
      <c r="T33" s="47">
        <v>45565</v>
      </c>
      <c r="U33" s="47">
        <v>45574</v>
      </c>
      <c r="V33" s="12" t="s">
        <v>368</v>
      </c>
      <c r="W33" s="12" t="s">
        <v>369</v>
      </c>
      <c r="X33" s="49">
        <v>0</v>
      </c>
      <c r="Y33" s="14" t="s">
        <v>271</v>
      </c>
      <c r="Z33" s="12" t="s">
        <v>370</v>
      </c>
    </row>
    <row r="34" spans="1:26" s="11" customFormat="1" ht="123.75" x14ac:dyDescent="0.25">
      <c r="A34" s="12" t="s">
        <v>239</v>
      </c>
      <c r="B34" s="12" t="s">
        <v>27</v>
      </c>
      <c r="C34" s="36">
        <v>1</v>
      </c>
      <c r="D34" s="45" t="s">
        <v>28</v>
      </c>
      <c r="E34" s="15" t="s">
        <v>240</v>
      </c>
      <c r="F34" s="12" t="s">
        <v>241</v>
      </c>
      <c r="G34" s="38">
        <v>1</v>
      </c>
      <c r="H34" s="39" t="s">
        <v>242</v>
      </c>
      <c r="I34" s="40" t="s">
        <v>243</v>
      </c>
      <c r="J34" s="40" t="s">
        <v>244</v>
      </c>
      <c r="K34" s="13" t="s">
        <v>111</v>
      </c>
      <c r="L34" s="38" t="s">
        <v>245</v>
      </c>
      <c r="M34" s="41">
        <v>1</v>
      </c>
      <c r="N34" s="4" t="s">
        <v>33</v>
      </c>
      <c r="O34" s="12" t="s">
        <v>34</v>
      </c>
      <c r="P34" s="41" t="s">
        <v>246</v>
      </c>
      <c r="Q34" s="43">
        <v>45397</v>
      </c>
      <c r="R34" s="43">
        <v>45657</v>
      </c>
      <c r="S34" s="35" t="s">
        <v>73</v>
      </c>
      <c r="T34" s="47">
        <v>45565</v>
      </c>
      <c r="U34" s="43">
        <v>45572</v>
      </c>
      <c r="V34" s="12" t="s">
        <v>455</v>
      </c>
      <c r="W34" s="12" t="s">
        <v>456</v>
      </c>
      <c r="X34" s="49">
        <v>0</v>
      </c>
      <c r="Y34" s="39" t="s">
        <v>37</v>
      </c>
      <c r="Z34" s="12" t="s">
        <v>457</v>
      </c>
    </row>
    <row r="35" spans="1:26" s="11" customFormat="1" ht="123.75" x14ac:dyDescent="0.25">
      <c r="A35" s="12" t="s">
        <v>239</v>
      </c>
      <c r="B35" s="12" t="s">
        <v>27</v>
      </c>
      <c r="C35" s="36">
        <v>2</v>
      </c>
      <c r="D35" s="45" t="s">
        <v>28</v>
      </c>
      <c r="E35" s="15" t="s">
        <v>247</v>
      </c>
      <c r="F35" s="12" t="s">
        <v>248</v>
      </c>
      <c r="G35" s="38">
        <v>1</v>
      </c>
      <c r="H35" s="39" t="s">
        <v>249</v>
      </c>
      <c r="I35" s="40" t="s">
        <v>250</v>
      </c>
      <c r="J35" s="40" t="s">
        <v>251</v>
      </c>
      <c r="K35" s="13" t="s">
        <v>32</v>
      </c>
      <c r="L35" s="38" t="s">
        <v>252</v>
      </c>
      <c r="M35" s="41">
        <v>1</v>
      </c>
      <c r="N35" s="4" t="s">
        <v>33</v>
      </c>
      <c r="O35" s="12" t="s">
        <v>34</v>
      </c>
      <c r="P35" s="41" t="s">
        <v>246</v>
      </c>
      <c r="Q35" s="43">
        <v>45397</v>
      </c>
      <c r="R35" s="43">
        <v>45716</v>
      </c>
      <c r="S35" s="35" t="s">
        <v>46</v>
      </c>
      <c r="T35" s="47">
        <v>45565</v>
      </c>
      <c r="U35" s="43">
        <v>45572</v>
      </c>
      <c r="V35" s="12" t="s">
        <v>458</v>
      </c>
      <c r="W35" s="12" t="s">
        <v>459</v>
      </c>
      <c r="X35" s="49">
        <v>1</v>
      </c>
      <c r="Y35" s="39" t="s">
        <v>37</v>
      </c>
      <c r="Z35" s="12" t="s">
        <v>460</v>
      </c>
    </row>
    <row r="36" spans="1:26" s="11" customFormat="1" ht="123.75" x14ac:dyDescent="0.25">
      <c r="A36" s="12" t="s">
        <v>239</v>
      </c>
      <c r="B36" s="12" t="s">
        <v>27</v>
      </c>
      <c r="C36" s="36">
        <v>3</v>
      </c>
      <c r="D36" s="45" t="s">
        <v>28</v>
      </c>
      <c r="E36" s="15" t="s">
        <v>253</v>
      </c>
      <c r="F36" s="12" t="s">
        <v>254</v>
      </c>
      <c r="G36" s="38">
        <v>1</v>
      </c>
      <c r="H36" s="39" t="s">
        <v>242</v>
      </c>
      <c r="I36" s="40" t="s">
        <v>243</v>
      </c>
      <c r="J36" s="40" t="s">
        <v>255</v>
      </c>
      <c r="K36" s="13" t="s">
        <v>111</v>
      </c>
      <c r="L36" s="38" t="s">
        <v>256</v>
      </c>
      <c r="M36" s="41">
        <v>1</v>
      </c>
      <c r="N36" s="4" t="s">
        <v>33</v>
      </c>
      <c r="O36" s="12" t="s">
        <v>34</v>
      </c>
      <c r="P36" s="41" t="s">
        <v>246</v>
      </c>
      <c r="Q36" s="43">
        <v>45397</v>
      </c>
      <c r="R36" s="43">
        <v>45657</v>
      </c>
      <c r="S36" s="35" t="s">
        <v>73</v>
      </c>
      <c r="T36" s="47">
        <v>45565</v>
      </c>
      <c r="U36" s="43">
        <v>45572</v>
      </c>
      <c r="V36" s="12" t="s">
        <v>461</v>
      </c>
      <c r="W36" s="12" t="s">
        <v>462</v>
      </c>
      <c r="X36" s="49">
        <v>0</v>
      </c>
      <c r="Y36" s="39" t="s">
        <v>37</v>
      </c>
      <c r="Z36" s="12" t="s">
        <v>463</v>
      </c>
    </row>
    <row r="37" spans="1:26" s="11" customFormat="1" ht="146.25" x14ac:dyDescent="0.25">
      <c r="A37" s="12" t="s">
        <v>239</v>
      </c>
      <c r="B37" s="12" t="s">
        <v>27</v>
      </c>
      <c r="C37" s="36">
        <v>4</v>
      </c>
      <c r="D37" s="45" t="s">
        <v>28</v>
      </c>
      <c r="E37" s="15" t="s">
        <v>257</v>
      </c>
      <c r="F37" s="12" t="s">
        <v>258</v>
      </c>
      <c r="G37" s="38">
        <v>1</v>
      </c>
      <c r="H37" s="39" t="s">
        <v>259</v>
      </c>
      <c r="I37" s="40" t="s">
        <v>260</v>
      </c>
      <c r="J37" s="40" t="s">
        <v>261</v>
      </c>
      <c r="K37" s="13" t="s">
        <v>111</v>
      </c>
      <c r="L37" s="38" t="s">
        <v>262</v>
      </c>
      <c r="M37" s="41">
        <v>1</v>
      </c>
      <c r="N37" s="4" t="s">
        <v>114</v>
      </c>
      <c r="O37" s="12" t="s">
        <v>34</v>
      </c>
      <c r="P37" s="41" t="s">
        <v>246</v>
      </c>
      <c r="Q37" s="43">
        <v>45397</v>
      </c>
      <c r="R37" s="43">
        <v>45657</v>
      </c>
      <c r="S37" s="35" t="s">
        <v>73</v>
      </c>
      <c r="T37" s="47">
        <v>45565</v>
      </c>
      <c r="U37" s="43">
        <v>45572</v>
      </c>
      <c r="V37" s="12" t="s">
        <v>464</v>
      </c>
      <c r="W37" s="12" t="s">
        <v>465</v>
      </c>
      <c r="X37" s="49">
        <v>0</v>
      </c>
      <c r="Y37" s="39" t="s">
        <v>37</v>
      </c>
      <c r="Z37" s="12" t="s">
        <v>466</v>
      </c>
    </row>
    <row r="38" spans="1:26" s="11" customFormat="1" ht="101.25" x14ac:dyDescent="0.25">
      <c r="A38" s="12" t="s">
        <v>239</v>
      </c>
      <c r="B38" s="12" t="s">
        <v>27</v>
      </c>
      <c r="C38" s="36">
        <v>5</v>
      </c>
      <c r="D38" s="45" t="s">
        <v>28</v>
      </c>
      <c r="E38" s="15" t="s">
        <v>263</v>
      </c>
      <c r="F38" s="12" t="s">
        <v>264</v>
      </c>
      <c r="G38" s="38">
        <v>1</v>
      </c>
      <c r="H38" s="39" t="s">
        <v>265</v>
      </c>
      <c r="I38" s="40" t="s">
        <v>266</v>
      </c>
      <c r="J38" s="40" t="s">
        <v>267</v>
      </c>
      <c r="K38" s="13" t="s">
        <v>111</v>
      </c>
      <c r="L38" s="38" t="s">
        <v>268</v>
      </c>
      <c r="M38" s="41">
        <v>1</v>
      </c>
      <c r="N38" s="4" t="s">
        <v>33</v>
      </c>
      <c r="O38" s="12" t="s">
        <v>34</v>
      </c>
      <c r="P38" s="41" t="s">
        <v>246</v>
      </c>
      <c r="Q38" s="43">
        <v>45397</v>
      </c>
      <c r="R38" s="43">
        <v>45657</v>
      </c>
      <c r="S38" s="35" t="s">
        <v>73</v>
      </c>
      <c r="T38" s="47">
        <v>45565</v>
      </c>
      <c r="U38" s="43">
        <v>45572</v>
      </c>
      <c r="V38" s="12" t="s">
        <v>467</v>
      </c>
      <c r="W38" s="12" t="s">
        <v>468</v>
      </c>
      <c r="X38" s="49">
        <v>0</v>
      </c>
      <c r="Y38" s="39" t="s">
        <v>37</v>
      </c>
      <c r="Z38" s="12" t="s">
        <v>469</v>
      </c>
    </row>
    <row r="39" spans="1:26" s="11" customFormat="1" ht="132.75" customHeight="1" x14ac:dyDescent="0.25">
      <c r="A39" s="12" t="s">
        <v>320</v>
      </c>
      <c r="B39" s="12" t="s">
        <v>321</v>
      </c>
      <c r="C39" s="36">
        <v>1</v>
      </c>
      <c r="D39" s="45" t="s">
        <v>28</v>
      </c>
      <c r="E39" s="15" t="s">
        <v>322</v>
      </c>
      <c r="F39" s="12" t="s">
        <v>323</v>
      </c>
      <c r="G39" s="38">
        <v>2</v>
      </c>
      <c r="H39" s="39" t="s">
        <v>324</v>
      </c>
      <c r="I39" s="40" t="s">
        <v>325</v>
      </c>
      <c r="J39" s="40" t="s">
        <v>327</v>
      </c>
      <c r="K39" s="13" t="s">
        <v>32</v>
      </c>
      <c r="L39" s="38" t="s">
        <v>328</v>
      </c>
      <c r="M39" s="41">
        <v>6</v>
      </c>
      <c r="N39" s="4" t="s">
        <v>33</v>
      </c>
      <c r="O39" s="12" t="s">
        <v>34</v>
      </c>
      <c r="P39" s="41" t="s">
        <v>326</v>
      </c>
      <c r="Q39" s="43">
        <v>45474</v>
      </c>
      <c r="R39" s="43">
        <v>45656</v>
      </c>
      <c r="S39" s="35" t="s">
        <v>73</v>
      </c>
      <c r="T39" s="47">
        <v>45565</v>
      </c>
      <c r="U39" s="47">
        <v>45569</v>
      </c>
      <c r="V39" s="12" t="s">
        <v>386</v>
      </c>
      <c r="W39" s="12" t="s">
        <v>387</v>
      </c>
      <c r="X39" s="49">
        <v>0.33</v>
      </c>
      <c r="Y39" s="14" t="s">
        <v>385</v>
      </c>
      <c r="Z39" s="12" t="s">
        <v>388</v>
      </c>
    </row>
    <row r="40" spans="1:26" s="11" customFormat="1" ht="133.5" customHeight="1" x14ac:dyDescent="0.25">
      <c r="A40" s="12" t="s">
        <v>320</v>
      </c>
      <c r="B40" s="12" t="s">
        <v>321</v>
      </c>
      <c r="C40" s="36">
        <v>1</v>
      </c>
      <c r="D40" s="45" t="s">
        <v>28</v>
      </c>
      <c r="E40" s="15" t="s">
        <v>322</v>
      </c>
      <c r="F40" s="12" t="s">
        <v>323</v>
      </c>
      <c r="G40" s="38">
        <v>4</v>
      </c>
      <c r="H40" s="39" t="s">
        <v>324</v>
      </c>
      <c r="I40" s="40" t="s">
        <v>325</v>
      </c>
      <c r="J40" s="40" t="s">
        <v>329</v>
      </c>
      <c r="K40" s="13" t="s">
        <v>76</v>
      </c>
      <c r="L40" s="38" t="s">
        <v>330</v>
      </c>
      <c r="M40" s="41">
        <v>1</v>
      </c>
      <c r="N40" s="4" t="s">
        <v>33</v>
      </c>
      <c r="O40" s="12" t="s">
        <v>34</v>
      </c>
      <c r="P40" s="41" t="s">
        <v>326</v>
      </c>
      <c r="Q40" s="43">
        <v>45444</v>
      </c>
      <c r="R40" s="43">
        <v>45656</v>
      </c>
      <c r="S40" s="35" t="s">
        <v>46</v>
      </c>
      <c r="T40" s="47">
        <v>45565</v>
      </c>
      <c r="U40" s="47">
        <v>45569</v>
      </c>
      <c r="V40" s="12" t="s">
        <v>389</v>
      </c>
      <c r="W40" s="12" t="s">
        <v>390</v>
      </c>
      <c r="X40" s="49">
        <v>1</v>
      </c>
      <c r="Y40" s="14" t="s">
        <v>385</v>
      </c>
      <c r="Z40" s="12" t="s">
        <v>391</v>
      </c>
    </row>
    <row r="41" spans="1:26" s="11" customFormat="1" ht="56.25" x14ac:dyDescent="0.25">
      <c r="A41" s="12" t="s">
        <v>320</v>
      </c>
      <c r="B41" s="12" t="s">
        <v>321</v>
      </c>
      <c r="C41" s="36">
        <v>2</v>
      </c>
      <c r="D41" s="45" t="s">
        <v>28</v>
      </c>
      <c r="E41" s="15" t="s">
        <v>331</v>
      </c>
      <c r="F41" s="12" t="s">
        <v>332</v>
      </c>
      <c r="G41" s="38">
        <v>1</v>
      </c>
      <c r="H41" s="39" t="s">
        <v>333</v>
      </c>
      <c r="I41" s="40" t="s">
        <v>334</v>
      </c>
      <c r="J41" s="40" t="s">
        <v>335</v>
      </c>
      <c r="K41" s="13" t="s">
        <v>76</v>
      </c>
      <c r="L41" s="38" t="s">
        <v>336</v>
      </c>
      <c r="M41" s="41">
        <v>1</v>
      </c>
      <c r="N41" s="4" t="s">
        <v>33</v>
      </c>
      <c r="O41" s="12" t="s">
        <v>34</v>
      </c>
      <c r="P41" s="41" t="s">
        <v>337</v>
      </c>
      <c r="Q41" s="43">
        <v>45505</v>
      </c>
      <c r="R41" s="43">
        <v>45656</v>
      </c>
      <c r="S41" s="35" t="s">
        <v>73</v>
      </c>
      <c r="T41" s="47">
        <v>45565</v>
      </c>
      <c r="U41" s="47">
        <v>45569</v>
      </c>
      <c r="V41" s="12" t="s">
        <v>392</v>
      </c>
      <c r="W41" s="12" t="s">
        <v>393</v>
      </c>
      <c r="X41" s="49">
        <v>0.7</v>
      </c>
      <c r="Y41" s="14" t="s">
        <v>394</v>
      </c>
      <c r="Z41" s="12" t="s">
        <v>395</v>
      </c>
    </row>
    <row r="42" spans="1:26" s="11" customFormat="1" ht="67.5" x14ac:dyDescent="0.25">
      <c r="A42" s="12" t="s">
        <v>320</v>
      </c>
      <c r="B42" s="12" t="s">
        <v>321</v>
      </c>
      <c r="C42" s="36">
        <v>4</v>
      </c>
      <c r="D42" s="45" t="s">
        <v>28</v>
      </c>
      <c r="E42" s="15" t="s">
        <v>338</v>
      </c>
      <c r="F42" s="12" t="s">
        <v>339</v>
      </c>
      <c r="G42" s="38">
        <v>1</v>
      </c>
      <c r="H42" s="39" t="s">
        <v>340</v>
      </c>
      <c r="I42" s="40" t="s">
        <v>341</v>
      </c>
      <c r="J42" s="40" t="s">
        <v>342</v>
      </c>
      <c r="K42" s="13" t="s">
        <v>111</v>
      </c>
      <c r="L42" s="38" t="s">
        <v>343</v>
      </c>
      <c r="M42" s="41">
        <v>1</v>
      </c>
      <c r="N42" s="4" t="s">
        <v>33</v>
      </c>
      <c r="O42" s="12" t="s">
        <v>34</v>
      </c>
      <c r="P42" s="41" t="s">
        <v>344</v>
      </c>
      <c r="Q42" s="43">
        <v>45474</v>
      </c>
      <c r="R42" s="43">
        <v>45838</v>
      </c>
      <c r="S42" s="35" t="s">
        <v>73</v>
      </c>
      <c r="T42" s="47">
        <v>45565</v>
      </c>
      <c r="U42" s="47">
        <v>45569</v>
      </c>
      <c r="V42" s="12" t="s">
        <v>397</v>
      </c>
      <c r="W42" s="12" t="s">
        <v>398</v>
      </c>
      <c r="X42" s="49">
        <v>0.15</v>
      </c>
      <c r="Y42" s="14" t="s">
        <v>396</v>
      </c>
      <c r="Z42" s="12" t="s">
        <v>399</v>
      </c>
    </row>
    <row r="43" spans="1:26" s="11" customFormat="1" ht="90" x14ac:dyDescent="0.25">
      <c r="A43" s="12" t="s">
        <v>320</v>
      </c>
      <c r="B43" s="12" t="s">
        <v>321</v>
      </c>
      <c r="C43" s="36">
        <v>5</v>
      </c>
      <c r="D43" s="45" t="s">
        <v>28</v>
      </c>
      <c r="E43" s="15" t="s">
        <v>345</v>
      </c>
      <c r="F43" s="12" t="s">
        <v>346</v>
      </c>
      <c r="G43" s="38">
        <v>1</v>
      </c>
      <c r="H43" s="39" t="s">
        <v>347</v>
      </c>
      <c r="I43" s="40" t="s">
        <v>348</v>
      </c>
      <c r="J43" s="40" t="s">
        <v>349</v>
      </c>
      <c r="K43" s="13" t="s">
        <v>76</v>
      </c>
      <c r="L43" s="38" t="s">
        <v>350</v>
      </c>
      <c r="M43" s="41">
        <v>1</v>
      </c>
      <c r="N43" s="4" t="s">
        <v>33</v>
      </c>
      <c r="O43" s="12" t="s">
        <v>34</v>
      </c>
      <c r="P43" s="41" t="s">
        <v>351</v>
      </c>
      <c r="Q43" s="43">
        <v>45474</v>
      </c>
      <c r="R43" s="43">
        <v>45656</v>
      </c>
      <c r="S43" s="35" t="s">
        <v>73</v>
      </c>
      <c r="T43" s="47">
        <v>45565</v>
      </c>
      <c r="U43" s="47">
        <v>45569</v>
      </c>
      <c r="V43" s="12" t="s">
        <v>400</v>
      </c>
      <c r="W43" s="12" t="s">
        <v>398</v>
      </c>
      <c r="X43" s="49">
        <v>0.3</v>
      </c>
      <c r="Y43" s="14" t="s">
        <v>396</v>
      </c>
      <c r="Z43" s="12" t="s">
        <v>401</v>
      </c>
    </row>
    <row r="44" spans="1:26" s="11" customFormat="1" ht="78.75" x14ac:dyDescent="0.25">
      <c r="A44" s="12" t="s">
        <v>320</v>
      </c>
      <c r="B44" s="12" t="s">
        <v>321</v>
      </c>
      <c r="C44" s="36">
        <v>6</v>
      </c>
      <c r="D44" s="45" t="s">
        <v>28</v>
      </c>
      <c r="E44" s="15" t="s">
        <v>352</v>
      </c>
      <c r="F44" s="12" t="s">
        <v>353</v>
      </c>
      <c r="G44" s="38">
        <v>1</v>
      </c>
      <c r="H44" s="39" t="s">
        <v>354</v>
      </c>
      <c r="I44" s="40" t="s">
        <v>355</v>
      </c>
      <c r="J44" s="40" t="s">
        <v>356</v>
      </c>
      <c r="K44" s="13" t="s">
        <v>76</v>
      </c>
      <c r="L44" s="38" t="s">
        <v>357</v>
      </c>
      <c r="M44" s="41">
        <v>4</v>
      </c>
      <c r="N44" s="4" t="s">
        <v>33</v>
      </c>
      <c r="O44" s="12" t="s">
        <v>34</v>
      </c>
      <c r="P44" s="41" t="s">
        <v>358</v>
      </c>
      <c r="Q44" s="43">
        <v>45474</v>
      </c>
      <c r="R44" s="43">
        <v>45838</v>
      </c>
      <c r="S44" s="35" t="s">
        <v>73</v>
      </c>
      <c r="T44" s="47">
        <v>45565</v>
      </c>
      <c r="U44" s="47">
        <v>45569</v>
      </c>
      <c r="V44" s="12" t="s">
        <v>402</v>
      </c>
      <c r="W44" s="12" t="s">
        <v>403</v>
      </c>
      <c r="X44" s="49">
        <v>0.25</v>
      </c>
      <c r="Y44" s="14" t="s">
        <v>396</v>
      </c>
      <c r="Z44" s="12" t="s">
        <v>404</v>
      </c>
    </row>
    <row r="45" spans="1:26" s="11" customFormat="1" x14ac:dyDescent="0.25">
      <c r="A45" s="12"/>
      <c r="B45" s="12"/>
      <c r="C45" s="36"/>
      <c r="D45" s="45"/>
      <c r="E45" s="15"/>
      <c r="F45" s="12"/>
      <c r="G45" s="38"/>
      <c r="H45" s="39"/>
      <c r="I45" s="40"/>
      <c r="J45" s="40"/>
      <c r="K45" s="13"/>
      <c r="L45" s="38"/>
      <c r="M45" s="41"/>
      <c r="N45" s="4"/>
      <c r="O45" s="12"/>
      <c r="P45" s="41"/>
      <c r="Q45" s="43"/>
      <c r="R45" s="43"/>
      <c r="S45" s="35"/>
      <c r="T45" s="47"/>
      <c r="U45" s="47"/>
      <c r="V45" s="12"/>
      <c r="W45" s="12"/>
      <c r="X45" s="49"/>
      <c r="Y45" s="14"/>
      <c r="Z45" s="12"/>
    </row>
    <row r="46" spans="1:26" s="11" customFormat="1" x14ac:dyDescent="0.25">
      <c r="A46" s="12"/>
      <c r="B46" s="12"/>
      <c r="C46" s="36"/>
      <c r="D46" s="45"/>
      <c r="E46" s="15"/>
      <c r="F46" s="12"/>
      <c r="G46" s="38"/>
      <c r="H46" s="39"/>
      <c r="I46" s="40"/>
      <c r="J46" s="40"/>
      <c r="K46" s="13"/>
      <c r="L46" s="38"/>
      <c r="M46" s="41"/>
      <c r="N46" s="4"/>
      <c r="O46" s="12"/>
      <c r="P46" s="41"/>
      <c r="Q46" s="43"/>
      <c r="R46" s="43"/>
      <c r="S46" s="35"/>
      <c r="T46" s="47"/>
      <c r="U46" s="47"/>
      <c r="V46" s="12"/>
      <c r="W46" s="12"/>
      <c r="X46" s="49"/>
      <c r="Y46" s="14"/>
      <c r="Z46" s="12"/>
    </row>
    <row r="47" spans="1:26" s="11" customFormat="1" x14ac:dyDescent="0.25">
      <c r="A47" s="12"/>
      <c r="B47" s="12"/>
      <c r="C47" s="36"/>
      <c r="D47" s="45"/>
      <c r="E47" s="15"/>
      <c r="F47" s="12"/>
      <c r="G47" s="38"/>
      <c r="H47" s="39"/>
      <c r="I47" s="40"/>
      <c r="J47" s="40"/>
      <c r="K47" s="13"/>
      <c r="L47" s="38"/>
      <c r="M47" s="41"/>
      <c r="N47" s="4"/>
      <c r="O47" s="12"/>
      <c r="P47" s="41"/>
      <c r="Q47" s="43"/>
      <c r="R47" s="43"/>
      <c r="S47" s="35"/>
      <c r="T47" s="47"/>
      <c r="U47" s="47"/>
      <c r="V47" s="12"/>
      <c r="W47" s="12"/>
      <c r="X47" s="49"/>
      <c r="Y47" s="14"/>
      <c r="Z47" s="12"/>
    </row>
    <row r="48" spans="1:26" s="11" customFormat="1" x14ac:dyDescent="0.25">
      <c r="A48" s="12"/>
      <c r="B48" s="12"/>
      <c r="C48" s="36"/>
      <c r="D48" s="45"/>
      <c r="E48" s="15"/>
      <c r="F48" s="12"/>
      <c r="G48" s="38"/>
      <c r="H48" s="39"/>
      <c r="I48" s="40"/>
      <c r="J48" s="40"/>
      <c r="K48" s="13"/>
      <c r="L48" s="38"/>
      <c r="M48" s="41"/>
      <c r="N48" s="4"/>
      <c r="O48" s="12"/>
      <c r="P48" s="41"/>
      <c r="Q48" s="43"/>
      <c r="R48" s="43"/>
      <c r="S48" s="35"/>
      <c r="T48" s="47"/>
      <c r="U48" s="47"/>
      <c r="V48" s="12"/>
      <c r="W48" s="12"/>
      <c r="X48" s="49"/>
      <c r="Y48" s="14"/>
      <c r="Z48" s="12"/>
    </row>
    <row r="49" spans="1:26" s="11" customFormat="1" x14ac:dyDescent="0.25">
      <c r="A49" s="12"/>
      <c r="B49" s="12"/>
      <c r="C49" s="36"/>
      <c r="D49" s="45"/>
      <c r="E49" s="15"/>
      <c r="F49" s="12"/>
      <c r="G49" s="38"/>
      <c r="H49" s="39"/>
      <c r="I49" s="40"/>
      <c r="J49" s="40"/>
      <c r="K49" s="13"/>
      <c r="L49" s="38"/>
      <c r="M49" s="41"/>
      <c r="N49" s="4"/>
      <c r="O49" s="12"/>
      <c r="P49" s="41"/>
      <c r="Q49" s="43"/>
      <c r="R49" s="43"/>
      <c r="S49" s="35"/>
      <c r="T49" s="47"/>
      <c r="U49" s="47"/>
      <c r="V49" s="12"/>
      <c r="W49" s="12"/>
      <c r="X49" s="49"/>
      <c r="Y49" s="14"/>
      <c r="Z49" s="12"/>
    </row>
    <row r="50" spans="1:26" s="11" customFormat="1" x14ac:dyDescent="0.25">
      <c r="A50" s="12"/>
      <c r="B50" s="12"/>
      <c r="C50" s="36"/>
      <c r="D50" s="45"/>
      <c r="E50" s="15"/>
      <c r="F50" s="12"/>
      <c r="G50" s="38"/>
      <c r="H50" s="39"/>
      <c r="I50" s="40"/>
      <c r="J50" s="40"/>
      <c r="K50" s="13"/>
      <c r="L50" s="38"/>
      <c r="M50" s="41"/>
      <c r="N50" s="4"/>
      <c r="O50" s="12"/>
      <c r="P50" s="41"/>
      <c r="Q50" s="43"/>
      <c r="R50" s="43"/>
      <c r="S50" s="35"/>
      <c r="T50" s="47"/>
      <c r="U50" s="47"/>
      <c r="V50" s="12"/>
      <c r="W50" s="12"/>
      <c r="X50" s="49"/>
      <c r="Y50" s="14"/>
      <c r="Z50" s="12"/>
    </row>
    <row r="51" spans="1:26" s="11" customFormat="1" x14ac:dyDescent="0.25">
      <c r="A51" s="12"/>
      <c r="B51" s="12"/>
      <c r="C51" s="36"/>
      <c r="D51" s="45"/>
      <c r="E51" s="15"/>
      <c r="F51" s="12"/>
      <c r="G51" s="38"/>
      <c r="H51" s="39"/>
      <c r="I51" s="40"/>
      <c r="J51" s="40"/>
      <c r="K51" s="13"/>
      <c r="L51" s="38"/>
      <c r="M51" s="41"/>
      <c r="N51" s="4"/>
      <c r="O51" s="12"/>
      <c r="P51" s="41"/>
      <c r="Q51" s="43"/>
      <c r="R51" s="43"/>
      <c r="S51" s="35"/>
      <c r="T51" s="47"/>
      <c r="U51" s="47"/>
      <c r="V51" s="12"/>
      <c r="W51" s="12"/>
      <c r="X51" s="49"/>
      <c r="Y51" s="14"/>
      <c r="Z51" s="12"/>
    </row>
    <row r="52" spans="1:26" s="11" customFormat="1" x14ac:dyDescent="0.25">
      <c r="A52" s="12"/>
      <c r="B52" s="12"/>
      <c r="C52" s="36"/>
      <c r="D52" s="45"/>
      <c r="E52" s="15"/>
      <c r="F52" s="12"/>
      <c r="G52" s="38"/>
      <c r="H52" s="39"/>
      <c r="I52" s="40"/>
      <c r="J52" s="40"/>
      <c r="K52" s="13"/>
      <c r="L52" s="38"/>
      <c r="M52" s="41"/>
      <c r="N52" s="4"/>
      <c r="O52" s="12"/>
      <c r="P52" s="41"/>
      <c r="Q52" s="43"/>
      <c r="R52" s="43"/>
      <c r="S52" s="35"/>
      <c r="T52" s="47"/>
      <c r="U52" s="47"/>
      <c r="V52" s="12"/>
      <c r="W52" s="12"/>
      <c r="X52" s="49"/>
      <c r="Y52" s="14"/>
      <c r="Z52" s="12"/>
    </row>
    <row r="53" spans="1:26" s="11" customFormat="1" x14ac:dyDescent="0.25">
      <c r="A53" s="12"/>
      <c r="B53" s="12"/>
      <c r="C53" s="36"/>
      <c r="D53" s="45"/>
      <c r="E53" s="15"/>
      <c r="F53" s="12"/>
      <c r="G53" s="38"/>
      <c r="H53" s="39"/>
      <c r="I53" s="40"/>
      <c r="J53" s="40"/>
      <c r="K53" s="13"/>
      <c r="L53" s="38"/>
      <c r="M53" s="41"/>
      <c r="N53" s="4"/>
      <c r="O53" s="12"/>
      <c r="P53" s="41"/>
      <c r="Q53" s="43"/>
      <c r="R53" s="43"/>
      <c r="S53" s="35"/>
      <c r="T53" s="47"/>
      <c r="U53" s="47"/>
      <c r="V53" s="12"/>
      <c r="W53" s="12"/>
      <c r="X53" s="49"/>
      <c r="Y53" s="14"/>
      <c r="Z53" s="12"/>
    </row>
    <row r="54" spans="1:26" s="11" customFormat="1" x14ac:dyDescent="0.25">
      <c r="A54" s="12"/>
      <c r="B54" s="12"/>
      <c r="C54" s="36"/>
      <c r="D54" s="45"/>
      <c r="E54" s="15"/>
      <c r="F54" s="12"/>
      <c r="G54" s="38"/>
      <c r="H54" s="39"/>
      <c r="I54" s="40"/>
      <c r="J54" s="40"/>
      <c r="K54" s="13"/>
      <c r="L54" s="38"/>
      <c r="M54" s="41"/>
      <c r="N54" s="4"/>
      <c r="O54" s="12"/>
      <c r="P54" s="41"/>
      <c r="Q54" s="43"/>
      <c r="R54" s="43"/>
      <c r="S54" s="35"/>
      <c r="T54" s="47"/>
      <c r="U54" s="47"/>
      <c r="V54" s="12"/>
      <c r="W54" s="12"/>
      <c r="X54" s="49"/>
      <c r="Y54" s="14"/>
      <c r="Z54" s="12"/>
    </row>
    <row r="55" spans="1:26" s="11" customFormat="1" ht="11.25" customHeight="1" x14ac:dyDescent="0.25">
      <c r="A55" s="12"/>
      <c r="B55" s="12"/>
      <c r="C55" s="36"/>
      <c r="D55" s="45"/>
      <c r="E55" s="15"/>
      <c r="F55" s="12"/>
      <c r="G55" s="38"/>
      <c r="H55" s="39"/>
      <c r="I55" s="40"/>
      <c r="J55" s="40"/>
      <c r="K55" s="13"/>
      <c r="L55" s="38"/>
      <c r="M55" s="41"/>
      <c r="N55" s="4"/>
      <c r="O55" s="12"/>
      <c r="P55" s="41"/>
      <c r="Q55" s="43"/>
      <c r="R55" s="43"/>
      <c r="S55" s="35"/>
      <c r="T55" s="47"/>
      <c r="U55" s="47"/>
      <c r="V55" s="12"/>
      <c r="W55" s="12"/>
      <c r="X55" s="49"/>
      <c r="Y55" s="14"/>
      <c r="Z55" s="12"/>
    </row>
    <row r="56" spans="1:26" s="11" customFormat="1" ht="11.25" customHeight="1" x14ac:dyDescent="0.25">
      <c r="A56" s="12"/>
      <c r="B56" s="12"/>
      <c r="C56" s="12"/>
      <c r="D56" s="45"/>
      <c r="E56" s="15"/>
      <c r="F56" s="15"/>
      <c r="G56" s="14"/>
      <c r="H56" s="14"/>
      <c r="I56" s="12"/>
      <c r="J56" s="13"/>
      <c r="K56" s="13"/>
      <c r="L56" s="12"/>
      <c r="M56" s="12"/>
      <c r="N56" s="4"/>
      <c r="O56" s="12"/>
      <c r="P56" s="12"/>
      <c r="Q56" s="46"/>
      <c r="R56" s="46"/>
      <c r="S56" s="15"/>
      <c r="T56" s="47"/>
      <c r="U56" s="47"/>
      <c r="V56" s="12"/>
      <c r="W56" s="12"/>
      <c r="X56" s="49"/>
      <c r="Y56" s="14"/>
      <c r="Z56" s="12"/>
    </row>
    <row r="57" spans="1:26" s="11" customFormat="1" x14ac:dyDescent="0.25">
      <c r="A57" s="12"/>
      <c r="B57" s="12"/>
      <c r="C57" s="12"/>
      <c r="D57" s="45"/>
      <c r="E57" s="12"/>
      <c r="F57" s="12"/>
      <c r="G57" s="12"/>
      <c r="H57" s="12"/>
      <c r="I57" s="5"/>
      <c r="J57" s="12"/>
      <c r="K57" s="12"/>
      <c r="L57" s="12"/>
      <c r="M57" s="13"/>
      <c r="N57" s="4"/>
      <c r="O57" s="12"/>
      <c r="P57" s="13"/>
      <c r="Q57" s="46"/>
      <c r="R57" s="47"/>
      <c r="S57" s="15"/>
      <c r="T57" s="47"/>
      <c r="U57" s="47"/>
      <c r="V57" s="12"/>
      <c r="W57" s="12"/>
      <c r="X57" s="49"/>
      <c r="Y57" s="14"/>
      <c r="Z57" s="12"/>
    </row>
    <row r="58" spans="1:26" ht="10.5" customHeight="1" x14ac:dyDescent="0.25"/>
    <row r="63" spans="1:26" x14ac:dyDescent="0.25">
      <c r="E63" s="2"/>
    </row>
    <row r="456" spans="25:25" x14ac:dyDescent="0.25">
      <c r="Y456" s="3" t="s">
        <v>269</v>
      </c>
    </row>
    <row r="457" spans="25:25" x14ac:dyDescent="0.25">
      <c r="Y457" s="3" t="s">
        <v>74</v>
      </c>
    </row>
    <row r="458" spans="25:25" x14ac:dyDescent="0.25">
      <c r="Y458" s="3" t="s">
        <v>270</v>
      </c>
    </row>
    <row r="459" spans="25:25" x14ac:dyDescent="0.25">
      <c r="Y459" s="3" t="s">
        <v>37</v>
      </c>
    </row>
    <row r="460" spans="25:25" x14ac:dyDescent="0.25">
      <c r="Y460" s="3" t="s">
        <v>117</v>
      </c>
    </row>
    <row r="461" spans="25:25" x14ac:dyDescent="0.25">
      <c r="Y461" s="3" t="s">
        <v>271</v>
      </c>
    </row>
    <row r="462" spans="25:25" x14ac:dyDescent="0.25">
      <c r="Y462" s="3" t="s">
        <v>130</v>
      </c>
    </row>
    <row r="463" spans="25:25" x14ac:dyDescent="0.25">
      <c r="Y463" s="3" t="s">
        <v>272</v>
      </c>
    </row>
    <row r="464" spans="25:25" x14ac:dyDescent="0.25">
      <c r="Y464" s="3" t="s">
        <v>273</v>
      </c>
    </row>
    <row r="465" spans="25:25" x14ac:dyDescent="0.25">
      <c r="Y465" s="3" t="s">
        <v>274</v>
      </c>
    </row>
    <row r="466" spans="25:25" x14ac:dyDescent="0.25">
      <c r="Y466" s="3" t="s">
        <v>275</v>
      </c>
    </row>
  </sheetData>
  <sheetProtection selectLockedCells="1" autoFilter="0" selectUnlockedCells="1"/>
  <autoFilter ref="A1:Z57" xr:uid="{00000000-0009-0000-0000-000001000000}"/>
  <sortState xmlns:xlrd2="http://schemas.microsoft.com/office/spreadsheetml/2017/richdata2" ref="W52:W53">
    <sortCondition ref="W52:W53"/>
  </sortState>
  <phoneticPr fontId="15" type="noConversion"/>
  <dataValidations count="22">
    <dataValidation type="list" allowBlank="1" showInputMessage="1" showErrorMessage="1" sqref="Y34:Y38 Y1:Y21 Y24:Y27" xr:uid="{00000000-0002-0000-0100-000008000000}">
      <formula1>$Y$456:$Y$465</formula1>
    </dataValidation>
    <dataValidation type="list" allowBlank="1" showInputMessage="1" showErrorMessage="1" sqref="Y22:Y23 Y28:Y33" xr:uid="{00000000-0002-0000-0100-000014000000}">
      <formula1>$Y$456:$Y$466</formula1>
    </dataValidation>
    <dataValidation allowBlank="1" showInputMessage="1" showErrorMessage="1" sqref="Z470"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4 J2:J11 J27" xr:uid="{00000000-0002-0000-0100-000000000000}">
      <formula1>1</formula1>
      <formula2>500</formula2>
    </dataValidation>
    <dataValidation type="textLength" allowBlank="1" showInputMessage="1" showErrorMessage="1" sqref="P2:P11 P24:P27" xr:uid="{00000000-0002-0000-0100-000001000000}">
      <formula1>1</formula1>
      <formula2>200</formula2>
    </dataValidation>
    <dataValidation type="list" allowBlank="1" showInputMessage="1" showErrorMessage="1" errorTitle="Tipo de acción" error="Elija una tipología de la lista desplegable" sqref="O12:O23 O28:O57"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5:J26 J12:J23 J28:J57" xr:uid="{00000000-0002-0000-0100-000004000000}">
      <formula1>1</formula1>
      <formula2>300</formula2>
    </dataValidation>
    <dataValidation type="textLength" allowBlank="1" showInputMessage="1" showErrorMessage="1" sqref="P12:P23 P28:P57" xr:uid="{00000000-0002-0000-0100-000005000000}">
      <formula1>1</formula1>
      <formula2>100</formula2>
    </dataValidation>
    <dataValidation type="list" allowBlank="1" showInputMessage="1" showErrorMessage="1" sqref="O2:O11" xr:uid="{00000000-0002-0000-0100-000002000000}">
      <formula1>Áreas</formula1>
    </dataValidation>
    <dataValidation type="textLength" allowBlank="1" showInputMessage="1" showErrorMessage="1" errorTitle="Reporte de Avance" error="Registre el avance sin superar los 500 caracteres" promptTitle="Reporte de Avance" prompt="Registre el avance sin superar los 500 caracteres" sqref="V2:V57"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57"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57"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57"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57"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57" xr:uid="{00000000-0002-0000-0100-00000C000000}">
      <formula1>1</formula1>
      <formula2>50</formula2>
    </dataValidation>
    <dataValidation type="date" allowBlank="1" showInputMessage="1" showErrorMessage="1" errorTitle="Fecha" error="Registre la fecha en el siguiente formato DD/MM/AAAA" sqref="Q2:R57 T2:U57" xr:uid="{00000000-0002-0000-0100-00000D000000}">
      <formula1>43101</formula1>
      <formula2>55153</formula2>
    </dataValidation>
    <dataValidation type="decimal" allowBlank="1" showInputMessage="1" showErrorMessage="1" sqref="X2:X57" xr:uid="{00000000-0002-0000-0100-00000E000000}">
      <formula1>0</formula1>
      <formula2>1</formula2>
    </dataValidation>
    <dataValidation type="list" allowBlank="1" showInputMessage="1" showErrorMessage="1" errorTitle="Estado del Acción" error="Elija una tipología de la lista desplegable" sqref="S2:S57"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57" xr:uid="{00000000-0002-0000-0100-000010000000}">
      <formula1>"Correctiva, Preventiva, Corrección"</formula1>
    </dataValidation>
    <dataValidation type="list" allowBlank="1" showInputMessage="1" showErrorMessage="1" errorTitle="Tipo" error="Elija una tipología de la lista desplegable" sqref="D2:D57"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57"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57"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r:uid="{00000000-0002-0000-0100-000016000000}">
          <x14:formula1>
            <xm:f>'Resumen Plan de Mejoramiento'!$A$2:$A$16</xm:f>
          </x14:formula1>
          <xm:sqref>B12:B23 B28:B57</xm:sqref>
        </x14:dataValidation>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C24" sqref="C24"/>
    </sheetView>
  </sheetViews>
  <sheetFormatPr baseColWidth="10" defaultColWidth="11.42578125" defaultRowHeight="14.25" x14ac:dyDescent="0.25"/>
  <cols>
    <col min="1" max="1" width="47.5703125" style="6" customWidth="1"/>
    <col min="2" max="3" width="16" style="6" customWidth="1"/>
    <col min="4" max="4" width="9.85546875" style="6" bestFit="1" customWidth="1"/>
    <col min="5" max="5" width="13.140625" style="6" bestFit="1" customWidth="1"/>
    <col min="6" max="6" width="12.28515625" style="6" bestFit="1" customWidth="1"/>
    <col min="7" max="7" width="6.7109375" style="6" bestFit="1" customWidth="1"/>
    <col min="8" max="8" width="26.85546875" style="6" customWidth="1"/>
    <col min="9" max="9" width="54.140625" style="6" customWidth="1"/>
    <col min="10" max="10" width="3.42578125" style="6" bestFit="1" customWidth="1"/>
    <col min="11" max="13" width="8.5703125" style="6" customWidth="1"/>
    <col min="14" max="14" width="9.42578125" style="6" bestFit="1" customWidth="1"/>
    <col min="15" max="15" width="12" style="6" bestFit="1" customWidth="1"/>
    <col min="16" max="16" width="6.85546875" style="6" bestFit="1" customWidth="1"/>
    <col min="17" max="17" width="12" style="6" bestFit="1" customWidth="1"/>
    <col min="18" max="18" width="10.140625" style="6" bestFit="1" customWidth="1"/>
    <col min="19" max="19" width="12" style="6" bestFit="1" customWidth="1"/>
    <col min="20" max="20" width="10.5703125" style="6" bestFit="1" customWidth="1"/>
    <col min="21" max="21" width="12" style="6" bestFit="1" customWidth="1"/>
    <col min="22" max="22" width="9.42578125" style="6" bestFit="1" customWidth="1"/>
    <col min="23" max="23" width="12.5703125" style="6" bestFit="1" customWidth="1"/>
    <col min="24" max="16384" width="11.42578125" style="6"/>
  </cols>
  <sheetData>
    <row r="1" spans="1:9" ht="43.5" thickBot="1" x14ac:dyDescent="0.3">
      <c r="A1" s="24" t="s">
        <v>276</v>
      </c>
      <c r="B1" s="25" t="s">
        <v>73</v>
      </c>
      <c r="C1" s="25" t="s">
        <v>46</v>
      </c>
      <c r="D1" s="25" t="s">
        <v>277</v>
      </c>
      <c r="E1" s="25" t="s">
        <v>86</v>
      </c>
      <c r="F1" s="25" t="s">
        <v>36</v>
      </c>
      <c r="G1" s="26" t="s">
        <v>278</v>
      </c>
      <c r="H1" s="27" t="s">
        <v>279</v>
      </c>
      <c r="I1" s="28" t="s">
        <v>280</v>
      </c>
    </row>
    <row r="2" spans="1:9" x14ac:dyDescent="0.25">
      <c r="A2" s="63" t="s">
        <v>281</v>
      </c>
      <c r="B2" s="64">
        <f>+COUNTIFS(ProcesoPM,'Resumen Plan de Mejoramiento'!A2,'Resultados Plan de Mejoramiento'!$S:$S,'Resumen Plan de Mejoramiento'!$B$1)</f>
        <v>1</v>
      </c>
      <c r="C2" s="64">
        <f>+COUNTIFS(ProcesoPM,'Resumen Plan de Mejoramiento'!A2,'Resultados Plan de Mejoramiento'!$S:$S,'Resumen Plan de Mejoramiento'!$C$1)</f>
        <v>0</v>
      </c>
      <c r="D2" s="65">
        <f>+COUNTIFS(ProcesoPM,'Resumen Plan de Mejoramiento'!$A2,'Resultados Plan de Mejoramiento'!$S:$S,'Resumen Plan de Mejoramiento'!$D$1)</f>
        <v>0</v>
      </c>
      <c r="E2" s="64">
        <f>+COUNTIFS(ProcesoPM,'Resumen Plan de Mejoramiento'!C2,'Resultados Plan de Mejoramiento'!$S:$S,'Resumen Plan de Mejoramiento'!$C$1)</f>
        <v>0</v>
      </c>
      <c r="F2" s="66">
        <f>+COUNTIFS(ProcesoPM,'Resumen Plan de Mejoramiento'!$A2,'Resultados Plan de Mejoramiento'!$S:$S,'Resumen Plan de Mejoramiento'!$F$1)</f>
        <v>1</v>
      </c>
      <c r="G2" s="64">
        <f t="shared" ref="G2:G16" si="0">SUM(B2:F2)</f>
        <v>2</v>
      </c>
      <c r="H2" s="67" t="s">
        <v>293</v>
      </c>
      <c r="I2" s="68" t="s">
        <v>34</v>
      </c>
    </row>
    <row r="3" spans="1:9" x14ac:dyDescent="0.25">
      <c r="A3" s="69" t="s">
        <v>283</v>
      </c>
      <c r="B3" s="65">
        <f>+COUNTIFS(ProcesoPM,'Resumen Plan de Mejoramiento'!A3,'Resultados Plan de Mejoramiento'!$S:$S,'Resumen Plan de Mejoramiento'!$B$1)</f>
        <v>0</v>
      </c>
      <c r="C3" s="64">
        <f>+COUNTIFS(ProcesoPM,'Resumen Plan de Mejoramiento'!A3,'Resultados Plan de Mejoramiento'!$S:$S,'Resumen Plan de Mejoramiento'!$C$1)</f>
        <v>0</v>
      </c>
      <c r="D3" s="65">
        <f>+COUNTIFS(ProcesoPM,'Resumen Plan de Mejoramiento'!$A3,'Resultados Plan de Mejoramiento'!$S:$S,'Resumen Plan de Mejoramiento'!$D$1)</f>
        <v>0</v>
      </c>
      <c r="E3" s="65">
        <f>+COUNTIFS(ProcesoPM,'Resumen Plan de Mejoramiento'!$A3,'Resultados Plan de Mejoramiento'!$S:$S,'Resumen Plan de Mejoramiento'!$E$1)</f>
        <v>0</v>
      </c>
      <c r="F3" s="66">
        <f>+COUNTIFS(ProcesoPM,'Resumen Plan de Mejoramiento'!$A3,'Resultados Plan de Mejoramiento'!$S:$S,'Resumen Plan de Mejoramiento'!$F$1)</f>
        <v>0</v>
      </c>
      <c r="G3" s="16">
        <f t="shared" si="0"/>
        <v>0</v>
      </c>
      <c r="H3" s="58" t="s">
        <v>282</v>
      </c>
      <c r="I3" s="70" t="s">
        <v>284</v>
      </c>
    </row>
    <row r="4" spans="1:9" x14ac:dyDescent="0.25">
      <c r="A4" s="69" t="s">
        <v>285</v>
      </c>
      <c r="B4" s="65">
        <f>+COUNTIFS(ProcesoPM,'Resumen Plan de Mejoramiento'!A4,'Resultados Plan de Mejoramiento'!$S:$S,'Resumen Plan de Mejoramiento'!$B$1)</f>
        <v>0</v>
      </c>
      <c r="C4" s="64">
        <f>+COUNTIFS(ProcesoPM,'Resumen Plan de Mejoramiento'!A4,'Resultados Plan de Mejoramiento'!$S:$S,'Resumen Plan de Mejoramiento'!$C$1)</f>
        <v>0</v>
      </c>
      <c r="D4" s="65">
        <f>+COUNTIFS(ProcesoPM,'Resumen Plan de Mejoramiento'!$A4,'Resultados Plan de Mejoramiento'!$S:$S,'Resumen Plan de Mejoramiento'!$D$1)</f>
        <v>0</v>
      </c>
      <c r="E4" s="65">
        <f>+COUNTIFS(ProcesoPM,'Resumen Plan de Mejoramiento'!$A4,'Resultados Plan de Mejoramiento'!$S:$S,'Resumen Plan de Mejoramiento'!$E$1)</f>
        <v>0</v>
      </c>
      <c r="F4" s="66">
        <f>+COUNTIFS(ProcesoPM,'Resumen Plan de Mejoramiento'!$A4,'Resultados Plan de Mejoramiento'!$S:$S,'Resumen Plan de Mejoramiento'!$F$1)</f>
        <v>0</v>
      </c>
      <c r="G4" s="16">
        <f t="shared" si="0"/>
        <v>0</v>
      </c>
      <c r="H4" s="58" t="s">
        <v>282</v>
      </c>
      <c r="I4" s="71" t="s">
        <v>286</v>
      </c>
    </row>
    <row r="5" spans="1:9" x14ac:dyDescent="0.25">
      <c r="A5" s="69" t="s">
        <v>287</v>
      </c>
      <c r="B5" s="65">
        <f>+COUNTIFS(ProcesoPM,'Resumen Plan de Mejoramiento'!A5,'Resultados Plan de Mejoramiento'!$S:$S,'Resumen Plan de Mejoramiento'!$B$1)</f>
        <v>0</v>
      </c>
      <c r="C5" s="64">
        <f>+COUNTIFS(ProcesoPM,'Resumen Plan de Mejoramiento'!A5,'Resultados Plan de Mejoramiento'!$S:$S,'Resumen Plan de Mejoramiento'!$C$1)</f>
        <v>0</v>
      </c>
      <c r="D5" s="65">
        <f>+COUNTIFS(ProcesoPM,'Resumen Plan de Mejoramiento'!$A5,'Resultados Plan de Mejoramiento'!$S:$S,'Resumen Plan de Mejoramiento'!$D$1)</f>
        <v>0</v>
      </c>
      <c r="E5" s="65">
        <f>+COUNTIFS(ProcesoPM,'Resumen Plan de Mejoramiento'!$A5,'Resultados Plan de Mejoramiento'!$S:$S,'Resumen Plan de Mejoramiento'!$E$1)</f>
        <v>0</v>
      </c>
      <c r="F5" s="66">
        <f>+COUNTIFS(ProcesoPM,'Resumen Plan de Mejoramiento'!$A5,'Resultados Plan de Mejoramiento'!$S:$S,'Resumen Plan de Mejoramiento'!$F$1)</f>
        <v>0</v>
      </c>
      <c r="G5" s="16">
        <f t="shared" si="0"/>
        <v>0</v>
      </c>
      <c r="H5" s="58" t="s">
        <v>282</v>
      </c>
      <c r="I5" s="70" t="s">
        <v>288</v>
      </c>
    </row>
    <row r="6" spans="1:9" x14ac:dyDescent="0.25">
      <c r="A6" s="69" t="s">
        <v>122</v>
      </c>
      <c r="B6" s="65">
        <f>+COUNTIFS(ProcesoPM,'Resumen Plan de Mejoramiento'!A6,'Resultados Plan de Mejoramiento'!$S:$S,'Resumen Plan de Mejoramiento'!$B$1)</f>
        <v>0</v>
      </c>
      <c r="C6" s="64">
        <f>+COUNTIFS(ProcesoPM,'Resumen Plan de Mejoramiento'!A6,'Resultados Plan de Mejoramiento'!$S:$S,'Resumen Plan de Mejoramiento'!$C$1)</f>
        <v>1</v>
      </c>
      <c r="D6" s="65">
        <f>+COUNTIFS(ProcesoPM,'Resumen Plan de Mejoramiento'!$A6,'Resultados Plan de Mejoramiento'!$S:$S,'Resumen Plan de Mejoramiento'!$D$1)</f>
        <v>0</v>
      </c>
      <c r="E6" s="65">
        <f>+COUNTIFS(ProcesoPM,'Resumen Plan de Mejoramiento'!$A6,'Resultados Plan de Mejoramiento'!$S:$S,'Resumen Plan de Mejoramiento'!$E$1)</f>
        <v>1</v>
      </c>
      <c r="F6" s="66">
        <f>+COUNTIFS(ProcesoPM,'Resumen Plan de Mejoramiento'!$A6,'Resultados Plan de Mejoramiento'!$S:$S,'Resumen Plan de Mejoramiento'!$F$1)</f>
        <v>0</v>
      </c>
      <c r="G6" s="16">
        <f t="shared" si="0"/>
        <v>2</v>
      </c>
      <c r="H6" s="58" t="s">
        <v>289</v>
      </c>
      <c r="I6" s="70" t="s">
        <v>34</v>
      </c>
    </row>
    <row r="7" spans="1:9" x14ac:dyDescent="0.25">
      <c r="A7" s="69" t="s">
        <v>290</v>
      </c>
      <c r="B7" s="65">
        <f>+COUNTIFS(ProcesoPM,'Resumen Plan de Mejoramiento'!A7,'Resultados Plan de Mejoramiento'!$S:$S,'Resumen Plan de Mejoramiento'!$B$1)</f>
        <v>0</v>
      </c>
      <c r="C7" s="64">
        <f>+COUNTIFS(ProcesoPM,'Resumen Plan de Mejoramiento'!A7,'Resultados Plan de Mejoramiento'!$S:$S,'Resumen Plan de Mejoramiento'!$C$1)</f>
        <v>0</v>
      </c>
      <c r="D7" s="65">
        <f>+COUNTIFS(ProcesoPM,'Resumen Plan de Mejoramiento'!$A7,'Resultados Plan de Mejoramiento'!$S:$S,'Resumen Plan de Mejoramiento'!$D$1)</f>
        <v>0</v>
      </c>
      <c r="E7" s="65">
        <f>+COUNTIFS(ProcesoPM,'Resumen Plan de Mejoramiento'!$A7,'Resultados Plan de Mejoramiento'!$S:$S,'Resumen Plan de Mejoramiento'!$E$1)</f>
        <v>0</v>
      </c>
      <c r="F7" s="66">
        <f>+COUNTIFS(ProcesoPM,'Resumen Plan de Mejoramiento'!$A7,'Resultados Plan de Mejoramiento'!$S:$S,'Resumen Plan de Mejoramiento'!$F$1)</f>
        <v>0</v>
      </c>
      <c r="G7" s="16">
        <f t="shared" si="0"/>
        <v>0</v>
      </c>
      <c r="H7" s="58" t="s">
        <v>282</v>
      </c>
      <c r="I7" s="70" t="s">
        <v>291</v>
      </c>
    </row>
    <row r="8" spans="1:9" x14ac:dyDescent="0.25">
      <c r="A8" s="69" t="s">
        <v>292</v>
      </c>
      <c r="B8" s="65">
        <f>+COUNTIFS(ProcesoPM,'Resumen Plan de Mejoramiento'!A8,'Resultados Plan de Mejoramiento'!$S:$S,'Resumen Plan de Mejoramiento'!$B$1)</f>
        <v>5</v>
      </c>
      <c r="C8" s="64">
        <f>+COUNTIFS(ProcesoPM,'Resumen Plan de Mejoramiento'!A8,'Resultados Plan de Mejoramiento'!$S:$S,'Resumen Plan de Mejoramiento'!$C$1)</f>
        <v>1</v>
      </c>
      <c r="D8" s="65">
        <f>+COUNTIFS(ProcesoPM,'Resumen Plan de Mejoramiento'!$A8,'Resultados Plan de Mejoramiento'!$S:$S,'Resumen Plan de Mejoramiento'!$D$1)</f>
        <v>0</v>
      </c>
      <c r="E8" s="65">
        <f>+COUNTIFS(ProcesoPM,'Resumen Plan de Mejoramiento'!$A8,'Resultados Plan de Mejoramiento'!$S:$S,'Resumen Plan de Mejoramiento'!$E$1)</f>
        <v>0</v>
      </c>
      <c r="F8" s="66">
        <f>+COUNTIFS(ProcesoPM,'Resumen Plan de Mejoramiento'!$A8,'Resultados Plan de Mejoramiento'!$S:$S,'Resumen Plan de Mejoramiento'!$F$1)</f>
        <v>0</v>
      </c>
      <c r="G8" s="16">
        <f t="shared" si="0"/>
        <v>6</v>
      </c>
      <c r="H8" s="58" t="s">
        <v>301</v>
      </c>
      <c r="I8" s="70" t="s">
        <v>34</v>
      </c>
    </row>
    <row r="9" spans="1:9" x14ac:dyDescent="0.25">
      <c r="A9" s="69" t="s">
        <v>27</v>
      </c>
      <c r="B9" s="65">
        <f>+COUNTIFS(ProcesoPM,'Resumen Plan de Mejoramiento'!A9,'Resultados Plan de Mejoramiento'!$S:$S,'Resumen Plan de Mejoramiento'!$B$1)</f>
        <v>5</v>
      </c>
      <c r="C9" s="64">
        <f>+COUNTIFS(ProcesoPM,'Resumen Plan de Mejoramiento'!A9,'Resultados Plan de Mejoramiento'!$S:$S,'Resumen Plan de Mejoramiento'!$C$1)</f>
        <v>6</v>
      </c>
      <c r="D9" s="65">
        <f>+COUNTIFS(ProcesoPM,'Resumen Plan de Mejoramiento'!$A9,'Resultados Plan de Mejoramiento'!$S:$S,'Resumen Plan de Mejoramiento'!$D$1)</f>
        <v>0</v>
      </c>
      <c r="E9" s="65">
        <f>+COUNTIFS(ProcesoPM,'Resumen Plan de Mejoramiento'!$A9,'Resultados Plan de Mejoramiento'!$S:$S,'Resumen Plan de Mejoramiento'!$E$1)</f>
        <v>1</v>
      </c>
      <c r="F9" s="66">
        <f>+COUNTIFS(ProcesoPM,'Resumen Plan de Mejoramiento'!$A9,'Resultados Plan de Mejoramiento'!$S:$S,'Resumen Plan de Mejoramiento'!$F$1)</f>
        <v>3</v>
      </c>
      <c r="G9" s="16">
        <f t="shared" si="0"/>
        <v>15</v>
      </c>
      <c r="H9" s="58" t="s">
        <v>37</v>
      </c>
      <c r="I9" s="70" t="s">
        <v>34</v>
      </c>
    </row>
    <row r="10" spans="1:9" x14ac:dyDescent="0.25">
      <c r="A10" s="69" t="s">
        <v>105</v>
      </c>
      <c r="B10" s="65">
        <f>+COUNTIFS(ProcesoPM,'Resumen Plan de Mejoramiento'!A10,'Resultados Plan de Mejoramiento'!$S:$S,'Resumen Plan de Mejoramiento'!$B$1)</f>
        <v>0</v>
      </c>
      <c r="C10" s="64">
        <f>+COUNTIFS(ProcesoPM,'Resumen Plan de Mejoramiento'!A10,'Resultados Plan de Mejoramiento'!$S:$S,'Resumen Plan de Mejoramiento'!$C$1)</f>
        <v>2</v>
      </c>
      <c r="D10" s="65">
        <f>+COUNTIFS(ProcesoPM,'Resumen Plan de Mejoramiento'!$A10,'Resultados Plan de Mejoramiento'!$S:$S,'Resumen Plan de Mejoramiento'!$D$1)</f>
        <v>0</v>
      </c>
      <c r="E10" s="65">
        <f>+COUNTIFS(ProcesoPM,'Resumen Plan de Mejoramiento'!$A10,'Resultados Plan de Mejoramiento'!$S:$S,'Resumen Plan de Mejoramiento'!$E$1)</f>
        <v>0</v>
      </c>
      <c r="F10" s="66">
        <f>+COUNTIFS(ProcesoPM,'Resumen Plan de Mejoramiento'!$A10,'Resultados Plan de Mejoramiento'!$S:$S,'Resumen Plan de Mejoramiento'!$F$1)</f>
        <v>0</v>
      </c>
      <c r="G10" s="65">
        <f t="shared" si="0"/>
        <v>2</v>
      </c>
      <c r="H10" s="58" t="s">
        <v>117</v>
      </c>
      <c r="I10" s="70" t="s">
        <v>115</v>
      </c>
    </row>
    <row r="11" spans="1:9" x14ac:dyDescent="0.25">
      <c r="A11" s="69" t="s">
        <v>64</v>
      </c>
      <c r="B11" s="65">
        <f>+COUNTIFS(ProcesoPM,'Resumen Plan de Mejoramiento'!A11,'Resultados Plan de Mejoramiento'!$S:$S,'Resumen Plan de Mejoramiento'!$B$1)</f>
        <v>5</v>
      </c>
      <c r="C11" s="64">
        <f>+COUNTIFS(ProcesoPM,'Resumen Plan de Mejoramiento'!A11,'Resultados Plan de Mejoramiento'!$S:$S,'Resumen Plan de Mejoramiento'!$C$1)</f>
        <v>0</v>
      </c>
      <c r="D11" s="65">
        <f>+COUNTIFS(ProcesoPM,'Resumen Plan de Mejoramiento'!$A11,'Resultados Plan de Mejoramiento'!$S:$S,'Resumen Plan de Mejoramiento'!$D$1)</f>
        <v>0</v>
      </c>
      <c r="E11" s="65">
        <f>+COUNTIFS(ProcesoPM,'Resumen Plan de Mejoramiento'!$A11,'Resultados Plan de Mejoramiento'!$S:$S,'Resumen Plan de Mejoramiento'!$E$1)</f>
        <v>0</v>
      </c>
      <c r="F11" s="66">
        <f>+COUNTIFS(ProcesoPM,'Resumen Plan de Mejoramiento'!$A11,'Resultados Plan de Mejoramiento'!$S:$S,'Resumen Plan de Mejoramiento'!$F$1)</f>
        <v>0</v>
      </c>
      <c r="G11" s="65">
        <f t="shared" si="0"/>
        <v>5</v>
      </c>
      <c r="H11" s="58" t="s">
        <v>294</v>
      </c>
      <c r="I11" s="70" t="s">
        <v>71</v>
      </c>
    </row>
    <row r="12" spans="1:9" x14ac:dyDescent="0.25">
      <c r="A12" s="69" t="s">
        <v>295</v>
      </c>
      <c r="B12" s="65">
        <f>+COUNTIFS(ProcesoPM,'Resumen Plan de Mejoramiento'!A12,'Resultados Plan de Mejoramiento'!$S:$S,'Resumen Plan de Mejoramiento'!$B$1)</f>
        <v>0</v>
      </c>
      <c r="C12" s="64">
        <f>+COUNTIFS(ProcesoPM,'Resumen Plan de Mejoramiento'!A12,'Resultados Plan de Mejoramiento'!$S:$S,'Resumen Plan de Mejoramiento'!$C$1)</f>
        <v>0</v>
      </c>
      <c r="D12" s="65">
        <f>+COUNTIFS(ProcesoPM,'Resumen Plan de Mejoramiento'!$A12,'Resultados Plan de Mejoramiento'!$S:$S,'Resumen Plan de Mejoramiento'!$D$1)</f>
        <v>0</v>
      </c>
      <c r="E12" s="65">
        <f>+COUNTIFS(ProcesoPM,'Resumen Plan de Mejoramiento'!$A12,'Resultados Plan de Mejoramiento'!$S:$S,'Resumen Plan de Mejoramiento'!$E$1)</f>
        <v>0</v>
      </c>
      <c r="F12" s="66">
        <f>+COUNTIFS(ProcesoPM,'Resumen Plan de Mejoramiento'!$A12,'Resultados Plan de Mejoramiento'!$S:$S,'Resumen Plan de Mejoramiento'!$F$1)</f>
        <v>0</v>
      </c>
      <c r="G12" s="65">
        <f t="shared" si="0"/>
        <v>0</v>
      </c>
      <c r="H12" s="58" t="s">
        <v>282</v>
      </c>
      <c r="I12" s="70" t="s">
        <v>296</v>
      </c>
    </row>
    <row r="13" spans="1:9" x14ac:dyDescent="0.25">
      <c r="A13" s="69" t="s">
        <v>297</v>
      </c>
      <c r="B13" s="65">
        <v>0</v>
      </c>
      <c r="C13" s="64">
        <f>+COUNTIFS(ProcesoPM,'Resumen Plan de Mejoramiento'!A13,'Resultados Plan de Mejoramiento'!$S:$S,'Resumen Plan de Mejoramiento'!$C$1)</f>
        <v>0</v>
      </c>
      <c r="D13" s="65">
        <v>0</v>
      </c>
      <c r="E13" s="65">
        <f>+COUNTIFS(ProcesoPM,'Resumen Plan de Mejoramiento'!$A13,'Resultados Plan de Mejoramiento'!$S:$S,'Resumen Plan de Mejoramiento'!$E$1)</f>
        <v>0</v>
      </c>
      <c r="F13" s="66">
        <f>+COUNTIFS(ProcesoPM,'Resumen Plan de Mejoramiento'!$A13,'Resultados Plan de Mejoramiento'!$S:$S,'Resumen Plan de Mejoramiento'!$F$1)</f>
        <v>0</v>
      </c>
      <c r="G13" s="65">
        <f t="shared" si="0"/>
        <v>0</v>
      </c>
      <c r="H13" s="58" t="s">
        <v>282</v>
      </c>
      <c r="I13" s="70" t="s">
        <v>298</v>
      </c>
    </row>
    <row r="14" spans="1:9" x14ac:dyDescent="0.25">
      <c r="A14" s="69" t="s">
        <v>299</v>
      </c>
      <c r="B14" s="65">
        <f>+COUNTIFS(ProcesoPM,'Resumen Plan de Mejoramiento'!A14,'Resultados Plan de Mejoramiento'!$S:$S,'Resumen Plan de Mejoramiento'!$B$1)</f>
        <v>0</v>
      </c>
      <c r="C14" s="64">
        <f>+COUNTIFS(ProcesoPM,'Resumen Plan de Mejoramiento'!A14,'Resultados Plan de Mejoramiento'!$S:$S,'Resumen Plan de Mejoramiento'!$C$1)</f>
        <v>0</v>
      </c>
      <c r="D14" s="65">
        <f>+COUNTIFS(ProcesoPM,'Resumen Plan de Mejoramiento'!$A14,'Resultados Plan de Mejoramiento'!$S:$S,'Resumen Plan de Mejoramiento'!$D$1)</f>
        <v>0</v>
      </c>
      <c r="E14" s="65">
        <f>+COUNTIFS(ProcesoPM,'Resumen Plan de Mejoramiento'!$A14,'Resultados Plan de Mejoramiento'!$S:$S,'Resumen Plan de Mejoramiento'!$E$1)</f>
        <v>0</v>
      </c>
      <c r="F14" s="66">
        <f>+COUNTIFS(ProcesoPM,'Resumen Plan de Mejoramiento'!$A14,'Resultados Plan de Mejoramiento'!$S:$S,'Resumen Plan de Mejoramiento'!$F$1)</f>
        <v>0</v>
      </c>
      <c r="G14" s="65">
        <f t="shared" si="0"/>
        <v>0</v>
      </c>
      <c r="H14" s="58" t="s">
        <v>282</v>
      </c>
      <c r="I14" s="70" t="s">
        <v>300</v>
      </c>
    </row>
    <row r="15" spans="1:9" s="56" customFormat="1" ht="28.5" x14ac:dyDescent="0.25">
      <c r="A15" s="69" t="s">
        <v>75</v>
      </c>
      <c r="B15" s="65">
        <f>+COUNTIFS(ProcesoPM,'Resumen Plan de Mejoramiento'!A15,'Resultados Plan de Mejoramiento'!$S:$S,'Resumen Plan de Mejoramiento'!$B$1)</f>
        <v>0</v>
      </c>
      <c r="C15" s="64">
        <f>+COUNTIFS(ProcesoPM,'Resumen Plan de Mejoramiento'!A15,'Resultados Plan de Mejoramiento'!$S:$S,'Resumen Plan de Mejoramiento'!$C$1)</f>
        <v>4</v>
      </c>
      <c r="D15" s="65">
        <f>+COUNTIFS(ProcesoPM,'Resumen Plan de Mejoramiento'!$A15,'Resultados Plan de Mejoramiento'!$S:$S,'Resumen Plan de Mejoramiento'!$D$1)</f>
        <v>0</v>
      </c>
      <c r="E15" s="65">
        <f>+COUNTIFS(ProcesoPM,'Resumen Plan de Mejoramiento'!$A15,'Resultados Plan de Mejoramiento'!$S:$S,'Resumen Plan de Mejoramiento'!$E$1)</f>
        <v>0</v>
      </c>
      <c r="F15" s="66">
        <f>+COUNTIFS(ProcesoPM,'Resumen Plan de Mejoramiento'!$A15,'Resultados Plan de Mejoramiento'!$S:$S,'Resumen Plan de Mejoramiento'!$F$1)</f>
        <v>0</v>
      </c>
      <c r="G15" s="65">
        <f t="shared" si="0"/>
        <v>4</v>
      </c>
      <c r="H15" s="58" t="s">
        <v>303</v>
      </c>
      <c r="I15" s="70" t="s">
        <v>302</v>
      </c>
    </row>
    <row r="16" spans="1:9" ht="29.25" thickBot="1" x14ac:dyDescent="0.3">
      <c r="A16" s="72" t="s">
        <v>87</v>
      </c>
      <c r="B16" s="66">
        <f>+COUNTIFS(ProcesoPM,'Resumen Plan de Mejoramiento'!A16,'Resultados Plan de Mejoramiento'!$S:$S,'Resumen Plan de Mejoramiento'!$B$1)</f>
        <v>6</v>
      </c>
      <c r="C16" s="73">
        <f>+COUNTIFS(ProcesoPM,'Resumen Plan de Mejoramiento'!A16,'Resultados Plan de Mejoramiento'!$S:$S,'Resumen Plan de Mejoramiento'!$C$1)</f>
        <v>1</v>
      </c>
      <c r="D16" s="66">
        <f>+COUNTIFS(ProcesoPM,'Resumen Plan de Mejoramiento'!$A16,'Resultados Plan de Mejoramiento'!$S:$S,'Resumen Plan de Mejoramiento'!$D$1)</f>
        <v>0</v>
      </c>
      <c r="E16" s="66">
        <f>+COUNTIFS(ProcesoPM,'Resumen Plan de Mejoramiento'!$A16,'Resultados Plan de Mejoramiento'!$S:$S,'Resumen Plan de Mejoramiento'!$E$1)</f>
        <v>0</v>
      </c>
      <c r="F16" s="66">
        <f>+COUNTIFS(ProcesoPM,'Resumen Plan de Mejoramiento'!$A16,'Resultados Plan de Mejoramiento'!$S:$S,'Resumen Plan de Mejoramiento'!$F$1)</f>
        <v>0</v>
      </c>
      <c r="G16" s="66">
        <f t="shared" si="0"/>
        <v>7</v>
      </c>
      <c r="H16" s="74" t="s">
        <v>303</v>
      </c>
      <c r="I16" s="75" t="s">
        <v>304</v>
      </c>
    </row>
    <row r="17" spans="1:9" ht="15" thickBot="1" x14ac:dyDescent="0.3">
      <c r="A17" s="29" t="s">
        <v>305</v>
      </c>
      <c r="B17" s="26">
        <f t="shared" ref="B17:F17" si="1">SUM(B2:B16)</f>
        <v>22</v>
      </c>
      <c r="C17" s="26">
        <f t="shared" si="1"/>
        <v>15</v>
      </c>
      <c r="D17" s="26">
        <f t="shared" si="1"/>
        <v>0</v>
      </c>
      <c r="E17" s="26">
        <f t="shared" si="1"/>
        <v>2</v>
      </c>
      <c r="F17" s="26">
        <f t="shared" si="1"/>
        <v>4</v>
      </c>
      <c r="G17" s="30">
        <f>SUM(G2:G16)</f>
        <v>43</v>
      </c>
      <c r="H17" s="7"/>
      <c r="I17" s="8"/>
    </row>
    <row r="18" spans="1:9" x14ac:dyDescent="0.25">
      <c r="B18" s="7">
        <f>B17/$G$17</f>
        <v>0.51162790697674421</v>
      </c>
      <c r="C18" s="7">
        <f>C17/$G$17</f>
        <v>0.34883720930232559</v>
      </c>
      <c r="D18" s="7">
        <f>D17/$G$17</f>
        <v>0</v>
      </c>
      <c r="E18" s="7">
        <f>E17/$G$17</f>
        <v>4.6511627906976744E-2</v>
      </c>
      <c r="F18" s="7">
        <f>F17/$G$17</f>
        <v>9.3023255813953487E-2</v>
      </c>
      <c r="G18" s="9">
        <f>COUNTA(Informe_Auditoria)</f>
        <v>43</v>
      </c>
      <c r="H18" s="8"/>
      <c r="I18" s="8"/>
    </row>
    <row r="19" spans="1:9" x14ac:dyDescent="0.25">
      <c r="G19" s="9">
        <f>+G17-G18</f>
        <v>0</v>
      </c>
      <c r="H19" s="8"/>
      <c r="I19" s="8"/>
    </row>
    <row r="21" spans="1:9" ht="15" thickBot="1" x14ac:dyDescent="0.3"/>
    <row r="22" spans="1:9" ht="15.75" thickBot="1" x14ac:dyDescent="0.3">
      <c r="A22" s="31" t="s">
        <v>306</v>
      </c>
      <c r="B22" s="10"/>
      <c r="C22" s="10"/>
      <c r="D22" s="10"/>
    </row>
    <row r="23" spans="1:9" ht="15" x14ac:dyDescent="0.25">
      <c r="A23" s="21" t="s">
        <v>34</v>
      </c>
      <c r="B23" s="10"/>
      <c r="C23" s="10"/>
      <c r="D23" s="10"/>
    </row>
    <row r="24" spans="1:9" ht="15" x14ac:dyDescent="0.25">
      <c r="A24" s="22" t="s">
        <v>115</v>
      </c>
      <c r="B24" s="10"/>
      <c r="C24" s="10"/>
      <c r="D24" s="10"/>
    </row>
    <row r="25" spans="1:9" x14ac:dyDescent="0.25">
      <c r="A25" s="22" t="s">
        <v>136</v>
      </c>
    </row>
    <row r="26" spans="1:9" x14ac:dyDescent="0.25">
      <c r="A26" s="22" t="s">
        <v>307</v>
      </c>
    </row>
    <row r="27" spans="1:9" x14ac:dyDescent="0.25">
      <c r="A27" s="22" t="s">
        <v>308</v>
      </c>
    </row>
    <row r="28" spans="1:9" x14ac:dyDescent="0.25">
      <c r="A28" s="22" t="s">
        <v>94</v>
      </c>
    </row>
    <row r="29" spans="1:9" x14ac:dyDescent="0.25">
      <c r="A29" s="22" t="s">
        <v>309</v>
      </c>
    </row>
    <row r="30" spans="1:9" x14ac:dyDescent="0.25">
      <c r="A30" s="22" t="s">
        <v>286</v>
      </c>
    </row>
    <row r="31" spans="1:9" x14ac:dyDescent="0.25">
      <c r="A31" s="22" t="s">
        <v>288</v>
      </c>
    </row>
    <row r="32" spans="1:9" ht="28.5" x14ac:dyDescent="0.25">
      <c r="A32" s="22" t="s">
        <v>296</v>
      </c>
    </row>
    <row r="33" spans="1:1" x14ac:dyDescent="0.25">
      <c r="A33" s="22" t="s">
        <v>291</v>
      </c>
    </row>
    <row r="34" spans="1:1" x14ac:dyDescent="0.25">
      <c r="A34" s="22" t="s">
        <v>71</v>
      </c>
    </row>
    <row r="35" spans="1:1" x14ac:dyDescent="0.25">
      <c r="A35" s="22" t="s">
        <v>300</v>
      </c>
    </row>
    <row r="36" spans="1:1" x14ac:dyDescent="0.25">
      <c r="A36" s="22" t="s">
        <v>298</v>
      </c>
    </row>
    <row r="37" spans="1:1" ht="15" thickBot="1" x14ac:dyDescent="0.3">
      <c r="A37" s="23" t="s">
        <v>77</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2024-10-22T13:16:25Z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