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4B210DF0-D3C4-4051-B4B6-5EFFD026723E}"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Mejoramiento'!$A$1:$Z$69</definedName>
    <definedName name="Áreas">'Resumen Plan de Mejoramiento'!$A$23:$A$37</definedName>
    <definedName name="Informe_Auditoria">'Resultados Plan de Mejoramiento'!$A$2:$A$305</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D13" i="6"/>
  <c r="E13" i="6"/>
  <c r="F13" i="6"/>
  <c r="B13" i="6"/>
  <c r="G13" i="6" l="1"/>
  <c r="D2" i="6"/>
  <c r="G18" i="6"/>
  <c r="F2" i="6"/>
  <c r="F3" i="6"/>
  <c r="F4" i="6"/>
  <c r="F5" i="6"/>
  <c r="F6" i="6"/>
  <c r="F7" i="6"/>
  <c r="F8" i="6"/>
  <c r="F9" i="6"/>
  <c r="F10" i="6"/>
  <c r="F11" i="6"/>
  <c r="F12" i="6"/>
  <c r="F14" i="6"/>
  <c r="F15" i="6"/>
  <c r="E10" i="6" l="1"/>
  <c r="D10" i="6"/>
  <c r="C10" i="6"/>
  <c r="B10" i="6"/>
  <c r="D3" i="6"/>
  <c r="C2" i="6"/>
  <c r="E2" i="6" s="1"/>
  <c r="B3" i="6"/>
  <c r="C3" i="6"/>
  <c r="E3" i="6"/>
  <c r="G3" i="6" l="1"/>
  <c r="C4" i="6" l="1"/>
  <c r="C5" i="6"/>
  <c r="C6" i="6"/>
  <c r="C7" i="6"/>
  <c r="C8" i="6"/>
  <c r="C9" i="6"/>
  <c r="C11" i="6"/>
  <c r="C12" i="6"/>
  <c r="C14" i="6"/>
  <c r="C15" i="6"/>
  <c r="C16" i="6"/>
  <c r="C17" i="6" l="1"/>
  <c r="B14" i="6"/>
  <c r="B7" i="6" l="1"/>
  <c r="D7" i="6"/>
  <c r="E7" i="6"/>
  <c r="B8" i="6"/>
  <c r="D8" i="6"/>
  <c r="E8" i="6"/>
  <c r="B9" i="6"/>
  <c r="D9" i="6"/>
  <c r="E9" i="6"/>
  <c r="B11" i="6"/>
  <c r="D11" i="6"/>
  <c r="E11" i="6"/>
  <c r="B12" i="6"/>
  <c r="D12" i="6"/>
  <c r="E12"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<sst xmlns="http://schemas.openxmlformats.org/spreadsheetml/2006/main" count="1195" uniqueCount="581">
  <si>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</si>
  <si>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</si>
  <si>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</si>
  <si>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</si>
  <si>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</si>
  <si>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</si>
  <si>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</si>
  <si>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</si>
  <si>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</si>
  <si>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</si>
  <si>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</si>
  <si>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</si>
  <si>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</si>
  <si>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</si>
  <si>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</si>
  <si>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</si>
  <si>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</si>
  <si>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</si>
  <si>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</si>
  <si>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</si>
  <si>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</si>
  <si>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</si>
  <si>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</si>
  <si>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</si>
  <si>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</si>
  <si>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</si>
  <si>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</si>
  <si>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</si>
  <si>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</si>
  <si>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</si>
  <si>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</si>
  <si>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</si>
  <si>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Debilidad en la articulación con la Dirección de TIC's para el bloqueo de usuarios en JSP7 durante el periodo de vacaciones de funcionarios</t>
  </si>
  <si>
    <t>Informar mensualmente a la Dirección de TIC’s los funcionarios que van a disfrutar de vacaciones para bloquear los accesos a la plataforma JSP7 durante ese periodo de tiempo</t>
  </si>
  <si>
    <t>Eficacia</t>
  </si>
  <si>
    <t>Informes mensuales</t>
  </si>
  <si>
    <t>Correctiva</t>
  </si>
  <si>
    <t>Dirección Corporativa</t>
  </si>
  <si>
    <t>Profesional Universitario 4 - Nómina</t>
  </si>
  <si>
    <t>En Ejecución</t>
  </si>
  <si>
    <t>Nohra Lucia Forero</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</si>
  <si>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</si>
  <si>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</si>
  <si>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</si>
  <si>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</si>
  <si>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</si>
  <si>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</si>
  <si>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</si>
  <si>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</si>
  <si>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En Revisión de Efectividad</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</si>
  <si>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</si>
  <si>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</si>
  <si>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</si>
  <si>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</si>
  <si>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</si>
  <si>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</si>
  <si>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Inefectiva</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</si>
  <si>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</si>
  <si>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</si>
  <si>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</si>
  <si>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</si>
  <si>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</si>
  <si>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</si>
  <si>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</si>
  <si>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</si>
  <si>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</si>
  <si>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</si>
  <si>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</si>
  <si>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</si>
  <si>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</si>
  <si>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</si>
  <si>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</si>
  <si>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</si>
  <si>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</si>
  <si>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</si>
  <si>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Subgerencia Económica</t>
  </si>
  <si>
    <t>Subgerente Económica y Gerencia general</t>
  </si>
  <si>
    <t>Natalia López Salas</t>
  </si>
  <si>
    <t>Planeación del SITP</t>
  </si>
  <si>
    <t xml:space="preserve">Efectividad </t>
  </si>
  <si>
    <t>Subgerencia Técnica y de Servicios</t>
  </si>
  <si>
    <t>Cerrada</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</si>
  <si>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</si>
  <si>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</si>
  <si>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</si>
  <si>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</si>
  <si>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</si>
  <si>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</si>
  <si>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</si>
  <si>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</si>
  <si>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Incumplida</t>
  </si>
  <si>
    <t>Supervisión y Control de la Operación del SITP</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</si>
  <si>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</si>
  <si>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</si>
  <si>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</si>
  <si>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</si>
  <si>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</si>
  <si>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</si>
  <si>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Dirección Técnica de Seguridad</t>
  </si>
  <si>
    <t>Supervisores de contratos de la DTS</t>
  </si>
  <si>
    <t>Beimar Emilio Castelblanco</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</si>
  <si>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</si>
  <si>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</si>
  <si>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</si>
  <si>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</si>
  <si>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</si>
  <si>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</si>
  <si>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Gestionar los respectivos planes de acción que se generen.</t>
  </si>
  <si>
    <t>N° de planes de acción cerrados/N° planes de acción propuestos * 100</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</si>
  <si>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</si>
  <si>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</si>
  <si>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</si>
  <si>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</si>
  <si>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</si>
  <si>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</si>
  <si>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Eficiencia</t>
  </si>
  <si>
    <t>Dirección de TIC</t>
  </si>
  <si>
    <t>Diana Elizabeth Patiño</t>
  </si>
  <si>
    <t>Estructurar y adoptar una matriz de seguimiento interno aleatorio a la publicación en el SECOP de los documentos del proceso cuyo ordenación del gasto esté delegada al Director de TIC, con base en la cual en caso de incumplimiento se genere una alerta a través de comunicación y si persiste, una 2 alerta en reunión con el Director de TIC a fin de analizar las condiciones puntuales de la situación encontrada y definir las acciones a que haya lugar y si es del caso iniciar trámite ante la OCID</t>
  </si>
  <si>
    <t>(No. de mecanismos de seguimiento definidos /1) * 100%</t>
  </si>
  <si>
    <t>Mecanismo interno de seguimiento definido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</si>
  <si>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</si>
  <si>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</si>
  <si>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</si>
  <si>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</si>
  <si>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</si>
  <si>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</si>
  <si>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</si>
  <si>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</si>
  <si>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</si>
  <si>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Richart Ruano Marroquín</t>
  </si>
  <si>
    <t>No Aplica</t>
  </si>
  <si>
    <t>OCI-2023-048</t>
  </si>
  <si>
    <t>(Socialización realizada al personal encargado/1)*100</t>
  </si>
  <si>
    <t>Dirección Técnica de BRT</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</si>
  <si>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</si>
  <si>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</si>
  <si>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</si>
  <si>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</si>
  <si>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</si>
  <si>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</si>
  <si>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Corrección</t>
  </si>
  <si>
    <t xml:space="preserve">Profesional Especializado Grado 6 Flota DTBRT </t>
  </si>
  <si>
    <t>Realizar una sesión de capacitación dirigida al personal del área de flota de la Dirección Técnica de BRT encargado de las actividades relacionadas con el nuevo procedimiento.</t>
  </si>
  <si>
    <t>Preventiva</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</si>
  <si>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</si>
  <si>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</si>
  <si>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</si>
  <si>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</si>
  <si>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</si>
  <si>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</si>
  <si>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</si>
  <si>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</si>
  <si>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</si>
  <si>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</si>
  <si>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</si>
  <si>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</si>
  <si>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</si>
  <si>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</si>
  <si>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</si>
  <si>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Observación</t>
  </si>
  <si>
    <t>Dirección Técnica de Infraestructura</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</si>
  <si>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</si>
  <si>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</si>
  <si>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</si>
  <si>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</si>
  <si>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</si>
  <si>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interventoría de la entidad para la debida ejecución de contratos que se supervisen.</t>
  </si>
  <si>
    <t xml:space="preserve">*Número de supervisores sensibilizados y socializados / Numero de supervisores
</t>
  </si>
  <si>
    <t xml:space="preserve">100% del personal de supervisión, </t>
  </si>
  <si>
    <t>Profesional Especializado de seguimiento a la gestión G6</t>
  </si>
  <si>
    <t>Incumplimiento a la Circular Externa Única de Colombia Compra Eficiente, en cuanto a la integridad de la información publicada en SECOP II debido a que hay información registrada en el sistema de información JSP7 difiere de la publicada en SECOP.</t>
  </si>
  <si>
    <t>Realizar un seguimiento periódico a la ejecución de los contratos por parte de los supervisores, en función de la gestión de estos a través de las plataformas SECOP II y JSP7</t>
  </si>
  <si>
    <t xml:space="preserve">Numero de contratos prestación de servicios STS / Numero de contratos revisados
</t>
  </si>
  <si>
    <t>100% de los contratos de prestación de servicios de la subgerencia Técnica y de servicios revisados</t>
  </si>
  <si>
    <t>Supervisores de contratos</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</si>
  <si>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</si>
  <si>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</si>
  <si>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</si>
  <si>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están diligenciado la totalidad de las casillas de los formato, y los organizadores no esta revisando que se diligencie en su totalidad los formatos
*No dejar registro de la notificación a los solicitantes de estudios  de los cambios en los cronogramas de estudios
*Protocolo desactualizado</t>
  </si>
  <si>
    <t>Se realizara jornada de socialización y formación del protocolo actualizado y el correcto diligenciamiento de los formatos físicos de campo además se desarrollo junto con la Dirección de TIC´s una plataforma para toma de datos digital que estandariza los datos a registrar en campo.</t>
  </si>
  <si>
    <t>Número de personal / Numero de aforadores y organizadores del grupo</t>
  </si>
  <si>
    <t>100% del personal capacitado</t>
  </si>
  <si>
    <t>Profesional Especializado de proyecciones y estadísticas G5</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</si>
  <si>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</si>
  <si>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</si>
  <si>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</si>
  <si>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OCI-2024-013</t>
  </si>
  <si>
    <t>Adquisición de Bienes y Servicios</t>
  </si>
  <si>
    <t>De los 4 procesos de selección auditados, es decir, procesos donde hay ofertas y competencia para seleccionar al proponente ganador, se identificó que, en uno de ellos, es decir, un 25% de la muestra, este es, el proceso el TMSA-SAM-02-2023, la entidad aplicó indebidamente las modalidades de selección de que trata el artículo 2 de la ley 1150 de 2007.</t>
  </si>
  <si>
    <t>Escoger indebidamente la modalidad de selección de los contratos según la necesidad contractual o necesidad a satisfacer</t>
  </si>
  <si>
    <t>Debilidad en los mecanismos aplicados a la selección de las modalidades de selección.</t>
  </si>
  <si>
    <t>Profesional Especializado Grado 6 de Contratación</t>
  </si>
  <si>
    <t>Daniel Andrés Gamba</t>
  </si>
  <si>
    <t>Aplicación indebida de las modalidades de selección de que trata el artículo 2º numeral 2º literal a y artículo 5º numeral 3º de la Ley 1150 de 2007, en el proceso de selección para
la contratación del suministro de tiquetes aéreos.</t>
  </si>
  <si>
    <t>Realizar una jornada de sensibilización anual a los colaboradores encargados de la estructuración de los documentos previos a la firma del contrato (estudios previos, anexo técnico, proyectos de pliegos, estudios de sector, entre otros</t>
  </si>
  <si>
    <t>(# Sensibilizaciones ejecutadas / # Sensibilizaciones programadas) *100</t>
  </si>
  <si>
    <t>OCI-2024-014</t>
  </si>
  <si>
    <t>Presunto incumplimiento en lo establecido en el artículo 26 de la Ley 80 de 1993 y el literal a del numeral 8 FINALIDADES DE LA INTERVENTORÍA Y/O LA SUPERVISIÓN, del Manual de Supervisión e Interventoría M-DA-015....</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</si>
  <si>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las cotizaciones y facturas del contrato CTO811-22 (anexos 1 y 2), suscrito con COMPENSAR publicadas en SECOP II, los resultados se presentan a continuación:
•Dentro de la verificación realizada por el equipo auditor, se revisó la actividad «TALLER PARA PAREJAS – Grupo 2» realizado por la Caja de Compensación Familiar –COMPENSAR- dentro del marco del contrato CTO811-22, encontrándose que en la cotización N°25332 del 5 de septiembre de 2022 (anexo 4), se incluyeron 5 días adicionales de «Alojamiento habitación estándar acomodación sencilla Desayuno Buffet, Internet Ilimitado- Wifi (solo se incluye para huésped en habitaciones y áreas como lobby de recepción, No aplica para eventos y Centro de convenciones) uso ilimitado de zona húmeda. Coordinador – Noches del 7, 11, 12, 13, 14, 15, 16, 17 y 18 sept.».
•Al consultar con el Profesional grado 04 de «Bienestar e incentivos», quien funge como supervisor del contrato, indicó que los días adicionales fueron aprobados por medio de la Resolución No. 427 DE 2022 (anexo 3) «Por la cual se otorga comisión de servicios al interior»....</t>
  </si>
  <si>
    <t>Incluir y ejecutar actividades no relacionadas en el Plan de Bienestar e Incentivos, que afecte el cumplimiento del cronograma de actividades planteado</t>
  </si>
  <si>
    <t xml:space="preserve">I) Debilidad en el control de las actividades ejecutadas en el marco del contrato
II) Debilidad en la programación realizada para cada una de las actividades del Plan de Bienestar e Incentivos </t>
  </si>
  <si>
    <t>Aprobar únicamente las actividades relacionadas en el Anexo Técnico del contrato vigente, contempladas en el cronograma del Plan de Bienestar e Incentivos.</t>
  </si>
  <si>
    <t>(Actividades ejecutadas del Plan de Bienestar/Actividades programadas del Plan de Bienestar) * 100</t>
  </si>
  <si>
    <t>Profesional Universitario Grado 4, Bienestar y Formación</t>
  </si>
  <si>
    <t>Posible incumplimiento al numeral 7 del artículo 7 de la Resolución interna 388 de 2020 la cual reglamenta el Comité de Gestión y Desempeño Institucional de TRANSMILENIO S.A. y posible incumplimiento al Artículo 14 del Capítulo I.....</t>
  </si>
  <si>
    <t>Durante la auditoría al proceso de Gestión del Talento Humano, se realizó una prueba para verificar si el plan de bienestar e incentivos fue presentado y aprobado en el Comité de Gestión y Desempeño Institucional. Para lo anterior, se realizaron las siguientes actividades:
• Se revisó la Resolución N°388 del 3 de julio de 2020 «Por el cual se actualiza el Comité Institucional de Gestión y Desempeño de la EMPRESA DE TRANSPORTE DEL TERCER MILENIO TRANSMILENIO S.A.» y se evidenció que en el numeral 7 del artículo 7 establece como obligación del comité la de «Aprobar y hacer seguimiento a los planes, programas, proyectos, estrategias y gestión».
•En el artículo 4 de la resolución se citan las siete dimensiones de MIPG con sus respectivas políticas públicas, incluyendo «Talento Humano», sin embargo, dentro de las políticas de seguimiento no se incluye bienestar e incentivos.
• De acuerdo con lo establecido en la Resolución N°388 del 3 de julio de 2020, se efectuó una revisión de las actas de reunión del Comité de Gestión y Desempeño de las vigencias 2022 y 2023, dentro de las cuales no se evidenció que el plan de bienestar e incentivos para los funcionarios de TRANSMILENIO S.A. haya sido presentado o aprobado por Institucional de Gestión y Desempeño de la EMPRESA DE TRANSPORTE DEL TERCER MILENIO TRANSMILENIO S.A.....</t>
  </si>
  <si>
    <t>Que el Plan de Bienestar e Incentivos de la empresa no se encuentre aprobado por el Comité de Gestión y Desempeño Institucional</t>
  </si>
  <si>
    <t>Debilidad en la presentación de los planes ante el Comité de Gestión y Desempeño Institucional</t>
  </si>
  <si>
    <t>Presentar anualmente, en el mes de enero, el Plan de Bienestar e Incentivos correspondiente, para la aprobación del Comité de Gestión y Desempeño Institucional y en el caso de ser solicitado por el Comité, se presentarán los avances correspondientes.</t>
  </si>
  <si>
    <t>Plan de Bienestar e Incentivos aprobado por el Comité de Gestión y Desempeño Institucional</t>
  </si>
  <si>
    <t>Presunto incumplimiento en lo establecido en el Artículo 26 de la Ley 80 de 1993, el literal a del numeral 8 FINALIDADES DE LA INTERVENTORÍA Y/O LA SUPERVISIÓN, del Manual de Supervisión e Interventoría M-DA-01....</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</si>
  <si>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 cotización y facturas del contrato CTO1725-23 (Anexo 1) publicadas en SECOP II, para evaluar la planeación de las siguientes actividades del plan de bienestar e incentivos de 2023:
-X CAMPAMENTO ADOLESCENTES (12 a 17 años - Nido, Suesca, Cundinamarca)
-PADRES CON HIJO ADOLESCENTE (Por definir)
-SALIDA PADRES TRABAJADORES (Paraíso Terrenal)
-CAMINATA ECOLÓGICA (Sueva, Cundinamarca)
De la revisión realizada, se observó que en las cotizaciones describen ítems relacionados con solicitudes de servicio de transporte, diferentes a los relacionados con el transporte del personal que asiste a los eventos...</t>
  </si>
  <si>
    <t xml:space="preserve">Solicitar previamente el transporte para acompañar las actividades del Plan de Bienestar e Incentivos, mediante el contrato de transporte vigente, utilizando el  Formato R-DA-002 al grupo de apoyo logístico </t>
  </si>
  <si>
    <t>(# Solicitudes aprobadas y ejecutadas con el contrato de transporte vigente / # Solicitudes realizadas)*100</t>
  </si>
  <si>
    <t>Presunto incumplimiento en lo establecido en el artículo 26 de la Ley 80 de 1993 y al literal b, del numeral 9.2 «Seguimiento administrativo», numeral 9.4 «Seguimiento Financiero y Contable» del manual de supervisión e interventoría M-DA-015....</t>
  </si>
  <si>
    <t>En la auditoría al proceso de Gestión de Talento Humano, se verificó el desarrollo de las actividades que se seleccionaron en la muestra del «plan de bienestar e incentivos» de la entidad durante el periodo evaluado.
Para esta prueba se revisó la ejecución y pago de la actividad denominada «Cierre de Gestión», ejecutada en el mes de diciembre de 2023, la cual se realizó de acuerdo con la cotización N°60088 del 29 de noviembre de 2023 (Anexo 1) solicitada a la Caja de Compensación Familiar – Compensar.
En dicha revisión se evidenció que la cotización detalla ítem denominado «PAGOS TERCEROS» por valor de $57.000.000 valor que no se ve reflejado en la factura final del evento.
Con base en lo anterior, se solicitó por medio de correo electrónico al supervisor del contrato, el Profesional Universitario Grado 04, que informara sobre el valor correspondiente al ítem «PAGOS TERCEROS», para identificar como fueron pagados esos dineros, para lo cual el profesional indicó, a través de un correo electrónico (anexo 2):
•«Esos 57 millones no ingresaron a la empresa, se consignaron directamente a Compensar», «ese fue el dinero que consiguió la empresa (Gerente) para invitar a los contratistas que asistieron al cierre de gestión».
•«Es necesario precisar que la negociación la realizó la Directora Corporativa con Compensar.».....</t>
  </si>
  <si>
    <t>Pasar por alto algún punto de control establecido por el proceso para garantizar el pago efectivo y de acuerdo con los lineamientos contractuales.</t>
  </si>
  <si>
    <t>Falta de control en la asignación financiera a las actividades de Plan de Bienestar e Incentivos</t>
  </si>
  <si>
    <t>Revisar conforme al Plan de Bienestar en el contrato cuyo objeto sea para el desarrollo de actividades de talento humano, que los ítems costeados no superen los techos presupuestales asignados al mismo, salvo circunstancias justificables mediante los informes de supervisión.</t>
  </si>
  <si>
    <t>(Presupuesto ejecutado en el contrato/ Presupuesto programado en el contrato) *100</t>
  </si>
  <si>
    <t>Presunto incumplimiento al artículo 64 de la Ley 190 de 1995 y el artículo 7 del Decreto 1567 de 1998.</t>
  </si>
  <si>
    <t>En la auditoría al proceso de Gestión de Talento Humano, se verificó el desarrollo de inducción y reinducción en la entidad, de esta prueba se evidenció que:
Desde el 15 de noviembre no se ha adelantado inducciones, por lo tanto, se considera que se está presentando un posible incumpliendo así el artículo 64 de la Ley 190 de 1995 que establece ««Todas las entidades publicas tendrán un programa de inducción para el personal que ingrese a la entidad, y uno de actualización cada dos años, que contemplarán entre otros las normas sobre inhabilidades, incompatibilidades, las normas que riñen con la moral administrativa, y en especial los aspectos contenidos en esta ley». «(…) En todos los casos los servidores públicos deberán tomar los cursos y programas previstos en este artículo.» y el artículo 7 del Decreto 1567 de 1998 así «(…) a) Programa de inducción. Es un proceso dirigido a iniciar al empleado en su integración a la cultura organizacional durante los cuatro meses siguientes a su vinculación. El aprovechamiento del programa por el empleado vinculado en período de prueba deberá ser tenido en cuenta en la evaluación de dicho período.»</t>
  </si>
  <si>
    <t>No realizar la inducción a los colaboradores de la entidad en la integración a la cultura organizacional durante los 4 meses siguientes a su vinculación.</t>
  </si>
  <si>
    <t>I) Debilidad en la planeación para contratar la plataforma de inducción 
II) Debilidad en la programación de actividades a realizar de inducción y reinducción</t>
  </si>
  <si>
    <t>Realizar las actividades de inducción y reinducción ya sea a través de la plataforma contratada o de manera presencial.</t>
  </si>
  <si>
    <t>(Actividades ejecutadas / Actividades programadas)*100</t>
  </si>
  <si>
    <t>OCI-2024-024</t>
  </si>
  <si>
    <t>Gestión de servicios logísticos</t>
  </si>
  <si>
    <t>Debilidad en la supervisión de las actividades a cargo del contratista</t>
  </si>
  <si>
    <t xml:space="preserve">De los 13 expedientes revisados, se identificó que dos de estos no se encontraban organizados de manera cronológica y uno contenía documentos que no hacían parte del expediente.
El control establecido por la Dirección Corporativa para el uso de celulares, en el área de correspondencia es deficiente, ya que, la caja designada para la custodia de los dispositivos móviles se encuentra dentro del mismo archivo y sin seguridad.
Tres de los catorce analistas del archivo no cuentan con el certificado de confidencialidad requerido por la entidad, publicado en la plataforma SECOP II. Sin embargo, éstos se encuentran de manera física.
Se observó que los extintores suministrados por el contratista en el archivo central están vencidos desde el mes de marzo, representando un riesgo potencial en caso de producirse un incendio.
</t>
  </si>
  <si>
    <t>Perdida o daño de información almacenada en el archivo de gestión o el archivo central de la Entidad</t>
  </si>
  <si>
    <t xml:space="preserve">Falta de precisión en la ejecución de algunas de las actividades pactadas en el contrato de forma general.  </t>
  </si>
  <si>
    <t xml:space="preserve">Realizar 6  muestreos aleatorios del archivo </t>
  </si>
  <si>
    <t xml:space="preserve">6 Muestreos realizados </t>
  </si>
  <si>
    <t>Incumplimiento a lo establecido en el artículo primero de la resolución 819 de 2021, artículo quinto y artículo octavo de la resolución 077 de 2022 y en el numeral 6.1, 6.2.3 y 6.2.3.1 del procedimiento P-DA-019 V.0. que reglamenta el autoseguro de TRANSMILENIO S.A.</t>
  </si>
  <si>
    <t>Al verificar las gestiones realizadas por parte de la Dirección Corporativa y la Dirección Técnica de Infraestructura (única área técnica que presentó siniestralidad por AMIT y terrorismo en el periodo auditado) respecto del autoseguro, se evidenciaron las siguientes situaciones: 1. Incumplimiento a lo establecido en el artículo 5° de la Resolución 077 de 2022 y los numerales 6.1. y 6.2.3 del procedimiento P-DA-019 V0, toda vez que desde la Dirección Corporativa no se realizaron informes periódicos de gestión, no se llevaron seguimientos ante el Comité de Gerencia cada vez se confirmaba un pago por autoseguro, como lo dictan las disposiciones institucionales mencionadas.</t>
  </si>
  <si>
    <t>incumplimiento en lo establecido en las resoluciones y procedimientos con respecto al manejo y uso del autoseguro</t>
  </si>
  <si>
    <t xml:space="preserve">Realizar la modificación de las resoluciones y el procedimiento establecido, en los artículos mencionados con respecto al autoseguro </t>
  </si>
  <si>
    <t>Modificaciones realizadas</t>
  </si>
  <si>
    <t>Profesional Especializado 6 de Seguros</t>
  </si>
  <si>
    <t>Incumplimiento a la Resolución 668 de 2022 (Secretaría Distrital de Salud), «por la cual se establecen los procedimientos administrativos, técnicos y operativos para la implementación de los Desfibriladores Externos Automáticos -DEA- en Bogotá D.C»</t>
  </si>
  <si>
    <t>Durante la auditoría del proceso de Gestión de Servicios Logísticos, se realizaron actividades de revisión de algunos elementos del inventario, tomando como referencia la información proporcionada por los responsables. En la revisión de esta información, se identificó la existencia en el inventario de 24 «Desfibriladores Externos Automáticos DEA cardiaid batería y electrodos», de los cuales, según el listado, nueve de ellos fueron instalados en cada uno de los portales del sistema (la Oficina de Control Interno, verificó la instalación en los portales Sur y 20 de Julio, ubicados en cada una de las enfermerías), uno instalado en el piso quinto y uno instalado en el piso cuarto de la sede administrativa. Los restantes 13, se encuentran almacenados en la bodega del 5 piso de la sede administrativa.</t>
  </si>
  <si>
    <t xml:space="preserve">Falta de implementación de los equipos DEA en las estaciones del sistema
</t>
  </si>
  <si>
    <t>Realizar el proceso contractual para el alquiler y mantenimiento de los equipos DEA en las estaciones de mayor demanda del sistema de transporte masivo, donde se pueda asegurar la integridad y seguridad de los equipos.</t>
  </si>
  <si>
    <t>Equipos DEA instalados</t>
  </si>
  <si>
    <t>Profesional Universitario 3 - SST</t>
  </si>
  <si>
    <t>Incumplimiento al numeral 6 del procedimiento P-OP-001 Control de los Documentos del Sistema de Gestión de TRANSMILENIO S.A. V6.</t>
  </si>
  <si>
    <t>En el desarrollo de la auditoría llevada a cabo al proceso de Gestión de Servicios Logísticos se identificó que existen varios documentos como manuales y procedimientos que se encuentran desactualizados, tal como se describe a continuación:
Caracterización del proceso
M-DA-008 Manual de Seguros
M-DA-002 Manual de Inventarios
M-DA-007 Manual para la reversión
P-DA-005 Procedimiento manejo de caja menor</t>
  </si>
  <si>
    <t xml:space="preserve">Llevar a cabo procedimientos o tomar decisiones bajo procedimientos desactualizados
</t>
  </si>
  <si>
    <t>4 documentos actualizados</t>
  </si>
  <si>
    <t xml:space="preserve">Directora Corporativa </t>
  </si>
  <si>
    <t>Oscar Pulgarin</t>
  </si>
  <si>
    <t>German Felipe Naranjo</t>
  </si>
  <si>
    <t>Proceso</t>
  </si>
  <si>
    <t>Total</t>
  </si>
  <si>
    <t>Auditor</t>
  </si>
  <si>
    <t>Área</t>
  </si>
  <si>
    <t>Daniel Andres Gamba</t>
  </si>
  <si>
    <t>Desarrollo Estratégico</t>
  </si>
  <si>
    <t>Dirección Corporativa y Oficina Asesora de Planeación</t>
  </si>
  <si>
    <t>Evaluación y Mejoramiento de la Gestión</t>
  </si>
  <si>
    <t>Oficina de Control Interno</t>
  </si>
  <si>
    <t>Gestión de Asuntos Disciplinarios</t>
  </si>
  <si>
    <t>Oficina de Control Disciplinario Interno</t>
  </si>
  <si>
    <t>Gestión de Mercadeo</t>
  </si>
  <si>
    <t>Subgerencia de Desarrollo de Negocios</t>
  </si>
  <si>
    <t>Gestión de Servicios Logísticos</t>
  </si>
  <si>
    <t>Gestión Grupos de Interés</t>
  </si>
  <si>
    <t>Subgerencia de Atención al Usuario y Comunicaciones</t>
  </si>
  <si>
    <t>Gestión Jurídica</t>
  </si>
  <si>
    <t>Subgerencia Jurídica</t>
  </si>
  <si>
    <t xml:space="preserve">Monitoreo Integral de la Operación </t>
  </si>
  <si>
    <t>Subgerencia General</t>
  </si>
  <si>
    <t>Subgerencia técnica y de Servicios, Subgerencia Económica y Subgerencia Jurídica</t>
  </si>
  <si>
    <t>Dirección Técnica de Modos Alternativos y E.C. y Dirección Técnica de Seguridad</t>
  </si>
  <si>
    <t>TOTAL</t>
  </si>
  <si>
    <t xml:space="preserve">Áreas </t>
  </si>
  <si>
    <t>Dirección Técnica de Buses</t>
  </si>
  <si>
    <t>Dirección Técnica de Modos Alternativos y E. C.</t>
  </si>
  <si>
    <t>Oficina Asesora de Planeación</t>
  </si>
  <si>
    <t>Proyectar y socializar una circular interna que detalle las modalidades de selección de que trata la Ley 80 de 1993 y demás normas que la complementen, sustituyan o modifiquen. Lo anterior, con la finalidad de sensibilizar a los estructuradores de los documentos y estudios previos, en sus componentes jurídicos, técnicos y financieros de TRANSMILENIO S.A., para efectos de garantizar la debida escogencia de la modalidad.</t>
  </si>
  <si>
    <t>Una circular publicada</t>
  </si>
  <si>
    <t>OCI-2024-026</t>
  </si>
  <si>
    <t>Incumplimiento del numeral 6.2.2 «Gestión de Cartera» del Manual para la facturación y gestión de cartera en TRANSMILENIO S.A. M-DA-014.</t>
  </si>
  <si>
    <t xml:space="preserve">Incumplimiento del numeral 6.2.2 del Manual para la facturación y gestión de cartera en TRANSMILENIO S.A. M-DA-014, donde se establecen los lineamientos para la gestión de cartera, incluyendo el inicio de procesos jurídicos y el cobro de intereses a los clientes que no hayan cumplido con el pago de sus obligaciones dentro del plazo establecido.
Para la vigencia 2022 se evidenció que 62 facturas de 21 clientes presentaron vencimientos entre 15 y 512 días, sin que se haya iniciado el correspondiente proceso jurídico y cobro de intereses
Para seguir leyendo por favor remitirse al informe </t>
  </si>
  <si>
    <t xml:space="preserve">
Riesgo Fiscal </t>
  </si>
  <si>
    <t xml:space="preserve">Debilidad en la aplicación del manual de facturación de cartera. </t>
  </si>
  <si>
    <t xml:space="preserve">Identificar los acuerdos comerciales de pago en los contratos que presentaron mora en la vigencia 2022. </t>
  </si>
  <si>
    <t xml:space="preserve">Revisar los acuerdos comerciales realizados en el 100% de los contratos que presentaron mora en la vigencia 2022 de la Subgerencia de Negocios Colaterales. </t>
  </si>
  <si>
    <t xml:space="preserve">Profesional Especializado Grado 6. </t>
  </si>
  <si>
    <t xml:space="preserve">Gestionar la liquidación y cobro de los intereses de mora de los contratos  que presentaron mora durante la vigencia 2022 de la Subgerencia de Negocios Colaterales. 
</t>
  </si>
  <si>
    <t>((# cobros efectivos/contactos realizados)*100)</t>
  </si>
  <si>
    <t xml:space="preserve">Efectuar la gestión de cobro necesaria del 100% de los contratos identificados con intereses de mora pendientes de la Subgerencia de Negocios Colaterales. 
</t>
  </si>
  <si>
    <t>Debilidad en la supervisión del contrato de CTO1585-2022, según el numeral 9 del manual de supervisión e interventoría M-DA-015.</t>
  </si>
  <si>
    <t xml:space="preserve">Al verificar las obligaciones del contrato CTO 1585-2022, se evidenció que en la cláusula 7, numeral 8.3, literal a), se establece que corresponde al cliente hacer mediciones mensuales de alcoholimetría (mínimo 4 pruebas mensuales aleatorias al personal que preste servicio) e informar por escrito los resultados de estas mediciones a TRANSMILENIO S.A. Pero la parte supervisora del contrato no controló esta situación.
Asimismo, durante la ejecución del contrato no se evidenció que se haya requerido al cliente la programación de turnos y la rotación del personal asignado, como parte del seguimiento y control para la correcta ejecución del contrato (Cláusula 7, numeral 8.3, literal u).
Para seguir leyendo por favor remitirse al informe </t>
  </si>
  <si>
    <t xml:space="preserve">Riesgo Disciplinario </t>
  </si>
  <si>
    <t xml:space="preserve">Ausencia de seguimiento y coordinación interna entre las diferentes áreas de la entidad. </t>
  </si>
  <si>
    <t xml:space="preserve">Realizar el monitoreo de los contratos con obligaciones especiales (Contratos atípicos de la SNC) donde se registre el seguimiento a las mismas y se establezca a los supervisores responsables del cumplimiento de las actividades requeridas en cada uno. </t>
  </si>
  <si>
    <t>((# de revisiones realizadas obligaciones especiales/3)*100)</t>
  </si>
  <si>
    <t xml:space="preserve">Crear una base de datos donde se incluyan el 100% de los contratos con obligaciones especiales (aquellas que no son reiterativas en otros contratos) y realizar el monitoreo trimestral del cumplimiento de las actividades requeridas en cada uno. 
</t>
  </si>
  <si>
    <t>Incumplimiento del artículo 3 de la Ley 1712 de 2014: «Otros principios de la transparencia y acceso a la información pública».</t>
  </si>
  <si>
    <t xml:space="preserve">El equipo auditor evidenció que en el informe de gestión 2023 de la Entidad, publicado en la página web, existen discrepancias en los valores facturados por cada línea de negocio. Esta situación contraviene lo establecido en la Ley 1712 de 2014, «Por medio de la cual se crea la Ley de Transparencia y del Derecho de Acceso a la Información Pública Nacional y se dictan otras disposiciones»,
Para seguir leyendo por favor remitirse al informe </t>
  </si>
  <si>
    <t>Riesgo Reputacional</t>
  </si>
  <si>
    <t xml:space="preserve">Debilidad en la  coordinación interna entre los funcionarios del área. 
</t>
  </si>
  <si>
    <t xml:space="preserve">Efectuar el control interno en el área, de la información de la Subgerencia de Negocios Colaterales reportada a la Oficina Asesora de Planeación para el informe de Gestión de la entidad. 
</t>
  </si>
  <si>
    <t>((Número de reuniones  de seguimiento/1)*100))</t>
  </si>
  <si>
    <t xml:space="preserve">Realizar una (1) mesa de trabajo interna con el propósito de efectuar la revisión de la información contenida en el informe de gestión de la Subgerencia de Negocios Colaterales, previas al reporte de la información a la Oficina Asesora de Planeación. </t>
  </si>
  <si>
    <t>((Verificación realizada/1)*100))</t>
  </si>
  <si>
    <t xml:space="preserve">Realizar una (1) verificación de que la información enviada a la Oficina Asesora de Planeación corresponda con lo efectivamente publicado en el Informe de gestión de la entidad. </t>
  </si>
  <si>
    <t>Para la vigencia 2023 se evidenció que 81 facturas de 18 clientes presentan vencimientos entre 15 y 81 días, sin que se haya iniciado el correspondiente proceso jurídico y cobro de intereses.
La Subgerencia de Negocios Colaterales, informa que esta desviación se originó con las siguientes decisiones: Para los 18 clientes «la liquidación de intereses de esta factura será facturada en el último cobro de la terminación y liquidación del contrato».</t>
  </si>
  <si>
    <t xml:space="preserve">Riesgo Fiscal </t>
  </si>
  <si>
    <t>El Manual para la facturación y gestión de la cartera M-DA-014, contempla un proceso para el cobro de interés que, en la práctica, resulta dispendioso al momento de realizar el proceso de liquidación y facturación de cobro de intereses.</t>
  </si>
  <si>
    <t xml:space="preserve">Gestionar la liquidación y cobro de los intereses de mora de los contratos  que presentaron mora durante la vigencia 2023 de la Subgerencia de Negocios Colaterales. </t>
  </si>
  <si>
    <t>((Recaudo efectuado efectivo/cobro realizado)*100)</t>
  </si>
  <si>
    <t>Las fuentes de información para el proceso de facturación de la SNC y de los subprocesos derivados de este, como el de la liquidación de intereses moratorios, actualmente se realiza de forma manual y controlado por medio de archivos Excel lo genera un riesgo al momento de establecer el proceso.</t>
  </si>
  <si>
    <t xml:space="preserve">Implementar un punto de control a la facturación que garantice  la liquidación y cobro de los intereses de mora correspondiente a los contratos vigentes para la venta de merchandising de la Subgerencia de Negocios Colaterales. </t>
  </si>
  <si>
    <t>((# de facturas que fueron procesadas para cobro de intereses / # de facturas con mora) *100))</t>
  </si>
  <si>
    <t>Establecer una matriz en Excel para controlar el proceso de la liquidación y facturación del 100%  de los intereses de mora correspondientes a las facturas pagadas posterior a la fecha de vencimiento, con base en la  conciliación mensual de los pagos registrados en el módulo de cartera del ERP JSP7 en la cual se determine los días entre el vencimiento y pago de las facturas.</t>
  </si>
  <si>
    <t>Profesional Especializado Grado 06</t>
  </si>
  <si>
    <t>Revisar la pertinencia de adecuar la tipología contractual cambiando la denominación del contrato de arrendamiento por Contrato de Concesión Mercantil y Permisos de Uso Temporal de Espacios</t>
  </si>
  <si>
    <t xml:space="preserve">Existe un concepto proferido por Subgerencia Jurídica respecto de la sentencia del Consejo de Estado No. SU-05001333100320090015701 del 14 de agosto de 2019, para lo cual, es necesario revisar la pertinencia de adecuar la tipología contractual cambiando la denominación del contrato de arrendamiento por Contrato de Concesión Mercantil y Permisos de Uso Temporal de Espacios. </t>
  </si>
  <si>
    <t xml:space="preserve">La Subgerencia de Negocios Colaterales ha venido implementando una nueva tipología contractual a la finalización de los contratos de arrendamiento suscritos con anterioridad al concepto proferido por Subgerencia Jurídica respecto de la sentencia del Consejo de Estado No. SU-05001333100320090015701 del 14 de agosto de 2019, por lo tanto a la fecha existen 6 contratos que están pendientes de finalizar sus obligaciones contractuales. </t>
  </si>
  <si>
    <t xml:space="preserve">Suscribir nuevos contratos de concesión de espacios de la Subgerencia de Negocios Colaterales con la tipología contractual de Concesión Mercantil conforme a la normatividad vigente.  </t>
  </si>
  <si>
    <t>((# nuevos contratos suscritos con tipología correcta/ nuevos contratos suscritos con tipología correcta)*100))</t>
  </si>
  <si>
    <t xml:space="preserve">Suscribir seis (6) nuevos contratos con las entidades que actualmente cuentan con contrato bajo la modalidad de arrendamiento de espacios, que requieren modificación en su tipología contractual  Concesión Mercantil a marzo de 2025. </t>
  </si>
  <si>
    <t>La publicidad digital tiene debilidades en su control que es llevado en un archivo en Excel.</t>
  </si>
  <si>
    <t>Durante la revisión de la publicidad digital en la estación Calle 146, se tomaron tres fotografías de la publicidad que rotaba en la pantalla de Marketmedios. De estas, dos no estaban registradas en el archivo de Excel proporcionado por la Subgerencia de Negocios Colaterales. Debido a que dicho archivo no incluye información crucial como la fecha de terminación de la publicidad, cambios en la misma, ni el número de contrato, el equipo auditor tuvo dificultades para rastrear su trazabilidad</t>
  </si>
  <si>
    <t xml:space="preserve">Riesgo Administrativo </t>
  </si>
  <si>
    <t xml:space="preserve">Debilidades en el contenido en documento Excel de Publicidad Digital de la Subgerencia de Negocios Colaterales. </t>
  </si>
  <si>
    <t xml:space="preserve">Actualizar documento Excel de seguimiento de Publicidad Digital incluyendo las las variables que permiten la mejora del control y verificación de las campañas autorizadas por el área. </t>
  </si>
  <si>
    <t>((Documento Excel actualizado/1)*100)</t>
  </si>
  <si>
    <t xml:space="preserve">Actualizar el documento Excel de la Publicidad Digital de la Subgerencia de Negocios Colaterales con corte a 30/09/2024. </t>
  </si>
  <si>
    <t>Incumplimiento al numeral 6.1: «Formulación del Plan de Acción» del procedimiento P-OP-018</t>
  </si>
  <si>
    <t>En el análisis realizado por el equipo auditor al plan de acción del proceso de gestión de mercadeo, se identificó que cuatro de los cinco compromisos no registran un porcentaje de cumplimiento trimestral, lo que impide medir el avance en la gestión para lograr los resultados propuestos. Esto contraviene lo indicado en el procedimiento de elaboración, modificación y seguimiento del plan de acción institucional -P-OP-018-, versión 4, de marzo de 2022, específicamente en su numeral 6.1 sobre la formulación del plan de acción</t>
  </si>
  <si>
    <t>Riesgo Disciplinario</t>
  </si>
  <si>
    <t>Inobservancia del procedimiento P-OP-018 para la elaboración y seguimiento del plan de acción institucional.</t>
  </si>
  <si>
    <t xml:space="preserve">Modificar los compromisos adquiridos por la Subgerencia de Negocios Colaterales en el Plan de Acción Institucional incluyendo los avances de cumplimiento porcentual con el fin facilitar la medición de la gestión del área. </t>
  </si>
  <si>
    <t>((Número de compromisos plan de acción modificados SNC/4)*100))</t>
  </si>
  <si>
    <t>Modificar los compromisos SNP2, SNP3, SNP4 Y SNP5 incluidos por la Subgerencia de Negocios Colaterales en el Plan de Acción Institucional conforme al procedimiento P-OP-018  «Formulación del Plan de Acción» de la entidad con corte a 30/09/2024</t>
  </si>
  <si>
    <t>Documentación desactualizada del proceso</t>
  </si>
  <si>
    <t>En el desarrollo de la auditoría llevada a cabo al proceso de Gestión de Mercadeo, se identificó que existen varios documentos como manuales procedimientos y caracterización, que se encuentran desactualizados, tal como se describe a continuación:  Caracterización, Manual M-DA-014. Manual para la facturación y Gestión de Cartera en TRANSMILENIO S.A.V1. mayo de 2019</t>
  </si>
  <si>
    <t xml:space="preserve">
Riesgo Fiscal, Disciplinario y Administrativo. </t>
  </si>
  <si>
    <t xml:space="preserve">
Discontinuidad en el  seguimiento a la actualización del Manual de Facturación y Cartera por cambios por administrativos del área y de la entidad.</t>
  </si>
  <si>
    <t xml:space="preserve">Realizar la gestión interna para la actualización del  Manual para la Facturación y Gestión de la Cartera M-DA-014 a los procedimientos y normas establecidas en las circunstancias actuales de la entidad. </t>
  </si>
  <si>
    <t>((Mesas de trabajo realizadas/3)*100)</t>
  </si>
  <si>
    <t xml:space="preserve">Gestionar al menos tres (3) mesas de trabajo conjunto con la Dirección Corporativa con el propósito de adelantar  la actualización del Manual de Facturación y Gestión de Cartera M-DA-014 con corte a 31/12/2024. </t>
  </si>
  <si>
    <t xml:space="preserve">
Discontinuidad en el seguimiento a la actualización de gestión de mercadeo por cambios por administrativos del área. </t>
  </si>
  <si>
    <t xml:space="preserve">Actualizar los Procedimientos de Gestión de Mercadeo vigentes de la Subgerencia de Negocios Colaterales conforme a las circunstancias actuales del área. </t>
  </si>
  <si>
    <t>((Número de Procedimientos actualizados/9)*100)</t>
  </si>
  <si>
    <t xml:space="preserve">Actualizar los nueve (9) Procedimientos de Gestión de Mercadeo vigentes en MIPG con corte a 31/12/2024. </t>
  </si>
  <si>
    <t>Incumplimiento al parágrafo de la cláusula No 4, del contrato CTO383-15, (# de contrato correcto CTO2-21) con TRANSMILENIO SA.</t>
  </si>
  <si>
    <t xml:space="preserve">Dicho lo anterior, el equipo auditor evidencio que, la factura TM35369 con fecha del 11 de enero del 2023, con el concepto «DERECHO DE USO DE NOMBRE DE LAS ESTACIONES CAMPIN Y CUIDAD JARDIN DEL CTO02-21 - ENERO DE 2023», se emitió con los valores de la vigencia 2022 es decir por $47.873.886, lo que deja en evidencia que, no se facturo con el incremento de la vigencia 2023, dejando de facturar un valor aproximado de $6.281.054 incluyendo el IVA.
Para seguir leyendo por favor remitirse al informe </t>
  </si>
  <si>
    <t>Pérdida económica</t>
  </si>
  <si>
    <t>El proceso de facturación de la SNC y el subproceso de la liquidación y aumento del IPC en cada línea de negocio, establecida para los contratos desde el primer mes del año, actualmente se hace con base en la información formulada manualmente en un archivo Excel. Teniendo en cuenta al crecimiento a través del tiempo en las operaciones, movimientos y documentos generados por la SNC, este proceso manual hace que se presente un alto riesgo al instante de digitar y trasladar la información al ERP JSP7 en el momento de facturar.</t>
  </si>
  <si>
    <t xml:space="preserve">Implementar un punto de control a la facturación de la Subgerencia de Negocios que garantice  la liquidación, incremento y cobro del IPC correspondiente a los contratos vigentes y los artículos del inventario para la venta de merchandising de la Subgerencia de Negocios Colaterales. </t>
  </si>
  <si>
    <t>((Número de contratos con incremento del IPC actualizado/Total de contratos vigentes al inicio de la vigencia) *100)</t>
  </si>
  <si>
    <t xml:space="preserve">Implementar una matriz de facturación que permita identificar la valoración del IPC decretado, del 100% de los contratos y de los artículos de merchandising, en la cual se pueda validar la trazabilidad del valor de la vigencia anterior y el valor para la nueva vigencia con el incremento del IPC. </t>
  </si>
  <si>
    <t>Se validará el 100% de la facturación correspondiente al mes de enero de cada año para evidenciar la aplicación del incremento del IPC a todas las líneas de negocio de los contratos vigentes y tarifas a cargo de la Subgerencia de Negocios Colaterales.</t>
  </si>
  <si>
    <t>((# de monitoreos realizados/2)*100))</t>
  </si>
  <si>
    <t xml:space="preserve">Realizar (2) monitoreos de los contratos vigentes por parte de la SNC con el fin de verificar modificaciones de las contraprestaciones. </t>
  </si>
  <si>
    <t xml:space="preserve">Debilidad en la aplicación del Manual de Facturación de Cartera. </t>
  </si>
  <si>
    <t>Realizar la revisión de los contratos suscritos durante el 2022 e Identificar  los contratos que hayan presentado mora del pago de las contraprestaciones.</t>
  </si>
  <si>
    <t>Revisar los intereses de mora del 100% de los contratos de los suscritos durante la vigencia 2022,</t>
  </si>
  <si>
    <t>OCI-2024-035</t>
  </si>
  <si>
    <t>Ausencia de control y procedimiento respecto del manejo de las biciestaciones y de bicicletas en estado de abandono</t>
  </si>
  <si>
    <t>No se evidencia un control riguroso en la entrada y salida de las bicicletas durante el cierre y la apertura de las estaciones, lo que impide establecer el inicio del conteo de los 30 días para considerar que una bicicleta ha sido abandonada y proceder con los trámites pertinentes.</t>
  </si>
  <si>
    <t>Posible falta de precision, en las actividades descritas en el respectivo procedimiento respecto de las bicicletas en estado de abandono en las BiciEstaciones de las estaciones de TRANSMILENIO SA.</t>
  </si>
  <si>
    <t>Deficiencia en el control que se lleva durante el registro de las bicicletas, toda vez que no se cuenta con un procedimiento claro donde se indique el accionar de TRANSMILENIO SA, frente a esta situación.</t>
  </si>
  <si>
    <t>Adelantar y publicar la modificación del protocolo "T-DI-001 Protocolo Condiciones de Uso de las Bici Estaciones V.5" respecto a la inclusión de las condiciones y acciones para el  retiro y disposición temporal de las bicicletas que cumplan más de 30 días calendario continuos en las Bici Estaciones del Sistema.</t>
  </si>
  <si>
    <t>(número de protocolos actualizados /protocolos actuzados)*100</t>
  </si>
  <si>
    <t>Profesional Universitario Grado 4 - Mantenimiento BRT</t>
  </si>
  <si>
    <t xml:space="preserve">Debilidad en la estructuración del alcance de las actividades en la etapa de planeación referente al cambio de vidrio a celosía entre el contrato No. CTO2818-23 «mantenimiento de la infraestructura de TransMilenio» y los contratos No.  CTO2795-23 y CTO2811-23 </t>
  </si>
  <si>
    <t>El equipo de auditoría realizó la revisión de 15 contratos y/o adiciones celebradas con persona jurídica que fueron objeto de prueba dado el presupuesto que revisten, y que, son producto de procesos de selección, se identificó que, en 3 de ellos, es decir, un 20% de la muestra, corresponden a los contratos No. CTO2818-23 «mantenimiento de la infraestructura de TransMilenio» y el contrato No. CTO2795-23 y CTO2811-23 «adecuación de la infraestructura de TransMilenio», en donde se pudo identificar similitudes entre los catálogos de actividades(...) Para más detalle remitirse al formato de hallazgo o informe.</t>
  </si>
  <si>
    <t xml:space="preserve">Posible conflicto en la ejecución de actividades similares bajo contratos diferentes (contrato de adecuación y de mantenimiento) </t>
  </si>
  <si>
    <t>Ausencia de un alcance especifico que permita establecer claramente la ejecucción de una actividad bajo un contrato determinado</t>
  </si>
  <si>
    <t>Incluir un aparte dentro del catálogo de descripción de actividades que hagan parte de los contratos de adecuación que realice el área de ahora en adelante, que permita establecer claramente el momento en el que es viable realizarlo bajo dichos contratos y no bajo los de mantenimiento.</t>
  </si>
  <si>
    <t>(Número de apartes inluidos dentro de catalogos nuevos contratos de adecuación/ número de nuevos contratos de adecuación)*100</t>
  </si>
  <si>
    <t xml:space="preserve">Profesional Universitario Grado 4 - Mantenimiento BRT  / Profesional Especializado Grado 6 mantenimiento BRT </t>
  </si>
  <si>
    <t>Ausencia de un alcance especifico que permita establecer la ejecucción de una actividad bajo un contrato determinado</t>
  </si>
  <si>
    <t>Documentar el análisis para determinar el contrato bajo el cual se deben realizar las actividades de adecuación o mantenimiento sobre la Infraestructura en su componente Troncal.</t>
  </si>
  <si>
    <t>(Procedimiento publicado y socializado/1)*100</t>
  </si>
  <si>
    <t>Debilidad en la supervisión del CTO1289-21 y CTO1286-21 por el registro de inconsistencias y falta de seguimiento de lo reportado en los tickets de mantenimiento, que afectan lo establecido en el plan de mantenimiento aprobado para la fase II</t>
  </si>
  <si>
    <t>El equipo de auditoría realizó la revisión de los contratos CTO1286-21 y CTO1289-21,Al validar los mantenimientos realizados bajo código «MPP04 limpieza de rieles en puertas deslizantes», en la matriz de tickets de mantenimiento remitidos por la dependencia como soportes de la ejecución de actividades del CTO1289-21 (Interventor del contrato CTO1286-21), para las cuentas N°20, 21, 22, 23 y 24 del 2023, el equipo auditor identificó las siguientes inconsistencias en las bases de datos suministradas: (...) Para más detalle remitirse al informe de auditoría.</t>
  </si>
  <si>
    <t>Presunta falta de seguimiento que puede llevar a una gestión deficiente del mantenimiento, resultando en problemas no resueltos o mal gestionados.</t>
  </si>
  <si>
    <t>Falta de adherencia del 'Manual de Supervisión e Interventoría' - M-DA-015</t>
  </si>
  <si>
    <t xml:space="preserve">Compartir la versión vigente del Manual de Supervisión e Interventoría con el área interna de trabajo y con el Consorcio INTER GM sensibilizando y reiterando las obligaciones y cumplimiento de los procedimientos internos, normativa vigente y las mejores prácticas para la supervisión de los ctos. </t>
  </si>
  <si>
    <t>(Socializacion del Manual de Supervisión e Interventoría - M-DA-015 /1)*100</t>
  </si>
  <si>
    <t>Director(a) Técnico de Infraestructura</t>
  </si>
  <si>
    <t>Dificultades en la toma de decisiones. La información inconsistente o incompleta puede dificultar la toma de decisiones informadas por parte de TRANSMILENIO S.A., afectando la planificación y la ejecución de estrategias de mantenimiento.</t>
  </si>
  <si>
    <t>Falta de puntos de control que permitan evaluar de manera periódica la calidad y veracidad de la información que se está reportando por parte del contratista y la interventoría</t>
  </si>
  <si>
    <t>La interventoría presentará en el informe Mensual la cantidad de Tickets validados en relación con la cantidad de rutinas de mantenimiento preventivos, evaluando  la calidad y veracidad de la información, en caso de que se presente alguna inconformidad o discrepancia esta deberá ser justificada.</t>
  </si>
  <si>
    <t>(Informe Mensual de Supervisión presentado con la actualización de la información solicitada/12)*100</t>
  </si>
  <si>
    <t>Debilidad en el principio de planeación de los contratos CTO1406-22 "mantenimiento a la infraestructura" y CTO2742-23 «aseo y cafetería en el sistema», y debilidad en la justificación de las modificaciones</t>
  </si>
  <si>
    <t>De los 15 contratos y/o adiciones celebradas con persona jurídica que fueron objeto de prueba dado el presupuesto que revisten, en 6 modificaciones de los contratos se evidenció lo detallado a continuación: (…) Para más detalle remitirse al informe de auditoría.</t>
  </si>
  <si>
    <t xml:space="preserve">Incumplimiento normativo por falta de justificación al realizar modificaciones contractuales </t>
  </si>
  <si>
    <t xml:space="preserve">No dejar plasmadas en los documentos de modificación contractual algunas causas estructurales que dan origen a las mismas. </t>
  </si>
  <si>
    <t xml:space="preserve">Fortalecer la justificación de las modificaciones contractuales que se realicen sobre los contratos de mantenimiento y/o aseo incluyendo párrafo específico que aclare ampliamente la motivación de las mismas </t>
  </si>
  <si>
    <t>(Número de inclusiones parrafo explicativo en moficación en contratos a modificar/ número de modificaciones presentadas)*100</t>
  </si>
  <si>
    <t xml:space="preserve">Debilidad en la supervisión del CTO1289-21 y CTO1286-21 por el registro de inconsistencias y falta de seguimiento de la información reportada en los tickets de mantenimiento, que afectan lo establecido en el plan de mantenimiento aprobado para la fase II del contrato.​ </t>
  </si>
  <si>
    <t>Posibles consecuencias legales y daños a la reputación de la Entidad debido a la falta de soportes por no cargue o cargue tadria de estos en para los contratos pubilcados en la plataforma publica SECOP II.</t>
  </si>
  <si>
    <t>Se evidenció que el certificado de cumplimiento del pago No. 5 del CTO39-23 no se publicó oportunamente en SECOP II, incumpliendo, presuntamente, con el principio de transparencia y publicidad de la contratación pública.</t>
  </si>
  <si>
    <t>Crear un chek list de verificación que los supervisores y/o apoyos a la supervisión deben consultar al momento de cargar los soportes de pago de las cuentas y/o facturas de cada contrato en SECOP II y realizar verificación del cargue de los soportes para cada contrato.</t>
  </si>
  <si>
    <t>(# de verificaciones de soportes de cuentas de cobro y/o facturas realizadas en el mes / Total de cuentas de cobro y/o facturas radicadas en el mes)</t>
  </si>
  <si>
    <t>OCI-2024-045</t>
  </si>
  <si>
    <t>Comunicación inoportuna de la Resolución No. 060 del 9 de febrero de 2023 a la Procuraduría General de la Nación y a la Contraloría General de la República</t>
  </si>
  <si>
    <t>El equipo auditor evidenció que, la Resolución No. 060 del 9 de febrero de 2023 que declaró el incumplimiento del contrato con código de reserva 3 en su parte resolutiva establece:
«ARTICULO QUINTO: De conformidad con el artículo 31 de la ley 80 de 1993, una vez ejecutoriada la presente resolución, se enviará copia de la misma a la procuraduría General de la Nación, Contraloría General de la Nación, Cámara de comercio de Bogotá y se publicará en la página de SECOP II.».
Sin embargo, durante la prueba de la auditoría no se encontraron soportes en el expediente (T-Doc) que evidenciaran la remisión de la comunicación a la Procuraduría General de la Nación ni a la Contraloría General de la República, tal como lo exige no solo la resolución correspondiente, sino también el artículo 31 de la Ley 80 de 1993.</t>
  </si>
  <si>
    <t>Debilidad en el cumplimiento de los deberes legales de publicación y notificación de actos que puede ocasionar afectación en la imagen institucional
Riesgo de imagen o reputacional: posibilidad de ocurrencia de un evento que afecte la imagen, buen nombre o reputación de una organización, ante sus clientes y partes interesadas.</t>
  </si>
  <si>
    <t xml:space="preserve">Debilidades en la supervisión para verificar el cumplimiento de las obligaciones de notificación a tiempo.
</t>
  </si>
  <si>
    <t>Realizar jornada de sensibilización sobre la publicación de actos administrativos sancionatorios ante los órganos de control</t>
  </si>
  <si>
    <t>1 Jornada de sensibilización realizada/ 1Jornada de sensibilización propuesta*1</t>
  </si>
  <si>
    <t>Una sensibilización al área sobre los terminos de comunicación y publicación de los actos administrativos de imposición de multas o declaratorias de incumplimientos ante los órganos de control</t>
  </si>
  <si>
    <t>Subgerente Jurídico</t>
  </si>
  <si>
    <t>Incumplimiento al literal g del numeral 6 de las condiciones generales del Procedimiento «CONTROL DE LOS DOCUMENTOS OFICIALES DEL SISTEMA DE GESTIÓN DE TRANSMILENIO S. A.» (P-OP-001).</t>
  </si>
  <si>
    <t>Para la revisión de la liquidación de los vehículos de acuerdo con el Artículo 78 del Acuerdo Distrital 645 de 2016, se revisaron los protocolos: T-SJ-004 y T-SJ-008.
Adicional, para el cálculo de las liquidaciones se tomó la calculadora que fue creada para facilitar a los dueños de los vehículos conocer el valor aproximado a recibir.
De la revisión realizada se presenta la siguiente situación: En la revisión de la aplicación de los procedimientos y de acuerdo con lo informado en la reunión del 5 de septiembre de 2024 en las instalaciones de la Subgerencia Jurídica, se constató que el protocolo «T-SJ-008», no se aplica actualmente. En consecuencia, es necesario actualizar la información en el MIPG y en el SIGEST, previa evaluación de la pertinencia de su publicación por parte del área. Esto debe realizarse de acuerdo con lo estipulado en el literal g del numeral 6 condiciones generales del procedimiento «Control de los documentos oficiales del sistema de gestión de TRANSMILENIO S. A. (P-OP-001)», que establece: «Los líderes de proceso son los responsables de garantizar la adecuada y oportuna revisión y aprobación de los documentos a través de la herramienta destinada para tal fin...»
Esto puede afectar la gestión del conocimiento, toda vez que, podría llegar a ser aplicado por un funcionario o contratista nuevo que no conozca el procedimiento, generando errores en los cálculos y reprocesos para las áreas involucradas.</t>
  </si>
  <si>
    <t>Debilidad en la actualización de documentos de  la dependencia, lo que puede ocasionar obsolesencia documental
Fallas en la toma de decisiones: La ausencia de documentos actualizados o controlados puede llevar a decisiones basadas en información incorrecta o no oficial.</t>
  </si>
  <si>
    <t>Debilidades en las actividades de autocontrol  sobre la información que corresponde a art 78.</t>
  </si>
  <si>
    <t xml:space="preserve">Revisar y actualizar los documentos de art 78 durante el 1er trimestre  del 2025 </t>
  </si>
  <si>
    <t>documentos revisados y actualizados / total de documentos de art 78.</t>
  </si>
  <si>
    <t>Actualizar el 100% de los documentos</t>
  </si>
  <si>
    <t>Debilidad en la supervisión de contratos por la publicación extemporánea de actas de inicio en SECOP II.</t>
  </si>
  <si>
    <t>El equipo auditor en la prueba de ejecución contractual, la cual se practicó a los contratos (persona jurídica y persona natural) supervisados por la Subgerencia Jurídica en el periodo comprendido entre el 1º de noviembre de 2022 y el 31 de agosto de 2024, para algunos contratos evidenció una debilidad en el cumplimiento del principio de publicidad, pues los documentos fueron publicados en SECOP II por fuera del término de los 3 días hábiles de que trata el MANUAL DE SUPERVISIÓN E INTERVENTORÍA - M-DA-015 – Versión 3 – septiembre de 2019 (vigente durante el periodo auditado).</t>
  </si>
  <si>
    <t>Debilidad de la supervisión en la oportunidad de publicación de acta de inicio, lo que puede ocasionar que frente a terceros que consulten el secop, falta de claridad en la fecha de inicio contractual
2. Riesgo de imagen o reputacional: posibilidad de ocurrencia de un evento que afecte la imagen, buen nombre o reputación de una organización, ante sus clientes y partes interesadas.</t>
  </si>
  <si>
    <t xml:space="preserve">Debilidades en la supervisión y activivades de autocontrol frente a la información que se debe subir a la herramienta. </t>
  </si>
  <si>
    <t>Realizar una jornada de sensibilización sobre la publicación de documentos en el SECOP en reunión de autocontrol del área</t>
  </si>
  <si>
    <t>Una jornada de sensibilización realizada/Una jornada de sensibilización propuesta*100</t>
  </si>
  <si>
    <t>Una jornada de sensibilización al área sobre los terminos de publicación en SECOP</t>
  </si>
  <si>
    <t>Incumplimiento de la etapa 30 del numeral 7° del procedimiento denominado «PROCESO DISCIPLINARIO PRIMERA INSTANCIA – ETAPA DE JUZGAMIENTO JUICIO ORDINARIO - P-SJ010 – Versión 0 – diciembre de 2023».</t>
  </si>
  <si>
    <t>En relación con el proceso disciplinario con código de reserva 2, se concluye que, hubo un incumplimiento al procedimiento titulado "PROCESO DISCIPLINARIO PRIMERA INSTANCIA – ETAPA DE JUZGAMIENTO JUICIO ORDINARIO - P-SJ-010 – Versión 0 – diciembre de 2023", se evidenció la falta de constancia escrita, que de certeza respecto de la revisión de la existencia o inexistencia de un conflicto de interés o impedimento para conocer el asunto. En el proceso identificado con código de reserva 2, que al momento de la prueba se encontraba en etapa de descargos, se evidenció que había ingresado a la etapa de juzgamiento. Éste fue asignado y se fijó el procedimiento a seguir mediante el auto del 25 de julio de 2024, en vigencia del protocolo «P-SJ-010». No se presentó evidencia objetiva que acreditara la manifestación sobre la existencia o ausencia de conflicto de intereses.Asimismo, se constató que no existe en el MIPG de TRANSMILENIO S. A., un formato «preciso» para realizar dicha manifestación de manera formal. Según lo indicado por el funcionario entrevistado, el análisis sobre la posible existencia de un conflicto de interés se realizó, pero el error radicó en no haber dejado constancia escrita de este. La falta de evidencia sobre la existencia o inexistencia de un conflicto de interés pone en riesgo el proceso, ya que el disciplinado podría presentar recusaciones o solicitar la nulidad de las actuaciones.</t>
  </si>
  <si>
    <t>Debilidad en la aplicación de las etapas del procedimiento titulado "PROCESO DISCIPLINARIO PRIMERA INSTANCIA – ETAPA DE JUZGAMIENTO JUICIO ORDINARIO - P-SJ-010 – Versión 0 – diciembre de 2023" lo que puede reprocesos internos 
Riesgo de imagen o reputacional: posibilidad de ocurrencia de un evento que afecte la imagen, buen nombre o reputación de una organización, ante sus clientes y partes interesadas.</t>
  </si>
  <si>
    <t>falta de constancia escrita, que de certeza respecto de la revisión de la existencia o inexistencia de un conflicto de interés o impedimento para conocer el asunto</t>
  </si>
  <si>
    <t>Revisar el procedimiento  P-SJ-010 – Versión 0 – diciembre de 2023 y determinar la posibilidad de eliminar dicho paso, teniendo en cuenta que todos los funcionarios que participan en el mismo realizan esa manifestación anual ante el SIDEAP.</t>
  </si>
  <si>
    <t>Revisión procedimiento / actualización procedimiento * 100”</t>
  </si>
  <si>
    <t>un procedimiento actualizado</t>
  </si>
  <si>
    <t>Se actualizó la metodología y la política en mayo y abril de 2023 respectivamente modificando condiciones de actualización del precio de las TISC.
Se han realizado reintegros a tres cuentas, mientras que el total de cuentas que requerían reintegro era de cuatro. Por lo tanto, queda una cuenta pendiente a la que se le deben seguir efectuando traslados para completar el reintegro. Del total de $15.059.238.465,47 se ha reintegrado $8.332.036.694,77, quedando un saldo de $6.727.201.770,70.</t>
  </si>
  <si>
    <t>Se valida la información proporcionada como evidencia, confirmando los mismos soportes presentados en el seguimiento correspondiente al corte del III trimestre de 2024. Se mantienen los avances reportados previamente, respaldados por los extractos bancarios que justifican el traslado realizado en agosto de 2024 por un monto de $1.346.693.124,00, así como el oficio que avala dicho movimiento. Con base en los reintegros reportados en seguimientos anteriores, se registra un valor acumulado de $8.332.036.694,77, lo que representa un 55,3% del total pendiente por reintegrar, equivalente a $15.059.238.465,47.
El proceso de Gestión Económica, informa que, aunque el último reintegro se realizó en agosto de 2024, el próximo a realizar está programado para ejecutarse entre febrero y marzo de 2025, por lo tanto la actividad permanece dentro del plazo establecido para su cumplimiento y continúa en ejecución.</t>
  </si>
  <si>
    <t xml:space="preserve">
1. Comunicación con número de radicado 2024-EE-23643, asunto: "Traslado de recursos Cuentas PA SITP", dirigida a la Fiduciaria Popular con fecha del 15 de agosto de 2024..  
2. Extracto individual de la cuenta de ahorros: 6949 y 0317 del Banco Caja Social, correspondiente al periodo del 01 al 31 de agosto de 2024, en el cual se evidencian los traslados mencionados en la comunicación previa.
</t>
  </si>
  <si>
    <t>Sergio Sanchez</t>
  </si>
  <si>
    <t>Claudia Forero</t>
  </si>
  <si>
    <t>Laura Henao</t>
  </si>
  <si>
    <t>Yesmindelid Riaño</t>
  </si>
  <si>
    <t>N/A</t>
  </si>
  <si>
    <t xml:space="preserve">Publicación de circular No. 018 de 05-12-2024 </t>
  </si>
  <si>
    <t>El área estructuró y publicó la Circular No. 018 del 5 de diciembre de 2024 cuyo asunto es "LINEAMIENTOS PARA APOYO EN EL DESARROLLO DE PROCESOS DE SELECCIÓN para la estructuración de los documentos previos (especialmente en lo relacionado con la escogencia de la modalidad de selección, lineamientos de cumplimiento simple y habilitantes, sus factores ponderables o definiciones de escogencia, entre otros), para fortalecer su conocimiento en el desarrollo de los diferentes procesos de selección", con lo cual se concluye que la acción ha sido cumplida y la revisión de su efectividad se realizará en próximos seguimientos.</t>
  </si>
  <si>
    <t>Circular No. 018 del 5 de diciembre de 2024
Captura de pantalla de la Intraner donde se evidencia la publicidad de esta.</t>
  </si>
  <si>
    <t>Capacitacion realizada el 4 de diciembre de 2024</t>
  </si>
  <si>
    <t>Se realizó una jornada de sensibilización con asunto “mesa de trabajo con los enlaces para fortalecer el acompañamiento en la planificación y estructuración de estudios previos a través de mesas de trabajo con el personal encargado de estructurar los procesos contractuales” de fecha 4 de diciembre de 2024, con lo cual se concluye que la acción ha sido cumplida y su efectividad se revisará en futuros seguimientos.</t>
  </si>
  <si>
    <t>Listado de asistencia de la jornada de sensibilización.</t>
  </si>
  <si>
    <t>Los compromisos SNP2, SNP3, SNP4 y SNP5 de la Subgerencia de Negocios Colaterales fueron modificados con avances parciales en el Plan de Acción Institucional, de acuerdo con el procedimiento P-OP-018. Se adjunta como evidencia la matriz "Plan de acción V36", que incluye las modificaciones adoptadas el 30/09/2024.</t>
  </si>
  <si>
    <t>La Subdirección de Negocios Colaterales, en la versión 36 del 30 de septiembre de 2024, actualizó el listado de actividades asociadas a los compromisos SNP2, SNP3, SNP4 y SNP5, incrementándolas de 4 a 7, incluyendo alianzas estratégicas. La Oficina de Control Interno verificó que dichas actividades fueron cumplidas al 92 % al 31 de diciembre de 2024.
En consecuencia, se revisara la eficacia del cumplimiento de esta acción en el siguiente periodo.</t>
  </si>
  <si>
    <t>1. Actualización del plan de acción.
2. Informe de evaluación por dependencias Subgerencia de Negocios colaterales.</t>
  </si>
  <si>
    <t>Se realizaron tres mesas de trabajo en conjunto con la Dirección Corporativa para avanzar en la actualización del Manual de Facturación y Gestión de Cartera M-DA-014. Estas sesiones se llevaron a cabo el 26/09/2024, el 16/10/2024 y el 19/12/2024, contando con la participación de profesionales del equipo de la Subgerencia de Negocios Colaterales, del área de Tesorería y Contabilidad, y de la Oficina Asesora de Planeación</t>
  </si>
  <si>
    <t>La Subgerencia de Negocios Colaterales, junto con la Dirección Corporativa, llevó a cabo mesas de trabajo los días 26 de septiembre, 16 de octubre y 19 de diciembre de 2024, para revisar el Manual de Facturación y Gestión de Cartera, con código M-DA-014, contando con la participación de 7 profesionales. Sin embargo, la actualización de manual sera revisado en el proximo seguimiento para evaluar la efectividad de la acción.</t>
  </si>
  <si>
    <t>5. socialización del 19 diciembre
6. Socialización del 16 octubre
7. Socialización del 26 septiembre</t>
  </si>
  <si>
    <t>A la fecha, la Subgerencia de Negocios Colaterales ha completado la actualización de los procedimientos P-SN-007 "Eventos comerciales" y P-SN-011 "Estaciones radioeléctricas". Los demás procedimientos del área se encuentran actualmente en trámite de aprobación</t>
  </si>
  <si>
    <t>La Subgerencia de Negocios Colaterales, durante la vigencia 2024, actualizó 2 de los 7 procedimientos definidos, lo que representa un avance del 22 % de la meta establecida. Sin embargo, dado que la fecha de finalización de esta acción está programada para enero de 2025, su cumplimiento total será evaluado en el próximo seguimiento.</t>
  </si>
  <si>
    <t>8. P-SN-011 Procedimiento instalación de estaciones radioeléctricas
9. P-SN-007 Procedimiento para participación o realización</t>
  </si>
  <si>
    <t>Se implementó una matriz en Excel en la que se concilió la aplicación del incremento del IPC (2024) a las tarifas de los contratos vigentes al 31 de diciembre de 2023.</t>
  </si>
  <si>
    <t>Según la información revisada, se identificó una matriz que permite garantizar la trazabilidad de la vigencia anual y la correcta aplicación del incremento del IPC en los contratos vigentes y en los artículos de inventario de Merchandising. Esto asegura la confiabilidad en la actualización de los valores, garantizando que los incrementos del IPC se realicen de manera precisa y conforme a la normativa establecida.</t>
  </si>
  <si>
    <t>22. CONCILIACION IPC 2023_2024</t>
  </si>
  <si>
    <t xml:space="preserve">La acción se encuentra en desarrollo.  </t>
  </si>
  <si>
    <t>La Subgerencia de Negocios Colaterales ha estructurado un informe para realizar un seguimiento anual a los contratos vigentes en cada línea de negocio. Su objetivo es garantizar que la facturación refleje el incremento correspondiente según los acuerdos comerciales, asegurando la correcta aplicación de los ajustes y proporcionando información confiable para el JSP7. Dado que esta acción aún está en ejecución, su eficacia y efectividad serán revisadas en el próximo seguimiento.</t>
  </si>
  <si>
    <t>La acción se encuentra en ejecución hasta Marzo 31 de 2025</t>
  </si>
  <si>
    <t>((# facturas con mora/#facturas emitidas)*100)</t>
  </si>
  <si>
    <t>Se realizó revisión y conciliación a las facturas de los contratos vigentes del año 2022, identificando los días de mora para cada una, con base en la información existente en los recibos de caja.</t>
  </si>
  <si>
    <t>Se realizó la validación de 1.719 facturas emitidas correspondientes a los contratos vigentes del año 2022, con el objetivo de identificar aquellos con mora en el pago de las prestaciones. El cierre de esta acción se determinará una vez se verifique la efectividad de la acción Nro. 3 de este hallazgo.</t>
  </si>
  <si>
    <t>23. Conciliación facturas</t>
  </si>
  <si>
    <t>((# de facturas con mora revisadas / # de facturas con mora emitidas )*100)</t>
  </si>
  <si>
    <t>Se revisaron el 100% de las facturas que presentaron mora conforme a la fecha de vencimiento y pago. Estas fueron liquidadas y facturadas.</t>
  </si>
  <si>
    <t xml:space="preserve">Se realizó la revisión de los acuerdos comerciales, identificando 554 contratos en mora, con el propósito de efectuar la liquidación y el cobro correspondiente, así como la generación de nuevas facturas. El cierre de esta acción se determinará una vez se verifique la efectividad de la acción Nro. 3 de este hallazgo. </t>
  </si>
  <si>
    <t>Se realizó la facturación y gestión de cobro del 100% de los intereses de mora identificados en las facturas pagadas posterior a la fecha de vencimiento, para las vigencias 2022 y 2023.</t>
  </si>
  <si>
    <t xml:space="preserve">Dentro de la validación de los contratos de la vigencia 2022, se generaron 554 facturas, mientras que en 2023 se emitieron 783, logrando un avance del 92% en el cobro efectivo para ambos años. Este avance será evaluado en el próximo seguimiento dentro de la herramienta JSP7. </t>
  </si>
  <si>
    <t>Se desarrolló una base de datos que reúne los contratos con obligaciones especiales (aquellas que no son reitrativas en otros contratos). Asimismo, se llevaron a cabo dos monitoreos para verificar el cumplimiento de las actividades estipuladas en cada contrato.</t>
  </si>
  <si>
    <t>La Subgerencia de Negocios Colaterales entregó una base de datos de tres contratos atípicos (CTO3-24, CTO61-24, CTO2819-23) correspondientes a la vigencia 2024, detallando las obligaciones contractuales y realizando seguimiento a su cumplimiento en los meses de septiembre y diciembre. Dado que esta acción tiene como fecha de finalización marzo de 2025, su efectividad será evaluada en el próximo seguimiento.</t>
  </si>
  <si>
    <t>10. Listado de contratos atipicos</t>
  </si>
  <si>
    <t xml:space="preserve">Se realizó una mesa de trabajo interna con el propósito de efectuar la revisión de la información contenida en el informe de gestión de la Subgerencia de Negocios Colaterales, previo al reporte de la información a la Oficina Asesora de Planeación. </t>
  </si>
  <si>
    <t>El 7 de enero de 2025, la profesional verificó la información reportada en el informe de gestión antes de su envío a la OAP garantizando que la información sea la correcta y no tenga errores en la cifras reportadas esta información será revisada en el próximo seguimiento con la publicación del informe de gestión.</t>
  </si>
  <si>
    <t xml:space="preserve">12. Acta de reunión de revisión. </t>
  </si>
  <si>
    <t xml:space="preserve">La acción está en proceso de desarrollo.  </t>
  </si>
  <si>
    <t>La acción se encuentra en ejecución por parte del proceso</t>
  </si>
  <si>
    <t xml:space="preserve">Efectuar la gestión de cobro necesario del 100% de los contratos identificados con intereses de mora pendientes de la Subgerencia de Negocios Colaterales. </t>
  </si>
  <si>
    <t>Se realizó la facturación y gestión de cobro del 100% de los intereses de mora identificados en las facturas pagadas posterior a la fecha de vencimiento, para la vigencia  2023.</t>
  </si>
  <si>
    <t>La Subgerencia de Desarrollo de Negocios calculó los intereses de los 783 contratos de la vigencia 2023, según la unidad de negocio, con el objetivo de realizar la liquidación, el cobro correspondiente y la generación de facturas. Dado que esta acción aún está en ejecución, su efectividad en el cobro será evaluada en el próximo seguimiento dentro del aplicativo JSP7.</t>
  </si>
  <si>
    <t>24. MATRIZ LIQUIDACION INTERESES AGOSTO 2024.
25. MATRIZ LIQUIDACION INTERESES SEPT 2024
26. MATRIZ LIQUDACION INTERESES OCTUBRE 2024
27. MATRIZ LIQUIDACION INTERESES NOVIEMBRE 2024</t>
  </si>
  <si>
    <t>Se implementó un subproceso interno donde a través de una matriz de cruce de información de los recibos de pago generados por el área de Tesorería y de la información de los reportes de facturación, se identifican los días de mora. (periodicidad mes vencido)</t>
  </si>
  <si>
    <t xml:space="preserve">Se evidencia la matriz de cruce de información con el área de tesorería para validar los pagos de los contratos facturados que generan intereses por mora. Esto con el fin de llevar un control de lo registrado en JSP7, determinar los días de vencimiento y efectuar el pago de las facturas correspondientes.
Teniendo en cuenta que la acción se encuentra en ejecución, su efectividad será evaluada en el próximo seguimiento. </t>
  </si>
  <si>
    <t xml:space="preserve">Con corte al 31/12/2024, se han suscrito tres nuevos contratos de concesión mercantil con clientes que previamente contaban con contratos bajo la modalidad de 'Arrendamiento de espacios'. </t>
  </si>
  <si>
    <t xml:space="preserve">Se realizó la actualización del Documento Excel para el seguimiento de la Publicidad Digital de la Subgerencia de Negocios Colaterales, incluyendo las variables que complementan el seguimiento contractual.    </t>
  </si>
  <si>
    <t>Se actualizó la base de datos en Excel para el seguimiento de la publicidad digital, incorporando la fecha de terminación de la publicidad, los cambios realizados y el número de contrato. El cumplimiento de esta información será verificado en el próximo seguimiento, mediante visitas a las estaciones y portales.</t>
  </si>
  <si>
    <t>19. Matriz de publicidad</t>
  </si>
  <si>
    <t>En seguimiento anterior se reportó a la OCI la adopción de la matriz de seguimiento interno aleatorio a la publicación en SECOP de los documentos del proceso referidos en el artículo 2.2.1.1.1.7.1 del decreto 1082 de 2015, para los procesos de selección con ordenación del gasto delegada al Director de TIC, que se adjunta con corte a Dic. 2024, y se generó la alerta y acciones definidas. (Se adjunta la matríz y pantallazos de acciones y correo)</t>
  </si>
  <si>
    <t>La Dirección de TIC elaboró una matriz de seguimiento a la publicación de documentos en SECOP II, con una muestra de 22 contratos seleccionados aleatoriamente. De estos, 10 fueron notificados por publicación tardía entre junio y diciembre. Como plan de acción, y dado que los 12 contratos restantes se ejecutaron en diciembre, el director realizó una reunión el 150125 para recalcar la importancia de la publicación oportuna y advirtió que, en caso de incumplimiento, se tomarán medidas necesarias.</t>
  </si>
  <si>
    <t>S3. Matriz de seguimiento
S4. Acta de reunión
S5. Lista de asistencia</t>
  </si>
  <si>
    <t>Sensibilización realizada al área el 04/12/2024 sobre los términos de comunicación y publicación de los actos administrativos de imposición de multas o declaratorias de incumplimientos ante los órganos de control</t>
  </si>
  <si>
    <t>El área presenta evidencias sobre la sensibilización realizada el 4 de diciembre de 2024 con asunto «jornada de sensibilización sobre la publicación de actos administrativos sancionatorios ante los órganos de control», adjuntando la agenda de esta, la presentación realizada y el listado de asistencia, por lo tanto, la acción se considera cumplida y la revisión de su efectividad se realizará en el próximo seguimiento.</t>
  </si>
  <si>
    <t>Captura de pantalla de la agenda;
Presentación en formato PowerPoint;
Listado de asistencia a la reunión</t>
  </si>
  <si>
    <t xml:space="preserve">
Se está dentro del plazo establecido (1/01/25 a 31/03/25) y a la fecha no se presentan avances.</t>
  </si>
  <si>
    <t>Respecto de esta acción el área no presenta avances, no obstante, se encuentran dentro del término para su cumplimiento.</t>
  </si>
  <si>
    <t>No se presenta evidencias puesto que no hay avances del cumplimiento de la acción. El área se encuentra dentro del término para su cumplimiento.</t>
  </si>
  <si>
    <t>Sensibilización realizada al área el 04/12/2024 sobre SECOP II;  terminos de inicio de contratos en la plataforma dictada por el ingeniero Didier Árias dio una charla de SECOP II.</t>
  </si>
  <si>
    <t>El área presenta evidencias sobre la sensibilización realizada el 4 de diciembre de 2024 con asunto «reunión de seguimiento Subgerencia Jurídica – SECOP II», adjuntando el listado de asistencia y la grabación de la reunión, por lo tanto, la acción se considera cumplida y la revisión de su efectividad se realizará en el próximo seguimiento</t>
  </si>
  <si>
    <t>Listado de asistencia a la reunión,
Grabación de la capacitación de SECOP II.</t>
  </si>
  <si>
    <t xml:space="preserve">
Se está dentro del plazo establecido (1/01/25 a 30/03/25) y a la fecha no se presentan avances.</t>
  </si>
  <si>
    <t>Esta accion se esta ejecutando de manera mensual, se realiza el envio del memorando de resolucion de vacaciones expedido por la direccion corporativa con la relacion de las personas que se van a estar en periodo de vacaciones para que se realice el proceso de inhabilitacion y/o  bloqueo del acceso a las plataformas tecnologicas de la entidad, en ese periodo de tiempo, adicional este procedimiento fue incorporado en el manual de nomina el cual fue actualizado en el mes de diciembre de 2024</t>
  </si>
  <si>
    <t>Se evidencian correos a TIC informando de las vacaciones para la desactivación de usuarios cumpliendo así con la actividad planeada.</t>
  </si>
  <si>
    <t>Se remitieron los siguientes correos:
COMUNICACIÓN RESOLUCIÓN 028 DE 2025 VACACIONES
2. COMUNICACIÓN RESOLUCIÓN 317 DE 2024 - VACACIONES PAGADAS EN LA NÓMINA DE OCTUBRE
COMUNICACIÓN RESOLUCIÓN 412 DE 2024 - VACACIONES NÓMINA DICIEMBRE
Comunicación Resolución No 360 de 2024 - Vacaciones
Comunicación Resolución No 412 de 2024 - Vacaciones
RV_ COMUNICACIÓN RESOLUCIÓN 236 DE 2024 VACACIONES AGOSTO
RV_ COMUNICACIÓN RESOLUCIÓN 236 DE 2024 VACACIONES</t>
  </si>
  <si>
    <t>No Aplica para este seguimiento</t>
  </si>
  <si>
    <t>Esta acción fue calificada como inefectiva durante auditoría 2024 lo cual se evidencia en el informe OCI-2024-046</t>
  </si>
  <si>
    <t xml:space="preserve">Esta acción se reportará en el plan de mejoramiento resultante de la auditoria al SG-SST de 2024, el mismo aprobado el día jueves 23 de enero de 2025, los avances serán reportados en la matriz definida y aprobada para la vigencia. </t>
  </si>
  <si>
    <t>Esta acción fue calificada como inefectiva durante auditoría 2024 y Se dejó en un solo hallazgo que corresponde al hallazgo 1 del informe 056 de 2024</t>
  </si>
  <si>
    <t>Esta acción fue calificada como inefectiva durante auditoría 2024 y Se dejó en un solo hallazgo que corresponde al hallazgo 1 del informe OCI-2024-046</t>
  </si>
  <si>
    <t xml:space="preserve">Esta acción se reportara en el plan de mejoramiento resultante de la auditoria al SG-SST de 2024, el mismo aprobado el día jueves 23 de enero de 2025, los avances serán reportados en la matriz definida y aprobada para la vigencia.
</t>
  </si>
  <si>
    <t xml:space="preserve">De acuerdo con la acción de mejora, se informa que en la vigencia 2024 se programaron y realizaron las actividades de acuerdo al cronograma y plan de bienestar e incentivos, todo en el marco del anexo técnico del contrato 1051-24 con la Caja de compensación de Compensar. </t>
  </si>
  <si>
    <t>Los soportes remitidos no son suficientes para evidenciar el cumplimiento de las actividades</t>
  </si>
  <si>
    <t>cuadro consolidado de asistencias a actividades de bienestar 2024
Evidencia:
https://transmilenio-my.sharepoint.com/:x:/g/personal/alberto_munoz_transmilenio_gov_co/EcMr4Sg30SZAk_tAZAamwr0BXPPCwfyzcMWdEIDWC0Ue7Q?e=X5qa17</t>
  </si>
  <si>
    <t>De acuerdo con la acción de mejora, se informa que en el mes de enero de 2024 se presentó el Plan de Bienestar e incentivos 2024 al Comité de Gestión y Desempeño Institucional, no se ha solicitado seguimiento por parte del Comité.</t>
  </si>
  <si>
    <t>No reportan la presentación del plan 2025</t>
  </si>
  <si>
    <t>PPT de los planes al  Comité de Gestión y Desempeño Institucional 2024 (31_12_2024)
Evidencia: https://transmilenio-my.sharepoint.com/:b:/g/personal/alberto_munoz_transmilenio_gov_co/EWS6ydm79UxCgbitWG7KRFYBorvpbpe28pwmXC1sScNajw?e=xaiCB5</t>
  </si>
  <si>
    <t>De acuerdo con la acción de mejora se informa que las actividades realizadas no han requerido que el Profesional de Bienestar y Formación solicite transporte.</t>
  </si>
  <si>
    <t>"De acuerdo con la acción de mejora se informa lo siguiente:
Se han realizado los informes parciales de los contratos en donde se lleva el control de la ejecución presupuestal de estos"</t>
  </si>
  <si>
    <t>Del contrato 1051 del 2024, se informa lel presupuesto ejecutado a fecha de corte 31 de diciembre de 2024: $ 992,065,643
Nota: fecha de finalización 23 de mayo de 2025
 https://transmilenio-my.sharepoint.com/:b:/g/personal/alberto_munoz_transmilenio_gov_co/ETTC7UeBCEVJhAG6VdKj39IBx7zCb-3vrx7vZwcqgsax0w?e=usYDCh</t>
  </si>
  <si>
    <t>De acuerdo con la acción de mejora se informa que en el mes de agosto se realizó el curso de inducción en formato presencial a 47 trabajadores oficiales
Actividades programada: 10 módulos del curso de inducción, 1 curso de valors y 1 curso Uso Correcto de Nuestras Marcas</t>
  </si>
  <si>
    <t>Durante la auditoría al decreto 1072 de 2024, no se han realizado las inducciones al 100% de los contratistas, por lo tanto, se califica esta actividades como no efectiva. Esto quedó establecido en el informe OCI-2024-046</t>
  </si>
  <si>
    <t>Listado de asistencia al curso de inducción en el mes de agosto de 2024 a 47 trabajadores oficiales que ingresaron a la Entidad:
Enlace:https://transmilenio-my.sharepoint.com/:x:/g/personal/alberto_munoz_transmilenio_gov_co/EfA--vwT5tlLp0Mng4CjIKIBV8WNL4FimPrt4ie3IgQp5g?e=yJdTvk</t>
  </si>
  <si>
    <t>Los profesionales de planta de la DTS con supervisiones de contratos OPS han aisitido o enviado delegados a las reuniones citadas por SST. En los casos en que ellos asisten personalmente  no se genran correos con envío de los temas tratados ya que ellos de primera mano conocen el caso y en las reuniones a las que los supervisores enviaron delegado, el delegado remitió informe o link de la grabación de la reunión, dando así cumplimiento a la acción del plan de mejora.</t>
  </si>
  <si>
    <t xml:space="preserve">Luego de revisar la documentación que aportó la Dirección Técnica de Seguridad, se logró constatar durante el periodo evaluado se presentaron cuatro reuniones de investigación de accidentes, donde se anexaron las grabaciones y los seguimientos a dichos accidentes, por lo tanto, se reporta un avance del 100% en la gestión y el estado de la acción quedará en revisión de efectividad, la cual será evaluada durante el próximo seguimiento. </t>
  </si>
  <si>
    <t>Carpeta OCI-2022-060</t>
  </si>
  <si>
    <t xml:space="preserve">En aras de cumplir con los requerimientos frente a la desactualización de procedimientos para generar información base en la liquidación de flota, comunico que se han realizados actividades tales como el levantamiento y descripción detallada de las actividades propias de la consolidación, tratamiento y análisis de la información.
Sin embargo, se han presentado retrasos en la conclusión del documento, derivados de las actividades de propias del apoyo al proceso licitatorio denominado Fase 6.
Por lo anterior solicito se amplie el plazo de entrega en un tiempo de 4 meses, con el fin de ultimar detalles de fondo y de esta manera cumplir con la obligación de subsanación del hallazgo en mención. </t>
  </si>
  <si>
    <t>La Dirección Técnica de BRT reporta avances en sus actividades de documentación, pero solicita una prórroga de 4 meses debido a retrasos ocasionados por el proceso licitatorio de la Fase 6. Se autoriza la extensión del plazo, aunque se exhorta a la dependencia a intensificar esfuerzos dado que la acción ya había sido reformulada anteriormente por inefectiva.</t>
  </si>
  <si>
    <t>Carpeta Soportes BRT</t>
  </si>
  <si>
    <t>Teniendo en cuenta que esta obligacion es consecuencia de la accion anterior, se solicita ampliar el término para su realizacion con corte al 30 de junio de 2025</t>
  </si>
  <si>
    <t>Debido a que la dependencia solicita ampliar el plazo de ejecuciòn de la acciòn, debido a que todavia se esta consolidadndo el nuevo procedimeinto, en este sentido la acción continua en ejecución</t>
  </si>
  <si>
    <t>sin evidencias</t>
  </si>
  <si>
    <t>Se implementó planilla de seguimiento mensual para verificar la vigencia de calibración de los alcoholimetros, y mediante comentarios a cada vsita se registran las novedades encontradas por equipo.</t>
  </si>
  <si>
    <t>La Dirección Técnica de Seguridad aporto el cronograma de revisión de equipos, así como los certificados de las calibraciones realizadas y los conceptos de los mantenimientos a equipos que deben darse de baja por las inconsistencias que presentan, lo que denota un cumplimiento en la gestión del 100%, y razón por la cual queda en revisión de efectividad, la cual deberá validarse durante el próximo seguimiento.</t>
  </si>
  <si>
    <t>Carpeta OCI-2023-048</t>
  </si>
  <si>
    <t>En cumplimiento con la actividad planteada la Dirección Técnica de infraestructura realizó la actualización del protocolo T-DI-001</t>
  </si>
  <si>
    <t>La Dirección Técnica de Infraestructura adjuntó la actualización del protocolo «T-DI-001» de noviembre de 2024 y el correo de la Oficina Asesora de Planeación que confirma su adopción en el Sistema de Gestión. La acción queda en revisión de efectividad, a validar en el próximo seguimiento.</t>
  </si>
  <si>
    <t>"1. Se adjunta la actualización del protocolo en su versión 6 del mes de noviembre de 2024 2. Se adjunta el correo electrónico remitido por la Oficina Asesora de Planeación en el cual se indica que, el protocolo fue debidamente adoptado en el Sistema de Gestión de la entidad."</t>
  </si>
  <si>
    <t>Se encuentra en trámite por parte de la Dirección</t>
  </si>
  <si>
    <t>La acciones tiene fecha de finalización posterior al seguimeinto, por lo cual se revisaran en el proximo seguimiento</t>
  </si>
  <si>
    <t>Dando cumplimiento a la actividad, desde la dirección se realizó la socialización del Manual de Supervisión e interventoría de manera oficial con la comunicación 2024-EE-29600, y de manera presencial se tuvo una jornada con la interventoría para socializar el tema</t>
  </si>
  <si>
    <t>La Dirección Técnica de Infraestructura comunicó oficialmente el Manual de Supervisión e Interventoría mediante memorando 2024-EE-29600 y realizó una sesión de socialización el 9 de octubre de 2024, donde presentó la versión 4 del manual y enfatizó las obligaciones y procedimientos para la supervisión de contratos.</t>
  </si>
  <si>
    <t>"1. Se adjunta comunicación 2024-EE-29600 del 15 de octubre de 2024 2, Se adjunta lista de asistencia de la reunión donde se socializó el Manual de Supervisión e Interventoría 3. Se adjunta el Manual de Supervisión e interventoría vigente"</t>
  </si>
  <si>
    <t>Como parte del seguimiento que adelanta la dirección técnica de infraestructura, se adjuntan los informes correspondientes al periodo de octubre, noviembre y diciembre de 2024,</t>
  </si>
  <si>
    <t>1. Se adjuntan los informes de interventoría y el reporte remitido por parte de la interventoría, esta actividad se encuentra en ejecución</t>
  </si>
  <si>
    <t>Se generó la lista de chequeo de los documentos que se deben cargar en SECOP II para cada contrato supervisado por los profesionales de planta de la Dirección Técnica de Seguridad</t>
  </si>
  <si>
    <t>La Dirección Técnica de Seguridad elaboró y socializó verbalmente una lista de chequeo para el cargue de documentos en SECOP II. El 22 de enero de 2025, remitió nuevamente el documento para reforzar su aplicación. Se registra un avance del 100% en la gestión, quedando pendiente la evaluación de su efectividad en el próximo seguimiento.</t>
  </si>
  <si>
    <t>Carpeta OCI-2024-035</t>
  </si>
  <si>
    <t>Se remitieron las resoluciones a TIC para que proceda con su trámite
COMUNICACIÓN RESOLUCIÓN 028 DE 2025 VACACIONES
2. COMUNICACIÓN RESOLUCIÓN 317 DE 2024 - VACACIONES PAGADAS EN LA NÓMINA DE OCTUBRE
COMUNICACIÓN RESOLUCIÓN 412 DE 2024 - VACACIONES NÓMINA DICIEMBRE
Comunicación Resolución No 360 de 2024 - Vacaciones
Comunicación Resolución No 412 de 2024 - Vacaciones
RV_ COMUNICACIÓN RESOLUCIÓN 236 DE 2024 VACACIONES AGOSTO
RV_ COMUNICACIÓN RESOLUCIÓN 236 DE 2024 VACACIONES</t>
  </si>
  <si>
    <t>Se habilitó la funcionalidad en el sistema Kactus para la aprobación de las novedades de vacaciones y licencias (remuneradas y no remuneradas), generando el envío del correo asociado con el directorio activo de los funcionarios públicos de la entidad, con el fin de inhabilitar y/o bloquear el acceso a las plataformas tecnológicas. Esto asegura el control adecuado del acceso en función de las novedades registradas.</t>
  </si>
  <si>
    <t>Correo de confirmacion por el area de TIC, la habilitacion en Kactus el modulo de envio de correos para el bloqueo de las herramientas tecnologias de la entidad</t>
  </si>
  <si>
    <t xml:space="preserve">Profesional Universitario 3 Gestión Documental </t>
  </si>
  <si>
    <t xml:space="preserve">Se realizaron muestreos aleatorios así:
1. del 10 al 20 de junio de 2024
2. del 22 al 26 de julio de 2024
3. del 23 al 27 de septiembre de 2024
4. del 02 al 04 de octubre de 2024
5. 01 de noviembre de 2024
6. del 01 al 13 de noviembre de 2024
 </t>
  </si>
  <si>
    <t>La dependencia ha dado cumplimiento con la acción planteada. La medición de efectividad se realizará en próximos seguimientos por parte de la Oficina de Control Interno.</t>
  </si>
  <si>
    <t>Soportes:
1. Acta de Reunión o Comité - Dirección Corporativa - Serie Contratos
2. Acta de Reunión o Comité - Gerencia General
3. R-OP-004 Acta de revisión aleatoria Desarrollo de Negocios
4. R-OP-004 Acta de Reunión o Comité_0909024-octubre
5. Acta de Reunión o Comité -Inventario Documental  Archivo Central
6. Acta de Reunión o Comité -Clasificación T-Doc</t>
  </si>
  <si>
    <t>Resolución desactualizada que reglamento el autoseguro.</t>
  </si>
  <si>
    <t xml:space="preserve">Autoseguro se terminó y líquido a partir del momento en que la compañía de seguros dio las coberturas AMITen las pólizas, se encuentra en el trámite solicitud de autorización del comité directivo para que autorice la terminación y liquidación del autoseguro. Posteriormente se procederá a realizar la resolución para la liquidación y terminación la cual ordenará el reintegro de los recursos </t>
  </si>
  <si>
    <t>A la fecha del presente seguimiento el área no adjunta ninguna evidencia al respecto. En el análisis del avance cualitativo se afirma que aún se encuentra en trámite la terminación y liquidación del autoseguro, al igual que aún no se han reintegrado los recursos correspondientes. La acción se califica como INCUMPLIDA</t>
  </si>
  <si>
    <t>N A</t>
  </si>
  <si>
    <t>Posibles incumplimientos de la entidad a la Resolución 668 de 2022 con respecto a los DEA.</t>
  </si>
  <si>
    <t>Se realizó contrato No 1481 de 2024 para la colocación de los equipos DEA en las estaciones del sistema</t>
  </si>
  <si>
    <t>Se llevó a cabo el proceso de contratación para «CONTRATAR LA PRESTACIÓN DEL SERVICIO QUE PERMITA EL ACCESO A LOS DESFIBRILADORES EXTERNOS AUTOMÁTICOS DEA EN ESPACIOS CON ALTA AFLUENCIA DE PÚBLICO DEL SISTEMA TRANSMILENIO», se encuentra en tiempo para su total cumplimiento. Por tanto la acción continúa en EJECUCIÓN</t>
  </si>
  <si>
    <t>https://www.secop.gov.co/CO1ContractsManagement/Tendering/ProcurementContractEdit/Update?ProfileName=CCE-06-Seleccion_Abreviada_Menor_Cuantia&amp;PPI=CO1.PPI.34428548&amp;DocUniqueName=ContratoDeCompra&amp;DocTypeName=NextWay.Entities.Marketplace.Tendering.ProcurementContract&amp;ProfileVersion=11&amp;DocUniqueIdentifier=CO1.PCCNTR.6978517</t>
  </si>
  <si>
    <t>Falta de proceso de revisión de los documentos a cargo del proceso de Servicios Logísticos</t>
  </si>
  <si>
    <t>Actualizar los documentos del proceso de servicios logísticos de la siguiente manera:
I) 01 de julio a 31 de diciembre 2024: Tres (3) documentos y se participa en el Manual de Reversión
II) 01 de febrero 2025 al 30 de junio de 2025: Los documentos que se requieran actualizar previa revisión del proceso.</t>
  </si>
  <si>
    <t>M-DA-022 Manejo de Caja Menor V.6
M-DA-008 Manual de Seguros V5
M-DA-002 Manual de inventarios V.2
M-DA-001 Manual de Gestion Documental V.7
L-DA-003 Politica_Insitucional_Gestion_Documental V.0
C-DA-002 Caracterización Proceso Gestion Servicios Logísticos V5R-DA-152 Formato entrada y salida de elementos V.0
R-DA-153 Formato Ingreso Menores de Edad V.0
R-DA-154_Solicitud_Eventos_V.0
Se solicitó a la OAP para la eliminación del MANUAL DE REVERSIÓN M-DA-007 en el (SIGEST)</t>
  </si>
  <si>
    <t>Teniendo en cuenta la fecha de vencimiento de la acción, se considera continuar en ejecución para que se realice por parte de la dependencia la revisión y actualización de toda la documentación del proceso.</t>
  </si>
  <si>
    <t>En el siguiente link, se puede validar los documentos actualizados durante la vigencia 2024
https://transmilenio.sharepoint.com/OficPlaneacion/Documents/Forms/AllItems.aspx?FolderCTID=0x01200041719EEC428BB44B9064D8F37506C26A&amp;id=%2FOficPlaneacion%2FDocuments%2FSIG%2FManual%20de%20Procedimientos%2FJ%2E%20Proceso%20Gesti%C3%B3n%20de%20Servicios%20Log%C3%ADsticos%2FManuales&amp;viewid=ac888480%2D5ee0%2D4cae%2Da3ab%2D102820506e64
Soportes eliminación Manual de Reversión: Formatos: acta-65 (1), Correo Cronograma Reversión_29 agosto,31agosto,04 sept 2023, Cronograma Ajuste Restitución Patio Sur_observaciones, Cronograma inicial Restitución Patio Sur</t>
  </si>
  <si>
    <t>Los profesionales de la Subgerencia Técnica y de Servicios, asistieron a las capacitaciones realizadas por la Dirección Corporativa, sobre la plataforma SECOP II y el manual de contratación, los días 24 de mayo y 7 de junio de 2024, 
Lo anterior, permitió que el grupo de supervisores se actualizara en materia contractual, lo que ha generado que se lleve una correcta supervisión de contratos manteniendo actualizados los expedientes en la plataforma SECOP II.</t>
  </si>
  <si>
    <t>Durante la verificación de la evidencia entregada, se constató que se está cumpliendo con la ejecución de la acción al realizar 2 jornadas de capacitación sobre la plataforma SECOP II y el manual de interventoría de la entidad, los días 24 de mayo y 7 de junio de 2024. Sin embargo, se solicitó a la STS los listados de asistencia correspondientes para poder corroborar el cumplimiento de la meta establecida. Razón por la cual se deja en estado Revisión de efectividad.</t>
  </si>
  <si>
    <t>*Capturas de pantalla de las citaciones y de la pantalla durante las capacitaciones realizadas sobre la plataforma SECOP II y el manual de interventoría de la entidad, los días 24 de mayo y 7 de junio de 2024.
*Link de las reuniones (Se solicitó el acceso a la STS mediante correo)</t>
  </si>
  <si>
    <t>Los cambios realizados por la Dirección Corporativa en la plataforma JSP7 con la implementación del portal contratistas, ha facilitado las actividades de supervisión, agilizando el proceso, lo que, posteriormente sirven de base para registrar en la plataforma SECOP II los pagos a los contratistas.</t>
  </si>
  <si>
    <t>Se validó la implementación de la acción para los 10 contratos reportados por la STS, verificando su cumplimiento. La validación incluyó la revisión de los documentos enviados que evidencian el cargue de los pagos en SECOP II y JSP7. Se solicitó a la STS los soportes de seguimiento de 24 contratos de OPS más, para realizar una verificación directa en SECOP II de una muestra aleatoria de 34 contratos, que es mayor a los 10 contratos enviados, dejando el estado en 'Revisión de efectividad'.</t>
  </si>
  <si>
    <t>*Captura de pantalla del cargue de la información de pagos en la plataforma SECOP II de los contratos (CTO154-24, CTO156-24, CTO167-24, CTO192-24, CTO193-24, CTO212-24, CTO40-24, CTO715-24, CTO737-24, CTO79-24)
*Listado de los contratos de prestacion de servicios de la Subgerencia Técnica y de servicios de la videncia 2024(81 contratos)</t>
  </si>
  <si>
    <t xml:space="preserve">Se realizaron dos capacitaciones al personal en diciembre de 2023, y junio de 2024, en lo que se refiere a los formatos y su correcto diligenciamiento y en agosto de 2024 se realizó la capacitación del procedimiento P-ST-001 actualizado.
Cuando ocurren cambios en el cronograma de tomas de información, se está informando a los interesados el cambio en el cronograma. 
por último, la implementación de la aplicación Survey123, ha permitido reducir las inconsistencias en las tomas de información. 
</t>
  </si>
  <si>
    <t>Durante la auditoría al proceso de Planeación del SITP, se revisaron los estudios y se encontró que, a pesar de las acciones implementadas para abordar la causa raíz relacionada con la calidad de los datos, como la socialización del diligenciamiento adecuado de los formatos físicos y el desarrollo de una plataforma digital para la recopilación, persisten inconsistencias. Por lo tanto, se considera que la acción planteada es inefectiva y se sugiere replantearla</t>
  </si>
  <si>
    <t>*Soportes Capacitación P-ST-001 - 23 agosto 2024
*Acta de reunion Plan de mejoramiento 26, 27, 28, 29 de diciembre de 2023
*Documento "FORMULARIOS DE CAMPO APP SURVEY 123_PLAN DE MEJORAMIENTO"</t>
  </si>
  <si>
    <t xml:space="preserve">El personal del Área de Proyecciones y Estadísticas, a fin de revisar la calidad de los datos, realiza un muestreo de confiabilidad en cada uno de los estudios con un nivel de confianza del 95%.
Se estandarizaron los formatos de campo, al igual que los de Digitacion los cuales no permiten digitar datos rutas o lugares que no existen o que los valores se salgan de los rangos.
el uso de Survey 123, limita el error de toma al basarse en listados e interfaces desplegables.
</t>
  </si>
  <si>
    <t>La Subgerencia Técnica u de Servicios entrega soportes para validar el cumplimiento de la acción propuesta, y teniendo en cuenta la cantidad de la información del reporte, se considera pertinente que la acción continue en revisión de efectividad para pódela revisar en el próximo seguimiento. Con el fin de verificar la información es necesario realizar una validación de los estudios reportados con el área encargada.</t>
  </si>
  <si>
    <t>*BASES DE DATOS APP SURVEY_PLAN DE MEJORA
*CALCULO DE CONFIABILIDAD PLAN DE MEJORA
*FORMULARIOS DE CAMPO APP SURVEY 123_PLAN DE MEJORA
*Ejemplo de c+alculo de confiabilidad (7archivos)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</si>
</sst>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73">
    <xf numFmtId="0" fontId="0" fillId="0" borderId="0" xfId="0"/>
    <xf numFmtId="0" fontId="0" fillId="0" borderId="0" xfId="0" applyAlignment="1">
      <alignment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3" fillId="7" borderId="10"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4"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4" fillId="5" borderId="8"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69" fontId="3" fillId="2" borderId="1" xfId="0" applyNumberFormat="1" applyFont="1" applyFill="1" applyBorder="1" applyAlignment="1" applyProtection="1">
      <alignment horizontal="center" vertical="center" wrapText="1"/>
      <protection hidden="1"/>
    </xf>
    <xf numFmtId="0" fontId="11" fillId="2" borderId="7" xfId="0" applyFont="1" applyFill="1" applyBorder="1" applyAlignment="1">
      <alignment horizontal="justify"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9" fillId="2" borderId="8" xfId="0" applyFont="1" applyFill="1" applyBorder="1" applyAlignment="1" applyProtection="1">
      <alignment horizontal="left" vertical="center" wrapText="1"/>
      <protection hidden="1"/>
    </xf>
    <xf numFmtId="0" fontId="12" fillId="2" borderId="9" xfId="0" applyFont="1" applyFill="1" applyBorder="1" applyAlignment="1">
      <alignment horizontal="left" vertical="center" wrapText="1"/>
    </xf>
    <xf numFmtId="0" fontId="11" fillId="2" borderId="2" xfId="0" applyFont="1" applyFill="1" applyBorder="1" applyAlignment="1">
      <alignment horizontal="justify" vertical="center" wrapText="1"/>
    </xf>
    <xf numFmtId="0" fontId="12" fillId="2" borderId="3" xfId="0" applyFont="1" applyFill="1" applyBorder="1" applyAlignment="1">
      <alignment horizontal="left" vertical="center" wrapText="1"/>
    </xf>
    <xf numFmtId="0" fontId="12" fillId="2" borderId="3" xfId="0" quotePrefix="1" applyFont="1" applyFill="1" applyBorder="1" applyAlignment="1">
      <alignment horizontal="left" vertical="center" wrapText="1"/>
    </xf>
    <xf numFmtId="0" fontId="11" fillId="2" borderId="12" xfId="0" applyFont="1" applyFill="1" applyBorder="1" applyAlignment="1">
      <alignment horizontal="justify"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left" vertical="center" wrapText="1"/>
    </xf>
    <xf numFmtId="15" fontId="3" fillId="9" borderId="18" xfId="0" applyNumberFormat="1" applyFont="1" applyFill="1" applyBorder="1" applyAlignment="1">
      <alignment horizontal="center" vertical="center" wrapText="1"/>
    </xf>
    <xf numFmtId="15" fontId="2" fillId="9" borderId="18" xfId="0" applyNumberFormat="1" applyFont="1" applyFill="1" applyBorder="1" applyAlignment="1">
      <alignment horizontal="center" vertical="center" wrapText="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479"/>
  <sheetViews>
    <sheetView showGridLines="0" tabSelected="1" zoomScaleNormal="100" workbookViewId="0">
      <selection activeCell="A2" sqref="A2"/>
    </sheetView>
  </sheetViews>
  <sheetFormatPr baseColWidth="10" defaultColWidth="11.42578125" defaultRowHeight="11.25" x14ac:dyDescent="0.25"/>
  <cols>
    <col min="1" max="1" width="15" style="3" customWidth="1"/>
    <col min="2" max="2" width="12" style="3" customWidth="1"/>
    <col min="3" max="3" width="14.42578125" style="3" customWidth="1"/>
    <col min="4" max="4" width="15" style="55" customWidth="1"/>
    <col min="5" max="5" width="61.28515625" style="3" customWidth="1"/>
    <col min="6" max="6" width="105.85546875" style="3" customWidth="1"/>
    <col min="7" max="7" width="8.42578125" style="3" customWidth="1"/>
    <col min="8" max="8" width="45.42578125" style="3" customWidth="1"/>
    <col min="9" max="9" width="66.140625" style="3" customWidth="1"/>
    <col min="10" max="10" width="68.140625" style="3" customWidth="1"/>
    <col min="11" max="11" width="14.140625" style="3" customWidth="1"/>
    <col min="12" max="12" width="26.85546875" style="3" customWidth="1"/>
    <col min="13" max="13" width="32.42578125" style="3" customWidth="1"/>
    <col min="14" max="14" width="9.28515625" style="3" customWidth="1"/>
    <col min="15" max="15" width="15.7109375" style="2" customWidth="1"/>
    <col min="16" max="16" width="20.5703125" style="2" customWidth="1"/>
    <col min="17" max="17" width="12.85546875" style="50" customWidth="1"/>
    <col min="18" max="18" width="14.42578125" style="50" customWidth="1"/>
    <col min="19" max="19" width="14.7109375" style="2" customWidth="1"/>
    <col min="20" max="20" width="14.140625" style="3" customWidth="1"/>
    <col min="21" max="21" width="15.5703125" style="3" customWidth="1"/>
    <col min="22" max="22" width="53.28515625" style="3" customWidth="1"/>
    <col min="23" max="23" width="69.42578125" style="3" customWidth="1"/>
    <col min="24" max="24" width="13.85546875" style="3" customWidth="1"/>
    <col min="25" max="25" width="11.28515625" style="3" customWidth="1"/>
    <col min="26" max="26" width="65.85546875" style="3" customWidth="1"/>
    <col min="27" max="16384" width="11.42578125" style="3"/>
  </cols>
  <sheetData>
    <row r="1" spans="1:26" s="20" customFormat="1" ht="51.75" customHeight="1" x14ac:dyDescent="0.25">
      <c r="A1" s="18" t="s">
        <v>0</v>
      </c>
      <c r="B1" s="18" t="s">
        <v>1</v>
      </c>
      <c r="C1" s="18" t="s">
        <v>2</v>
      </c>
      <c r="D1" s="54" t="s">
        <v>3</v>
      </c>
      <c r="E1" s="18" t="s">
        <v>4</v>
      </c>
      <c r="F1" s="18" t="s">
        <v>5</v>
      </c>
      <c r="G1" s="32" t="s">
        <v>6</v>
      </c>
      <c r="H1" s="19" t="s">
        <v>7</v>
      </c>
      <c r="I1" s="19" t="s">
        <v>8</v>
      </c>
      <c r="J1" s="19" t="s">
        <v>9</v>
      </c>
      <c r="K1" s="19" t="s">
        <v>10</v>
      </c>
      <c r="L1" s="19" t="s">
        <v>11</v>
      </c>
      <c r="M1" s="19" t="s">
        <v>12</v>
      </c>
      <c r="N1" s="19" t="s">
        <v>13</v>
      </c>
      <c r="O1" s="19" t="s">
        <v>14</v>
      </c>
      <c r="P1" s="19" t="s">
        <v>15</v>
      </c>
      <c r="Q1" s="48" t="s">
        <v>16</v>
      </c>
      <c r="R1" s="48" t="s">
        <v>17</v>
      </c>
      <c r="S1" s="18" t="s">
        <v>18</v>
      </c>
      <c r="T1" s="17" t="s">
        <v>19</v>
      </c>
      <c r="U1" s="18" t="s">
        <v>20</v>
      </c>
      <c r="V1" s="52" t="s">
        <v>21</v>
      </c>
      <c r="W1" s="51" t="s">
        <v>22</v>
      </c>
      <c r="X1" s="53" t="s">
        <v>23</v>
      </c>
      <c r="Y1" s="18" t="s">
        <v>24</v>
      </c>
      <c r="Z1" s="51" t="s">
        <v>25</v>
      </c>
    </row>
    <row r="2" spans="1:26" ht="101.25" x14ac:dyDescent="0.25">
      <c r="A2" s="33" t="s">
        <v>26</v>
      </c>
      <c r="B2" s="33" t="s">
        <v>27</v>
      </c>
      <c r="C2" s="36">
        <v>2</v>
      </c>
      <c r="D2" s="36" t="s">
        <v>28</v>
      </c>
      <c r="E2" s="37" t="s">
        <v>29</v>
      </c>
      <c r="F2" s="33" t="s">
        <v>30</v>
      </c>
      <c r="G2" s="38">
        <v>1</v>
      </c>
      <c r="H2" s="39" t="s">
        <v>31</v>
      </c>
      <c r="I2" s="40" t="s">
        <v>32</v>
      </c>
      <c r="J2" s="40" t="s">
        <v>33</v>
      </c>
      <c r="K2" s="38" t="s">
        <v>34</v>
      </c>
      <c r="L2" s="38" t="s">
        <v>35</v>
      </c>
      <c r="M2" s="41" t="s">
        <v>35</v>
      </c>
      <c r="N2" s="42" t="s">
        <v>36</v>
      </c>
      <c r="O2" s="36" t="s">
        <v>37</v>
      </c>
      <c r="P2" s="41" t="s">
        <v>38</v>
      </c>
      <c r="Q2" s="43">
        <v>45474</v>
      </c>
      <c r="R2" s="43">
        <v>45657</v>
      </c>
      <c r="S2" s="35" t="s">
        <v>49</v>
      </c>
      <c r="T2" s="47">
        <v>45657</v>
      </c>
      <c r="U2" s="43">
        <v>45687</v>
      </c>
      <c r="V2" s="33" t="s">
        <v>503</v>
      </c>
      <c r="W2" s="33" t="s">
        <v>504</v>
      </c>
      <c r="X2" s="34">
        <v>1</v>
      </c>
      <c r="Y2" s="39" t="s">
        <v>40</v>
      </c>
      <c r="Z2" s="33" t="s">
        <v>505</v>
      </c>
    </row>
    <row r="3" spans="1:26" ht="90" x14ac:dyDescent="0.25">
      <c r="A3" s="33" t="s">
        <v>41</v>
      </c>
      <c r="B3" s="33" t="s">
        <v>27</v>
      </c>
      <c r="C3" s="36">
        <v>4</v>
      </c>
      <c r="D3" s="36" t="s">
        <v>42</v>
      </c>
      <c r="E3" s="37" t="s">
        <v>43</v>
      </c>
      <c r="F3" s="33" t="s">
        <v>44</v>
      </c>
      <c r="G3" s="38">
        <v>1</v>
      </c>
      <c r="H3" s="39" t="s">
        <v>31</v>
      </c>
      <c r="I3" s="40" t="s">
        <v>45</v>
      </c>
      <c r="J3" s="40" t="s">
        <v>46</v>
      </c>
      <c r="K3" s="38" t="s">
        <v>34</v>
      </c>
      <c r="L3" s="38" t="s">
        <v>47</v>
      </c>
      <c r="M3" s="41" t="s">
        <v>47</v>
      </c>
      <c r="N3" s="42" t="s">
        <v>36</v>
      </c>
      <c r="O3" s="36" t="s">
        <v>37</v>
      </c>
      <c r="P3" s="41" t="s">
        <v>48</v>
      </c>
      <c r="Q3" s="43">
        <v>45139</v>
      </c>
      <c r="R3" s="43">
        <v>45230</v>
      </c>
      <c r="S3" s="35" t="s">
        <v>56</v>
      </c>
      <c r="T3" s="47">
        <v>45657</v>
      </c>
      <c r="U3" s="43">
        <v>45687</v>
      </c>
      <c r="V3" s="33" t="s">
        <v>506</v>
      </c>
      <c r="W3" s="33" t="s">
        <v>507</v>
      </c>
      <c r="X3" s="34">
        <v>1</v>
      </c>
      <c r="Y3" s="39" t="s">
        <v>40</v>
      </c>
      <c r="Z3" s="33" t="s">
        <v>508</v>
      </c>
    </row>
    <row r="4" spans="1:26" ht="78.75" x14ac:dyDescent="0.25">
      <c r="A4" s="33" t="s">
        <v>41</v>
      </c>
      <c r="B4" s="33" t="s">
        <v>27</v>
      </c>
      <c r="C4" s="36">
        <v>5</v>
      </c>
      <c r="D4" s="36" t="s">
        <v>42</v>
      </c>
      <c r="E4" s="37" t="s">
        <v>50</v>
      </c>
      <c r="F4" s="33" t="s">
        <v>51</v>
      </c>
      <c r="G4" s="38">
        <v>1</v>
      </c>
      <c r="H4" s="39" t="s">
        <v>31</v>
      </c>
      <c r="I4" s="40" t="s">
        <v>52</v>
      </c>
      <c r="J4" s="40" t="s">
        <v>53</v>
      </c>
      <c r="K4" s="38" t="s">
        <v>34</v>
      </c>
      <c r="L4" s="38" t="s">
        <v>47</v>
      </c>
      <c r="M4" s="41" t="s">
        <v>54</v>
      </c>
      <c r="N4" s="42" t="s">
        <v>36</v>
      </c>
      <c r="O4" s="36" t="s">
        <v>37</v>
      </c>
      <c r="P4" s="41" t="s">
        <v>55</v>
      </c>
      <c r="Q4" s="43">
        <v>45139</v>
      </c>
      <c r="R4" s="43">
        <v>45291</v>
      </c>
      <c r="S4" s="35" t="s">
        <v>56</v>
      </c>
      <c r="T4" s="47">
        <v>45657</v>
      </c>
      <c r="U4" s="43">
        <v>45687</v>
      </c>
      <c r="V4" s="33" t="s">
        <v>506</v>
      </c>
      <c r="W4" s="33" t="s">
        <v>509</v>
      </c>
      <c r="X4" s="34">
        <v>1</v>
      </c>
      <c r="Y4" s="39" t="s">
        <v>40</v>
      </c>
      <c r="Z4" s="33" t="s">
        <v>508</v>
      </c>
    </row>
    <row r="5" spans="1:26" ht="78.75" x14ac:dyDescent="0.25">
      <c r="A5" s="33" t="s">
        <v>41</v>
      </c>
      <c r="B5" s="33" t="s">
        <v>27</v>
      </c>
      <c r="C5" s="36">
        <v>5</v>
      </c>
      <c r="D5" s="36" t="s">
        <v>42</v>
      </c>
      <c r="E5" s="37" t="s">
        <v>50</v>
      </c>
      <c r="F5" s="33" t="s">
        <v>51</v>
      </c>
      <c r="G5" s="38">
        <v>2</v>
      </c>
      <c r="H5" s="39" t="s">
        <v>31</v>
      </c>
      <c r="I5" s="40" t="s">
        <v>52</v>
      </c>
      <c r="J5" s="40" t="s">
        <v>57</v>
      </c>
      <c r="K5" s="38" t="s">
        <v>34</v>
      </c>
      <c r="L5" s="38" t="s">
        <v>58</v>
      </c>
      <c r="M5" s="57">
        <v>1</v>
      </c>
      <c r="N5" s="42" t="s">
        <v>36</v>
      </c>
      <c r="O5" s="36" t="s">
        <v>37</v>
      </c>
      <c r="P5" s="41" t="s">
        <v>55</v>
      </c>
      <c r="Q5" s="43">
        <v>45139</v>
      </c>
      <c r="R5" s="43">
        <v>45473</v>
      </c>
      <c r="S5" s="35" t="s">
        <v>56</v>
      </c>
      <c r="T5" s="47">
        <v>45657</v>
      </c>
      <c r="U5" s="43">
        <v>45687</v>
      </c>
      <c r="V5" s="33" t="s">
        <v>506</v>
      </c>
      <c r="W5" s="33" t="s">
        <v>510</v>
      </c>
      <c r="X5" s="34">
        <v>1</v>
      </c>
      <c r="Y5" s="39" t="s">
        <v>40</v>
      </c>
      <c r="Z5" s="33" t="s">
        <v>508</v>
      </c>
    </row>
    <row r="6" spans="1:26" ht="45" x14ac:dyDescent="0.25">
      <c r="A6" s="12" t="s">
        <v>41</v>
      </c>
      <c r="B6" s="12" t="s">
        <v>27</v>
      </c>
      <c r="C6" s="45">
        <v>4</v>
      </c>
      <c r="D6" s="45" t="s">
        <v>59</v>
      </c>
      <c r="E6" s="15" t="s">
        <v>60</v>
      </c>
      <c r="F6" s="33" t="s">
        <v>61</v>
      </c>
      <c r="G6" s="38">
        <v>1</v>
      </c>
      <c r="H6" s="39" t="s">
        <v>31</v>
      </c>
      <c r="I6" s="40" t="s">
        <v>62</v>
      </c>
      <c r="J6" s="40" t="s">
        <v>63</v>
      </c>
      <c r="K6" s="38" t="s">
        <v>34</v>
      </c>
      <c r="L6" s="38" t="s">
        <v>64</v>
      </c>
      <c r="M6" s="41" t="s">
        <v>65</v>
      </c>
      <c r="N6" s="42" t="s">
        <v>36</v>
      </c>
      <c r="O6" s="36" t="s">
        <v>37</v>
      </c>
      <c r="P6" s="41" t="s">
        <v>66</v>
      </c>
      <c r="Q6" s="43">
        <v>44470</v>
      </c>
      <c r="R6" s="43">
        <v>44926</v>
      </c>
      <c r="S6" s="35" t="s">
        <v>56</v>
      </c>
      <c r="T6" s="47">
        <v>45657</v>
      </c>
      <c r="U6" s="43">
        <v>45687</v>
      </c>
      <c r="V6" s="33" t="s">
        <v>506</v>
      </c>
      <c r="W6" s="33" t="s">
        <v>507</v>
      </c>
      <c r="X6" s="34">
        <v>1</v>
      </c>
      <c r="Y6" s="39" t="s">
        <v>40</v>
      </c>
      <c r="Z6" s="33" t="s">
        <v>508</v>
      </c>
    </row>
    <row r="7" spans="1:26" ht="135" x14ac:dyDescent="0.25">
      <c r="A7" s="33" t="s">
        <v>67</v>
      </c>
      <c r="B7" s="33" t="s">
        <v>68</v>
      </c>
      <c r="C7" s="36">
        <v>1</v>
      </c>
      <c r="D7" s="36" t="s">
        <v>28</v>
      </c>
      <c r="E7" s="37" t="s">
        <v>69</v>
      </c>
      <c r="F7" s="33" t="s">
        <v>70</v>
      </c>
      <c r="G7" s="38">
        <v>3</v>
      </c>
      <c r="H7" s="39" t="s">
        <v>31</v>
      </c>
      <c r="I7" s="40" t="s">
        <v>71</v>
      </c>
      <c r="J7" s="40" t="s">
        <v>72</v>
      </c>
      <c r="K7" s="38" t="s">
        <v>34</v>
      </c>
      <c r="L7" s="38" t="s">
        <v>73</v>
      </c>
      <c r="M7" s="41" t="s">
        <v>74</v>
      </c>
      <c r="N7" s="42" t="s">
        <v>36</v>
      </c>
      <c r="O7" s="36" t="s">
        <v>75</v>
      </c>
      <c r="P7" s="41" t="s">
        <v>76</v>
      </c>
      <c r="Q7" s="43">
        <v>44896</v>
      </c>
      <c r="R7" s="43">
        <v>46722</v>
      </c>
      <c r="S7" s="35" t="s">
        <v>39</v>
      </c>
      <c r="T7" s="47">
        <v>45657</v>
      </c>
      <c r="U7" s="43">
        <v>45684</v>
      </c>
      <c r="V7" s="33" t="s">
        <v>434</v>
      </c>
      <c r="W7" s="33" t="s">
        <v>435</v>
      </c>
      <c r="X7" s="34">
        <v>0.55300000000000005</v>
      </c>
      <c r="Y7" s="39" t="s">
        <v>437</v>
      </c>
      <c r="Z7" s="33" t="s">
        <v>436</v>
      </c>
    </row>
    <row r="8" spans="1:26" ht="87" customHeight="1" x14ac:dyDescent="0.25">
      <c r="A8" s="12" t="s">
        <v>82</v>
      </c>
      <c r="B8" s="12" t="s">
        <v>27</v>
      </c>
      <c r="C8" s="45">
        <v>1</v>
      </c>
      <c r="D8" s="45" t="s">
        <v>42</v>
      </c>
      <c r="E8" s="15" t="s">
        <v>83</v>
      </c>
      <c r="F8" s="33" t="s">
        <v>84</v>
      </c>
      <c r="G8" s="38">
        <v>1</v>
      </c>
      <c r="H8" s="39" t="s">
        <v>85</v>
      </c>
      <c r="I8" s="40" t="s">
        <v>86</v>
      </c>
      <c r="J8" s="40" t="s">
        <v>87</v>
      </c>
      <c r="K8" s="38" t="s">
        <v>34</v>
      </c>
      <c r="L8" s="38" t="s">
        <v>88</v>
      </c>
      <c r="M8" s="41">
        <v>1</v>
      </c>
      <c r="N8" s="42" t="s">
        <v>36</v>
      </c>
      <c r="O8" s="36" t="s">
        <v>37</v>
      </c>
      <c r="P8" s="41" t="s">
        <v>89</v>
      </c>
      <c r="Q8" s="43">
        <v>44866</v>
      </c>
      <c r="R8" s="43">
        <v>45230</v>
      </c>
      <c r="S8" s="35" t="s">
        <v>56</v>
      </c>
      <c r="T8" s="47">
        <v>45657</v>
      </c>
      <c r="U8" s="43">
        <v>45687</v>
      </c>
      <c r="V8" s="33" t="s">
        <v>506</v>
      </c>
      <c r="W8" s="47" t="s">
        <v>511</v>
      </c>
      <c r="X8" s="34">
        <v>1</v>
      </c>
      <c r="Y8" s="39" t="s">
        <v>40</v>
      </c>
      <c r="Z8" s="33" t="s">
        <v>508</v>
      </c>
    </row>
    <row r="9" spans="1:26" ht="78.75" x14ac:dyDescent="0.25">
      <c r="A9" s="33" t="s">
        <v>82</v>
      </c>
      <c r="B9" s="33" t="s">
        <v>91</v>
      </c>
      <c r="C9" s="36">
        <v>2</v>
      </c>
      <c r="D9" s="36" t="s">
        <v>42</v>
      </c>
      <c r="E9" s="37" t="s">
        <v>92</v>
      </c>
      <c r="F9" s="33" t="s">
        <v>93</v>
      </c>
      <c r="G9" s="38">
        <v>2</v>
      </c>
      <c r="H9" s="39" t="s">
        <v>94</v>
      </c>
      <c r="I9" s="40" t="s">
        <v>95</v>
      </c>
      <c r="J9" s="40" t="s">
        <v>96</v>
      </c>
      <c r="K9" s="38" t="s">
        <v>34</v>
      </c>
      <c r="L9" s="38" t="s">
        <v>97</v>
      </c>
      <c r="M9" s="41">
        <v>1</v>
      </c>
      <c r="N9" s="42" t="s">
        <v>36</v>
      </c>
      <c r="O9" s="36" t="s">
        <v>98</v>
      </c>
      <c r="P9" s="41" t="s">
        <v>99</v>
      </c>
      <c r="Q9" s="43">
        <v>45191</v>
      </c>
      <c r="R9" s="43">
        <v>45657</v>
      </c>
      <c r="S9" s="35" t="s">
        <v>49</v>
      </c>
      <c r="T9" s="47">
        <v>45657</v>
      </c>
      <c r="U9" s="43">
        <v>45684</v>
      </c>
      <c r="V9" s="33" t="s">
        <v>524</v>
      </c>
      <c r="W9" s="47" t="s">
        <v>525</v>
      </c>
      <c r="X9" s="34">
        <v>1</v>
      </c>
      <c r="Y9" s="39" t="s">
        <v>100</v>
      </c>
      <c r="Z9" s="33" t="s">
        <v>526</v>
      </c>
    </row>
    <row r="10" spans="1:26" ht="87" customHeight="1" x14ac:dyDescent="0.25">
      <c r="A10" s="12" t="s">
        <v>82</v>
      </c>
      <c r="B10" s="12" t="s">
        <v>27</v>
      </c>
      <c r="C10" s="45">
        <v>2</v>
      </c>
      <c r="D10" s="45" t="s">
        <v>42</v>
      </c>
      <c r="E10" s="15" t="s">
        <v>92</v>
      </c>
      <c r="F10" s="33" t="s">
        <v>93</v>
      </c>
      <c r="G10" s="44">
        <v>2</v>
      </c>
      <c r="H10" s="39" t="s">
        <v>101</v>
      </c>
      <c r="I10" s="40" t="s">
        <v>102</v>
      </c>
      <c r="J10" s="40" t="s">
        <v>103</v>
      </c>
      <c r="K10" s="38" t="s">
        <v>34</v>
      </c>
      <c r="L10" s="38" t="s">
        <v>88</v>
      </c>
      <c r="M10" s="41">
        <v>1</v>
      </c>
      <c r="N10" s="42" t="s">
        <v>36</v>
      </c>
      <c r="O10" s="36" t="s">
        <v>37</v>
      </c>
      <c r="P10" s="41" t="s">
        <v>89</v>
      </c>
      <c r="Q10" s="43">
        <v>44866</v>
      </c>
      <c r="R10" s="43">
        <v>45230</v>
      </c>
      <c r="S10" s="35" t="s">
        <v>56</v>
      </c>
      <c r="T10" s="47">
        <v>45657</v>
      </c>
      <c r="U10" s="43">
        <v>45687</v>
      </c>
      <c r="V10" s="33" t="s">
        <v>506</v>
      </c>
      <c r="W10" s="47" t="s">
        <v>507</v>
      </c>
      <c r="X10" s="34">
        <v>1</v>
      </c>
      <c r="Y10" s="39" t="s">
        <v>40</v>
      </c>
      <c r="Z10" s="33" t="s">
        <v>508</v>
      </c>
    </row>
    <row r="11" spans="1:26" ht="105.75" customHeight="1" x14ac:dyDescent="0.25">
      <c r="A11" s="33" t="s">
        <v>82</v>
      </c>
      <c r="B11" s="33" t="s">
        <v>27</v>
      </c>
      <c r="C11" s="36">
        <v>5</v>
      </c>
      <c r="D11" s="36" t="s">
        <v>42</v>
      </c>
      <c r="E11" s="37" t="s">
        <v>104</v>
      </c>
      <c r="F11" s="12" t="s">
        <v>105</v>
      </c>
      <c r="G11" s="38">
        <v>2</v>
      </c>
      <c r="H11" s="39" t="s">
        <v>106</v>
      </c>
      <c r="I11" s="40" t="s">
        <v>52</v>
      </c>
      <c r="J11" s="40" t="s">
        <v>107</v>
      </c>
      <c r="K11" s="38" t="s">
        <v>34</v>
      </c>
      <c r="L11" s="38" t="s">
        <v>108</v>
      </c>
      <c r="M11" s="41">
        <v>1</v>
      </c>
      <c r="N11" s="42" t="s">
        <v>36</v>
      </c>
      <c r="O11" s="36" t="s">
        <v>37</v>
      </c>
      <c r="P11" s="41" t="s">
        <v>89</v>
      </c>
      <c r="Q11" s="43">
        <v>44866</v>
      </c>
      <c r="R11" s="43">
        <v>45230</v>
      </c>
      <c r="S11" s="35" t="s">
        <v>56</v>
      </c>
      <c r="T11" s="47">
        <v>45657</v>
      </c>
      <c r="U11" s="43">
        <v>45687</v>
      </c>
      <c r="V11" s="33" t="s">
        <v>506</v>
      </c>
      <c r="W11" s="47" t="s">
        <v>510</v>
      </c>
      <c r="X11" s="34">
        <v>1</v>
      </c>
      <c r="Y11" s="39" t="s">
        <v>40</v>
      </c>
      <c r="Z11" s="33" t="s">
        <v>508</v>
      </c>
    </row>
    <row r="12" spans="1:26" s="11" customFormat="1" ht="78.75" x14ac:dyDescent="0.25">
      <c r="A12" s="12" t="s">
        <v>109</v>
      </c>
      <c r="B12" s="12" t="s">
        <v>110</v>
      </c>
      <c r="C12" s="36">
        <v>3</v>
      </c>
      <c r="D12" s="45" t="s">
        <v>28</v>
      </c>
      <c r="E12" s="15" t="s">
        <v>111</v>
      </c>
      <c r="F12" s="12" t="s">
        <v>112</v>
      </c>
      <c r="G12" s="38">
        <v>2</v>
      </c>
      <c r="H12" s="39" t="s">
        <v>113</v>
      </c>
      <c r="I12" s="40" t="s">
        <v>114</v>
      </c>
      <c r="J12" s="40" t="s">
        <v>118</v>
      </c>
      <c r="K12" s="13" t="s">
        <v>79</v>
      </c>
      <c r="L12" s="38" t="s">
        <v>119</v>
      </c>
      <c r="M12" s="41" t="s">
        <v>120</v>
      </c>
      <c r="N12" s="4" t="s">
        <v>36</v>
      </c>
      <c r="O12" s="12" t="s">
        <v>116</v>
      </c>
      <c r="P12" s="41" t="s">
        <v>116</v>
      </c>
      <c r="Q12" s="43">
        <v>45474</v>
      </c>
      <c r="R12" s="43">
        <v>45565</v>
      </c>
      <c r="S12" s="35" t="s">
        <v>49</v>
      </c>
      <c r="T12" s="47">
        <v>45657</v>
      </c>
      <c r="U12" s="43">
        <v>45319</v>
      </c>
      <c r="V12" s="12" t="s">
        <v>490</v>
      </c>
      <c r="W12" s="12" t="s">
        <v>491</v>
      </c>
      <c r="X12" s="49">
        <v>1</v>
      </c>
      <c r="Y12" s="39" t="s">
        <v>117</v>
      </c>
      <c r="Z12" s="12" t="s">
        <v>492</v>
      </c>
    </row>
    <row r="13" spans="1:26" s="11" customFormat="1" ht="112.5" x14ac:dyDescent="0.25">
      <c r="A13" s="12" t="s">
        <v>121</v>
      </c>
      <c r="B13" s="12" t="s">
        <v>122</v>
      </c>
      <c r="C13" s="36">
        <v>2</v>
      </c>
      <c r="D13" s="45" t="s">
        <v>28</v>
      </c>
      <c r="E13" s="15" t="s">
        <v>123</v>
      </c>
      <c r="F13" s="12" t="s">
        <v>124</v>
      </c>
      <c r="G13" s="38">
        <v>1</v>
      </c>
      <c r="H13" s="39" t="s">
        <v>125</v>
      </c>
      <c r="I13" s="40" t="s">
        <v>126</v>
      </c>
      <c r="J13" s="40" t="s">
        <v>127</v>
      </c>
      <c r="K13" s="13" t="s">
        <v>34</v>
      </c>
      <c r="L13" s="38" t="s">
        <v>128</v>
      </c>
      <c r="M13" s="41">
        <v>1</v>
      </c>
      <c r="N13" s="4" t="s">
        <v>36</v>
      </c>
      <c r="O13" s="12" t="s">
        <v>37</v>
      </c>
      <c r="P13" s="41" t="s">
        <v>129</v>
      </c>
      <c r="Q13" s="47">
        <v>45170</v>
      </c>
      <c r="R13" s="47">
        <v>45657</v>
      </c>
      <c r="S13" s="35" t="s">
        <v>49</v>
      </c>
      <c r="T13" s="47">
        <v>45657</v>
      </c>
      <c r="U13" s="43"/>
      <c r="V13" s="12" t="s">
        <v>549</v>
      </c>
      <c r="W13" s="12" t="s">
        <v>550</v>
      </c>
      <c r="X13" s="49">
        <v>1</v>
      </c>
      <c r="Y13" s="39" t="s">
        <v>438</v>
      </c>
      <c r="Z13" s="12" t="s">
        <v>551</v>
      </c>
    </row>
    <row r="14" spans="1:26" s="11" customFormat="1" ht="146.25" x14ac:dyDescent="0.25">
      <c r="A14" s="12" t="s">
        <v>132</v>
      </c>
      <c r="B14" s="12" t="s">
        <v>91</v>
      </c>
      <c r="C14" s="36">
        <v>2</v>
      </c>
      <c r="D14" s="45" t="s">
        <v>28</v>
      </c>
      <c r="E14" s="15" t="s">
        <v>135</v>
      </c>
      <c r="F14" s="12" t="s">
        <v>136</v>
      </c>
      <c r="G14" s="38">
        <v>3</v>
      </c>
      <c r="H14" s="39" t="s">
        <v>137</v>
      </c>
      <c r="I14" s="40" t="s">
        <v>138</v>
      </c>
      <c r="J14" s="40" t="s">
        <v>139</v>
      </c>
      <c r="K14" s="13" t="s">
        <v>34</v>
      </c>
      <c r="L14" s="38" t="s">
        <v>140</v>
      </c>
      <c r="M14" s="41">
        <v>1</v>
      </c>
      <c r="N14" s="4" t="s">
        <v>141</v>
      </c>
      <c r="O14" s="12" t="s">
        <v>134</v>
      </c>
      <c r="P14" s="41" t="s">
        <v>142</v>
      </c>
      <c r="Q14" s="43">
        <v>45170</v>
      </c>
      <c r="R14" s="43">
        <v>45626</v>
      </c>
      <c r="S14" s="35" t="s">
        <v>39</v>
      </c>
      <c r="T14" s="47">
        <v>45657</v>
      </c>
      <c r="U14" s="43">
        <v>45320</v>
      </c>
      <c r="V14" s="12" t="s">
        <v>527</v>
      </c>
      <c r="W14" s="12" t="s">
        <v>528</v>
      </c>
      <c r="X14" s="49">
        <v>0.7</v>
      </c>
      <c r="Y14" s="39" t="s">
        <v>100</v>
      </c>
      <c r="Z14" s="12" t="s">
        <v>529</v>
      </c>
    </row>
    <row r="15" spans="1:26" s="11" customFormat="1" ht="56.25" x14ac:dyDescent="0.25">
      <c r="A15" s="12" t="s">
        <v>132</v>
      </c>
      <c r="B15" s="12" t="s">
        <v>91</v>
      </c>
      <c r="C15" s="36">
        <v>2</v>
      </c>
      <c r="D15" s="45" t="s">
        <v>28</v>
      </c>
      <c r="E15" s="15" t="s">
        <v>135</v>
      </c>
      <c r="F15" s="12" t="s">
        <v>136</v>
      </c>
      <c r="G15" s="38">
        <v>4</v>
      </c>
      <c r="H15" s="39" t="s">
        <v>137</v>
      </c>
      <c r="I15" s="40" t="s">
        <v>138</v>
      </c>
      <c r="J15" s="40" t="s">
        <v>143</v>
      </c>
      <c r="K15" s="13" t="s">
        <v>34</v>
      </c>
      <c r="L15" s="38" t="s">
        <v>133</v>
      </c>
      <c r="M15" s="41">
        <v>1</v>
      </c>
      <c r="N15" s="4" t="s">
        <v>144</v>
      </c>
      <c r="O15" s="12" t="s">
        <v>134</v>
      </c>
      <c r="P15" s="41" t="s">
        <v>142</v>
      </c>
      <c r="Q15" s="43">
        <v>45170</v>
      </c>
      <c r="R15" s="43">
        <v>45657</v>
      </c>
      <c r="S15" s="35" t="s">
        <v>39</v>
      </c>
      <c r="T15" s="47">
        <v>45657</v>
      </c>
      <c r="U15" s="43">
        <v>45320</v>
      </c>
      <c r="V15" s="12" t="s">
        <v>530</v>
      </c>
      <c r="W15" s="12" t="s">
        <v>531</v>
      </c>
      <c r="X15" s="49">
        <v>0</v>
      </c>
      <c r="Y15" s="39" t="s">
        <v>100</v>
      </c>
      <c r="Z15" s="12" t="s">
        <v>532</v>
      </c>
    </row>
    <row r="16" spans="1:26" s="11" customFormat="1" ht="56.25" x14ac:dyDescent="0.25">
      <c r="A16" s="12" t="s">
        <v>132</v>
      </c>
      <c r="B16" s="12" t="s">
        <v>91</v>
      </c>
      <c r="C16" s="36">
        <v>3</v>
      </c>
      <c r="D16" s="45" t="s">
        <v>28</v>
      </c>
      <c r="E16" s="15" t="s">
        <v>145</v>
      </c>
      <c r="F16" s="12" t="s">
        <v>146</v>
      </c>
      <c r="G16" s="38">
        <v>1</v>
      </c>
      <c r="H16" s="39" t="s">
        <v>147</v>
      </c>
      <c r="I16" s="40" t="s">
        <v>148</v>
      </c>
      <c r="J16" s="40" t="s">
        <v>149</v>
      </c>
      <c r="K16" s="13" t="s">
        <v>34</v>
      </c>
      <c r="L16" s="38" t="s">
        <v>150</v>
      </c>
      <c r="M16" s="41">
        <v>1</v>
      </c>
      <c r="N16" s="4" t="s">
        <v>36</v>
      </c>
      <c r="O16" s="12" t="s">
        <v>98</v>
      </c>
      <c r="P16" s="41" t="s">
        <v>151</v>
      </c>
      <c r="Q16" s="43">
        <v>45191</v>
      </c>
      <c r="R16" s="43">
        <v>45657</v>
      </c>
      <c r="S16" s="35" t="s">
        <v>49</v>
      </c>
      <c r="T16" s="47">
        <v>45657</v>
      </c>
      <c r="U16" s="43">
        <v>45684</v>
      </c>
      <c r="V16" s="12" t="s">
        <v>533</v>
      </c>
      <c r="W16" s="12" t="s">
        <v>534</v>
      </c>
      <c r="X16" s="49">
        <v>1</v>
      </c>
      <c r="Y16" s="39" t="s">
        <v>100</v>
      </c>
      <c r="Z16" s="12" t="s">
        <v>535</v>
      </c>
    </row>
    <row r="17" spans="1:26" s="11" customFormat="1" ht="101.25" x14ac:dyDescent="0.25">
      <c r="A17" s="12" t="s">
        <v>132</v>
      </c>
      <c r="B17" s="12" t="s">
        <v>91</v>
      </c>
      <c r="C17" s="36">
        <v>4</v>
      </c>
      <c r="D17" s="45" t="s">
        <v>28</v>
      </c>
      <c r="E17" s="15" t="s">
        <v>152</v>
      </c>
      <c r="F17" s="12" t="s">
        <v>153</v>
      </c>
      <c r="G17" s="38">
        <v>1</v>
      </c>
      <c r="H17" s="39" t="s">
        <v>154</v>
      </c>
      <c r="I17" s="40" t="s">
        <v>155</v>
      </c>
      <c r="J17" s="40" t="s">
        <v>156</v>
      </c>
      <c r="K17" s="13" t="s">
        <v>34</v>
      </c>
      <c r="L17" s="38" t="s">
        <v>157</v>
      </c>
      <c r="M17" s="41">
        <v>1</v>
      </c>
      <c r="N17" s="4" t="s">
        <v>141</v>
      </c>
      <c r="O17" s="12" t="s">
        <v>134</v>
      </c>
      <c r="P17" s="41" t="s">
        <v>158</v>
      </c>
      <c r="Q17" s="43">
        <v>45170</v>
      </c>
      <c r="R17" s="43">
        <v>45657</v>
      </c>
      <c r="S17" s="35" t="s">
        <v>39</v>
      </c>
      <c r="T17" s="47">
        <v>45657</v>
      </c>
      <c r="U17" s="43">
        <v>45320</v>
      </c>
      <c r="V17" s="12" t="s">
        <v>530</v>
      </c>
      <c r="W17" s="12" t="s">
        <v>531</v>
      </c>
      <c r="X17" s="49">
        <v>0</v>
      </c>
      <c r="Y17" s="39" t="s">
        <v>100</v>
      </c>
      <c r="Z17" s="12" t="s">
        <v>532</v>
      </c>
    </row>
    <row r="18" spans="1:26" s="11" customFormat="1" ht="101.25" x14ac:dyDescent="0.25">
      <c r="A18" s="12" t="s">
        <v>132</v>
      </c>
      <c r="B18" s="12" t="s">
        <v>91</v>
      </c>
      <c r="C18" s="36">
        <v>4</v>
      </c>
      <c r="D18" s="45" t="s">
        <v>28</v>
      </c>
      <c r="E18" s="15" t="s">
        <v>152</v>
      </c>
      <c r="F18" s="12" t="s">
        <v>153</v>
      </c>
      <c r="G18" s="38">
        <v>2</v>
      </c>
      <c r="H18" s="39" t="s">
        <v>154</v>
      </c>
      <c r="I18" s="40" t="s">
        <v>155</v>
      </c>
      <c r="J18" s="40" t="s">
        <v>159</v>
      </c>
      <c r="K18" s="13" t="s">
        <v>34</v>
      </c>
      <c r="L18" s="38" t="s">
        <v>133</v>
      </c>
      <c r="M18" s="41">
        <v>1</v>
      </c>
      <c r="N18" s="4" t="s">
        <v>36</v>
      </c>
      <c r="O18" s="12" t="s">
        <v>134</v>
      </c>
      <c r="P18" s="41" t="s">
        <v>158</v>
      </c>
      <c r="Q18" s="43">
        <v>45170</v>
      </c>
      <c r="R18" s="43">
        <v>45657</v>
      </c>
      <c r="S18" s="35" t="s">
        <v>39</v>
      </c>
      <c r="T18" s="47">
        <v>45657</v>
      </c>
      <c r="U18" s="43">
        <v>45320</v>
      </c>
      <c r="V18" s="12" t="s">
        <v>530</v>
      </c>
      <c r="W18" s="12" t="s">
        <v>531</v>
      </c>
      <c r="X18" s="49">
        <v>0</v>
      </c>
      <c r="Y18" s="39" t="s">
        <v>100</v>
      </c>
      <c r="Z18" s="12" t="s">
        <v>532</v>
      </c>
    </row>
    <row r="19" spans="1:26" s="11" customFormat="1" ht="90" x14ac:dyDescent="0.25">
      <c r="A19" s="12" t="s">
        <v>162</v>
      </c>
      <c r="B19" s="12" t="s">
        <v>78</v>
      </c>
      <c r="C19" s="36">
        <v>1</v>
      </c>
      <c r="D19" s="45" t="s">
        <v>28</v>
      </c>
      <c r="E19" s="15" t="s">
        <v>163</v>
      </c>
      <c r="F19" s="12" t="s">
        <v>164</v>
      </c>
      <c r="G19" s="38">
        <v>1</v>
      </c>
      <c r="H19" s="39" t="s">
        <v>165</v>
      </c>
      <c r="I19" s="40" t="s">
        <v>166</v>
      </c>
      <c r="J19" s="40" t="s">
        <v>167</v>
      </c>
      <c r="K19" s="13" t="s">
        <v>34</v>
      </c>
      <c r="L19" s="38" t="s">
        <v>168</v>
      </c>
      <c r="M19" s="41" t="s">
        <v>169</v>
      </c>
      <c r="N19" s="4" t="s">
        <v>36</v>
      </c>
      <c r="O19" s="12" t="s">
        <v>80</v>
      </c>
      <c r="P19" s="41" t="s">
        <v>170</v>
      </c>
      <c r="Q19" s="43">
        <v>45275</v>
      </c>
      <c r="R19" s="43">
        <v>45473</v>
      </c>
      <c r="S19" s="35" t="s">
        <v>49</v>
      </c>
      <c r="T19" s="47">
        <v>45657</v>
      </c>
      <c r="U19" s="43">
        <v>45687</v>
      </c>
      <c r="V19" s="12" t="s">
        <v>569</v>
      </c>
      <c r="W19" s="12" t="s">
        <v>570</v>
      </c>
      <c r="X19" s="49">
        <v>0.8</v>
      </c>
      <c r="Y19" s="39" t="s">
        <v>439</v>
      </c>
      <c r="Z19" s="12" t="s">
        <v>571</v>
      </c>
    </row>
    <row r="20" spans="1:26" s="11" customFormat="1" ht="60.75" customHeight="1" x14ac:dyDescent="0.25">
      <c r="A20" s="12" t="s">
        <v>162</v>
      </c>
      <c r="B20" s="12" t="s">
        <v>78</v>
      </c>
      <c r="C20" s="36">
        <v>1</v>
      </c>
      <c r="D20" s="45" t="s">
        <v>28</v>
      </c>
      <c r="E20" s="15" t="s">
        <v>171</v>
      </c>
      <c r="F20" s="12" t="s">
        <v>164</v>
      </c>
      <c r="G20" s="38">
        <v>2</v>
      </c>
      <c r="H20" s="39" t="s">
        <v>165</v>
      </c>
      <c r="I20" s="40" t="s">
        <v>166</v>
      </c>
      <c r="J20" s="40" t="s">
        <v>172</v>
      </c>
      <c r="K20" s="13" t="s">
        <v>34</v>
      </c>
      <c r="L20" s="38" t="s">
        <v>173</v>
      </c>
      <c r="M20" s="41" t="s">
        <v>174</v>
      </c>
      <c r="N20" s="4" t="s">
        <v>144</v>
      </c>
      <c r="O20" s="12" t="s">
        <v>80</v>
      </c>
      <c r="P20" s="41" t="s">
        <v>175</v>
      </c>
      <c r="Q20" s="43">
        <v>45536</v>
      </c>
      <c r="R20" s="43">
        <v>45657</v>
      </c>
      <c r="S20" s="35" t="s">
        <v>49</v>
      </c>
      <c r="T20" s="47">
        <v>45657</v>
      </c>
      <c r="U20" s="43">
        <v>45687</v>
      </c>
      <c r="V20" s="12" t="s">
        <v>572</v>
      </c>
      <c r="W20" s="12" t="s">
        <v>573</v>
      </c>
      <c r="X20" s="49">
        <v>0.8</v>
      </c>
      <c r="Y20" s="39" t="s">
        <v>439</v>
      </c>
      <c r="Z20" s="12" t="s">
        <v>574</v>
      </c>
    </row>
    <row r="21" spans="1:26" s="11" customFormat="1" ht="101.25" x14ac:dyDescent="0.25">
      <c r="A21" s="12" t="s">
        <v>162</v>
      </c>
      <c r="B21" s="12" t="s">
        <v>78</v>
      </c>
      <c r="C21" s="36">
        <v>3</v>
      </c>
      <c r="D21" s="45" t="s">
        <v>28</v>
      </c>
      <c r="E21" s="15" t="s">
        <v>176</v>
      </c>
      <c r="F21" s="12" t="s">
        <v>177</v>
      </c>
      <c r="G21" s="38">
        <v>3</v>
      </c>
      <c r="H21" s="39" t="s">
        <v>178</v>
      </c>
      <c r="I21" s="40" t="s">
        <v>179</v>
      </c>
      <c r="J21" s="40" t="s">
        <v>180</v>
      </c>
      <c r="K21" s="13" t="s">
        <v>34</v>
      </c>
      <c r="L21" s="38" t="s">
        <v>181</v>
      </c>
      <c r="M21" s="41" t="s">
        <v>182</v>
      </c>
      <c r="N21" s="4" t="s">
        <v>36</v>
      </c>
      <c r="O21" s="12" t="s">
        <v>80</v>
      </c>
      <c r="P21" s="41" t="s">
        <v>183</v>
      </c>
      <c r="Q21" s="43">
        <v>45275</v>
      </c>
      <c r="R21" s="43">
        <v>45473</v>
      </c>
      <c r="S21" s="35" t="s">
        <v>56</v>
      </c>
      <c r="T21" s="47">
        <v>45657</v>
      </c>
      <c r="U21" s="43">
        <v>45687</v>
      </c>
      <c r="V21" s="12" t="s">
        <v>575</v>
      </c>
      <c r="W21" s="12" t="s">
        <v>576</v>
      </c>
      <c r="X21" s="49">
        <v>0.5</v>
      </c>
      <c r="Y21" s="39" t="s">
        <v>439</v>
      </c>
      <c r="Z21" s="12" t="s">
        <v>577</v>
      </c>
    </row>
    <row r="22" spans="1:26" s="11" customFormat="1" ht="101.25" x14ac:dyDescent="0.25">
      <c r="A22" s="12" t="s">
        <v>162</v>
      </c>
      <c r="B22" s="12" t="s">
        <v>78</v>
      </c>
      <c r="C22" s="36">
        <v>3</v>
      </c>
      <c r="D22" s="45" t="s">
        <v>28</v>
      </c>
      <c r="E22" s="15" t="s">
        <v>176</v>
      </c>
      <c r="F22" s="12" t="s">
        <v>177</v>
      </c>
      <c r="G22" s="38">
        <v>4</v>
      </c>
      <c r="H22" s="39" t="s">
        <v>178</v>
      </c>
      <c r="I22" s="40" t="s">
        <v>179</v>
      </c>
      <c r="J22" s="40" t="s">
        <v>184</v>
      </c>
      <c r="K22" s="13" t="s">
        <v>115</v>
      </c>
      <c r="L22" s="38" t="s">
        <v>185</v>
      </c>
      <c r="M22" s="41" t="s">
        <v>186</v>
      </c>
      <c r="N22" s="4" t="s">
        <v>36</v>
      </c>
      <c r="O22" s="12" t="s">
        <v>80</v>
      </c>
      <c r="P22" s="41" t="s">
        <v>183</v>
      </c>
      <c r="Q22" s="43">
        <v>45275</v>
      </c>
      <c r="R22" s="43">
        <v>45473</v>
      </c>
      <c r="S22" s="35" t="s">
        <v>49</v>
      </c>
      <c r="T22" s="47">
        <v>45657</v>
      </c>
      <c r="U22" s="43">
        <v>45687</v>
      </c>
      <c r="V22" s="12" t="s">
        <v>578</v>
      </c>
      <c r="W22" s="12" t="s">
        <v>579</v>
      </c>
      <c r="X22" s="49">
        <v>0.8</v>
      </c>
      <c r="Y22" s="39" t="s">
        <v>439</v>
      </c>
      <c r="Z22" s="12" t="s">
        <v>580</v>
      </c>
    </row>
    <row r="23" spans="1:26" s="11" customFormat="1" ht="74.25" customHeight="1" x14ac:dyDescent="0.25">
      <c r="A23" s="12" t="s">
        <v>187</v>
      </c>
      <c r="B23" s="12" t="s">
        <v>188</v>
      </c>
      <c r="C23" s="36">
        <v>1</v>
      </c>
      <c r="D23" s="45" t="s">
        <v>28</v>
      </c>
      <c r="E23" s="15" t="s">
        <v>194</v>
      </c>
      <c r="F23" s="12" t="s">
        <v>189</v>
      </c>
      <c r="G23" s="38">
        <v>1</v>
      </c>
      <c r="H23" s="39" t="s">
        <v>190</v>
      </c>
      <c r="I23" s="40" t="s">
        <v>191</v>
      </c>
      <c r="J23" s="40" t="s">
        <v>281</v>
      </c>
      <c r="K23" s="13" t="s">
        <v>115</v>
      </c>
      <c r="L23" s="38" t="s">
        <v>282</v>
      </c>
      <c r="M23" s="41">
        <v>1</v>
      </c>
      <c r="N23" s="4" t="s">
        <v>36</v>
      </c>
      <c r="O23" s="12" t="s">
        <v>37</v>
      </c>
      <c r="P23" s="41" t="s">
        <v>192</v>
      </c>
      <c r="Q23" s="43">
        <v>45582</v>
      </c>
      <c r="R23" s="43">
        <v>45747</v>
      </c>
      <c r="S23" s="35" t="s">
        <v>49</v>
      </c>
      <c r="T23" s="47">
        <v>45657</v>
      </c>
      <c r="U23" s="47">
        <v>45681</v>
      </c>
      <c r="V23" s="12" t="s">
        <v>442</v>
      </c>
      <c r="W23" s="12" t="s">
        <v>443</v>
      </c>
      <c r="X23" s="49">
        <v>1</v>
      </c>
      <c r="Y23" s="14" t="s">
        <v>193</v>
      </c>
      <c r="Z23" s="12" t="s">
        <v>444</v>
      </c>
    </row>
    <row r="24" spans="1:26" s="11" customFormat="1" ht="56.25" x14ac:dyDescent="0.25">
      <c r="A24" s="12" t="s">
        <v>187</v>
      </c>
      <c r="B24" s="12" t="s">
        <v>188</v>
      </c>
      <c r="C24" s="36">
        <v>1</v>
      </c>
      <c r="D24" s="45" t="s">
        <v>28</v>
      </c>
      <c r="E24" s="15" t="s">
        <v>194</v>
      </c>
      <c r="F24" s="12" t="s">
        <v>189</v>
      </c>
      <c r="G24" s="38">
        <v>2</v>
      </c>
      <c r="H24" s="39" t="s">
        <v>190</v>
      </c>
      <c r="I24" s="40" t="s">
        <v>191</v>
      </c>
      <c r="J24" s="40" t="s">
        <v>195</v>
      </c>
      <c r="K24" s="13" t="s">
        <v>34</v>
      </c>
      <c r="L24" s="38" t="s">
        <v>196</v>
      </c>
      <c r="M24" s="41">
        <v>1</v>
      </c>
      <c r="N24" s="4" t="s">
        <v>36</v>
      </c>
      <c r="O24" s="12" t="s">
        <v>37</v>
      </c>
      <c r="P24" s="41" t="s">
        <v>192</v>
      </c>
      <c r="Q24" s="43">
        <v>45432</v>
      </c>
      <c r="R24" s="43">
        <v>45657</v>
      </c>
      <c r="S24" s="35" t="s">
        <v>49</v>
      </c>
      <c r="T24" s="47">
        <v>45657</v>
      </c>
      <c r="U24" s="47">
        <v>45681</v>
      </c>
      <c r="V24" s="12" t="s">
        <v>445</v>
      </c>
      <c r="W24" s="12" t="s">
        <v>446</v>
      </c>
      <c r="X24" s="49">
        <v>1</v>
      </c>
      <c r="Y24" s="14" t="s">
        <v>193</v>
      </c>
      <c r="Z24" s="12" t="s">
        <v>447</v>
      </c>
    </row>
    <row r="25" spans="1:26" s="11" customFormat="1" ht="123.75" x14ac:dyDescent="0.25">
      <c r="A25" s="12" t="s">
        <v>197</v>
      </c>
      <c r="B25" s="12" t="s">
        <v>27</v>
      </c>
      <c r="C25" s="36">
        <v>1</v>
      </c>
      <c r="D25" s="45" t="s">
        <v>28</v>
      </c>
      <c r="E25" s="15" t="s">
        <v>198</v>
      </c>
      <c r="F25" s="12" t="s">
        <v>199</v>
      </c>
      <c r="G25" s="38">
        <v>1</v>
      </c>
      <c r="H25" s="39" t="s">
        <v>200</v>
      </c>
      <c r="I25" s="40" t="s">
        <v>201</v>
      </c>
      <c r="J25" s="40" t="s">
        <v>202</v>
      </c>
      <c r="K25" s="13" t="s">
        <v>115</v>
      </c>
      <c r="L25" s="38" t="s">
        <v>203</v>
      </c>
      <c r="M25" s="41">
        <v>1</v>
      </c>
      <c r="N25" s="4" t="s">
        <v>36</v>
      </c>
      <c r="O25" s="12" t="s">
        <v>37</v>
      </c>
      <c r="P25" s="41" t="s">
        <v>204</v>
      </c>
      <c r="Q25" s="43">
        <v>45397</v>
      </c>
      <c r="R25" s="43">
        <v>45657</v>
      </c>
      <c r="S25" s="35" t="s">
        <v>90</v>
      </c>
      <c r="T25" s="47">
        <v>45657</v>
      </c>
      <c r="U25" s="43">
        <v>45687</v>
      </c>
      <c r="V25" s="12" t="s">
        <v>512</v>
      </c>
      <c r="W25" s="12" t="s">
        <v>513</v>
      </c>
      <c r="X25" s="49">
        <v>0</v>
      </c>
      <c r="Y25" s="39" t="s">
        <v>40</v>
      </c>
      <c r="Z25" s="12" t="s">
        <v>514</v>
      </c>
    </row>
    <row r="26" spans="1:26" s="11" customFormat="1" ht="123.75" x14ac:dyDescent="0.25">
      <c r="A26" s="12" t="s">
        <v>197</v>
      </c>
      <c r="B26" s="12" t="s">
        <v>27</v>
      </c>
      <c r="C26" s="36">
        <v>2</v>
      </c>
      <c r="D26" s="45" t="s">
        <v>28</v>
      </c>
      <c r="E26" s="15" t="s">
        <v>205</v>
      </c>
      <c r="F26" s="12" t="s">
        <v>206</v>
      </c>
      <c r="G26" s="38">
        <v>1</v>
      </c>
      <c r="H26" s="39" t="s">
        <v>207</v>
      </c>
      <c r="I26" s="40" t="s">
        <v>208</v>
      </c>
      <c r="J26" s="40" t="s">
        <v>209</v>
      </c>
      <c r="K26" s="13" t="s">
        <v>34</v>
      </c>
      <c r="L26" s="38" t="s">
        <v>210</v>
      </c>
      <c r="M26" s="41">
        <v>1</v>
      </c>
      <c r="N26" s="4" t="s">
        <v>36</v>
      </c>
      <c r="O26" s="12" t="s">
        <v>37</v>
      </c>
      <c r="P26" s="41" t="s">
        <v>204</v>
      </c>
      <c r="Q26" s="43">
        <v>45397</v>
      </c>
      <c r="R26" s="43">
        <v>45716</v>
      </c>
      <c r="S26" s="35" t="s">
        <v>49</v>
      </c>
      <c r="T26" s="47">
        <v>45657</v>
      </c>
      <c r="U26" s="43">
        <v>45687</v>
      </c>
      <c r="V26" s="12" t="s">
        <v>515</v>
      </c>
      <c r="W26" s="12" t="s">
        <v>516</v>
      </c>
      <c r="X26" s="49">
        <v>1</v>
      </c>
      <c r="Y26" s="39" t="s">
        <v>40</v>
      </c>
      <c r="Z26" s="12" t="s">
        <v>517</v>
      </c>
    </row>
    <row r="27" spans="1:26" s="11" customFormat="1" ht="123.75" x14ac:dyDescent="0.25">
      <c r="A27" s="12" t="s">
        <v>197</v>
      </c>
      <c r="B27" s="12" t="s">
        <v>27</v>
      </c>
      <c r="C27" s="36">
        <v>3</v>
      </c>
      <c r="D27" s="45" t="s">
        <v>28</v>
      </c>
      <c r="E27" s="15" t="s">
        <v>211</v>
      </c>
      <c r="F27" s="12" t="s">
        <v>212</v>
      </c>
      <c r="G27" s="38">
        <v>1</v>
      </c>
      <c r="H27" s="39" t="s">
        <v>200</v>
      </c>
      <c r="I27" s="40" t="s">
        <v>201</v>
      </c>
      <c r="J27" s="40" t="s">
        <v>213</v>
      </c>
      <c r="K27" s="13" t="s">
        <v>115</v>
      </c>
      <c r="L27" s="38" t="s">
        <v>214</v>
      </c>
      <c r="M27" s="41">
        <v>1</v>
      </c>
      <c r="N27" s="4" t="s">
        <v>36</v>
      </c>
      <c r="O27" s="12" t="s">
        <v>37</v>
      </c>
      <c r="P27" s="41" t="s">
        <v>204</v>
      </c>
      <c r="Q27" s="43">
        <v>45397</v>
      </c>
      <c r="R27" s="43">
        <v>45657</v>
      </c>
      <c r="S27" s="35" t="s">
        <v>90</v>
      </c>
      <c r="T27" s="47">
        <v>45657</v>
      </c>
      <c r="U27" s="43">
        <v>45687</v>
      </c>
      <c r="V27" s="12" t="s">
        <v>518</v>
      </c>
      <c r="W27" s="12" t="s">
        <v>513</v>
      </c>
      <c r="X27" s="49">
        <v>1</v>
      </c>
      <c r="Y27" s="39" t="s">
        <v>40</v>
      </c>
      <c r="Z27" s="12" t="s">
        <v>518</v>
      </c>
    </row>
    <row r="28" spans="1:26" s="11" customFormat="1" ht="146.25" x14ac:dyDescent="0.25">
      <c r="A28" s="12" t="s">
        <v>197</v>
      </c>
      <c r="B28" s="12" t="s">
        <v>27</v>
      </c>
      <c r="C28" s="36">
        <v>4</v>
      </c>
      <c r="D28" s="45" t="s">
        <v>28</v>
      </c>
      <c r="E28" s="15" t="s">
        <v>215</v>
      </c>
      <c r="F28" s="12" t="s">
        <v>216</v>
      </c>
      <c r="G28" s="38">
        <v>1</v>
      </c>
      <c r="H28" s="39" t="s">
        <v>217</v>
      </c>
      <c r="I28" s="40" t="s">
        <v>218</v>
      </c>
      <c r="J28" s="40" t="s">
        <v>219</v>
      </c>
      <c r="K28" s="13" t="s">
        <v>115</v>
      </c>
      <c r="L28" s="38" t="s">
        <v>220</v>
      </c>
      <c r="M28" s="41">
        <v>1</v>
      </c>
      <c r="N28" s="4" t="s">
        <v>144</v>
      </c>
      <c r="O28" s="12" t="s">
        <v>37</v>
      </c>
      <c r="P28" s="41" t="s">
        <v>204</v>
      </c>
      <c r="Q28" s="43">
        <v>45397</v>
      </c>
      <c r="R28" s="43">
        <v>45657</v>
      </c>
      <c r="S28" s="35" t="s">
        <v>90</v>
      </c>
      <c r="T28" s="47">
        <v>45657</v>
      </c>
      <c r="U28" s="43">
        <v>45687</v>
      </c>
      <c r="V28" s="12" t="s">
        <v>519</v>
      </c>
      <c r="W28" s="12" t="s">
        <v>513</v>
      </c>
      <c r="X28" s="49">
        <v>1</v>
      </c>
      <c r="Y28" s="39" t="s">
        <v>40</v>
      </c>
      <c r="Z28" s="12" t="s">
        <v>520</v>
      </c>
    </row>
    <row r="29" spans="1:26" s="11" customFormat="1" ht="101.25" x14ac:dyDescent="0.25">
      <c r="A29" s="12" t="s">
        <v>197</v>
      </c>
      <c r="B29" s="12" t="s">
        <v>27</v>
      </c>
      <c r="C29" s="36">
        <v>5</v>
      </c>
      <c r="D29" s="45" t="s">
        <v>28</v>
      </c>
      <c r="E29" s="15" t="s">
        <v>221</v>
      </c>
      <c r="F29" s="12" t="s">
        <v>222</v>
      </c>
      <c r="G29" s="38">
        <v>1</v>
      </c>
      <c r="H29" s="39" t="s">
        <v>223</v>
      </c>
      <c r="I29" s="40" t="s">
        <v>224</v>
      </c>
      <c r="J29" s="40" t="s">
        <v>225</v>
      </c>
      <c r="K29" s="13" t="s">
        <v>115</v>
      </c>
      <c r="L29" s="38" t="s">
        <v>226</v>
      </c>
      <c r="M29" s="41">
        <v>1</v>
      </c>
      <c r="N29" s="4" t="s">
        <v>36</v>
      </c>
      <c r="O29" s="12" t="s">
        <v>37</v>
      </c>
      <c r="P29" s="41" t="s">
        <v>204</v>
      </c>
      <c r="Q29" s="43">
        <v>45397</v>
      </c>
      <c r="R29" s="43">
        <v>45657</v>
      </c>
      <c r="S29" s="35" t="s">
        <v>56</v>
      </c>
      <c r="T29" s="47">
        <v>45657</v>
      </c>
      <c r="U29" s="43">
        <v>45687</v>
      </c>
      <c r="V29" s="12" t="s">
        <v>521</v>
      </c>
      <c r="W29" s="12" t="s">
        <v>522</v>
      </c>
      <c r="X29" s="49">
        <v>1</v>
      </c>
      <c r="Y29" s="39" t="s">
        <v>40</v>
      </c>
      <c r="Z29" s="12" t="s">
        <v>523</v>
      </c>
    </row>
    <row r="30" spans="1:26" s="11" customFormat="1" ht="132.75" customHeight="1" x14ac:dyDescent="0.25">
      <c r="A30" s="12" t="s">
        <v>227</v>
      </c>
      <c r="B30" s="12" t="s">
        <v>228</v>
      </c>
      <c r="C30" s="36">
        <v>1</v>
      </c>
      <c r="D30" s="45" t="s">
        <v>28</v>
      </c>
      <c r="E30" s="15" t="s">
        <v>229</v>
      </c>
      <c r="F30" s="12" t="s">
        <v>230</v>
      </c>
      <c r="G30" s="38">
        <v>2</v>
      </c>
      <c r="H30" s="39" t="s">
        <v>231</v>
      </c>
      <c r="I30" s="40" t="s">
        <v>232</v>
      </c>
      <c r="J30" s="40" t="s">
        <v>233</v>
      </c>
      <c r="K30" s="13" t="s">
        <v>34</v>
      </c>
      <c r="L30" s="38" t="s">
        <v>234</v>
      </c>
      <c r="M30" s="41">
        <v>6</v>
      </c>
      <c r="N30" s="4" t="s">
        <v>36</v>
      </c>
      <c r="O30" s="12" t="s">
        <v>37</v>
      </c>
      <c r="P30" s="41" t="s">
        <v>552</v>
      </c>
      <c r="Q30" s="43">
        <v>45474</v>
      </c>
      <c r="R30" s="43">
        <v>45656</v>
      </c>
      <c r="S30" s="35" t="s">
        <v>49</v>
      </c>
      <c r="T30" s="47">
        <v>45657</v>
      </c>
      <c r="U30" s="47">
        <v>45687</v>
      </c>
      <c r="V30" s="12" t="s">
        <v>553</v>
      </c>
      <c r="W30" s="12" t="s">
        <v>554</v>
      </c>
      <c r="X30" s="49">
        <v>1</v>
      </c>
      <c r="Y30" s="14" t="s">
        <v>252</v>
      </c>
      <c r="Z30" s="12" t="s">
        <v>555</v>
      </c>
    </row>
    <row r="31" spans="1:26" s="11" customFormat="1" ht="67.5" x14ac:dyDescent="0.25">
      <c r="A31" s="12" t="s">
        <v>227</v>
      </c>
      <c r="B31" s="12" t="s">
        <v>228</v>
      </c>
      <c r="C31" s="36">
        <v>2</v>
      </c>
      <c r="D31" s="45" t="s">
        <v>28</v>
      </c>
      <c r="E31" s="15" t="s">
        <v>235</v>
      </c>
      <c r="F31" s="12" t="s">
        <v>236</v>
      </c>
      <c r="G31" s="38">
        <v>1</v>
      </c>
      <c r="H31" s="39" t="s">
        <v>237</v>
      </c>
      <c r="I31" s="40" t="s">
        <v>556</v>
      </c>
      <c r="J31" s="40" t="s">
        <v>238</v>
      </c>
      <c r="K31" s="13" t="s">
        <v>79</v>
      </c>
      <c r="L31" s="38" t="s">
        <v>239</v>
      </c>
      <c r="M31" s="41">
        <v>1</v>
      </c>
      <c r="N31" s="4" t="s">
        <v>36</v>
      </c>
      <c r="O31" s="12" t="s">
        <v>37</v>
      </c>
      <c r="P31" s="41" t="s">
        <v>240</v>
      </c>
      <c r="Q31" s="43">
        <v>45505</v>
      </c>
      <c r="R31" s="43">
        <v>45656</v>
      </c>
      <c r="S31" s="35" t="s">
        <v>90</v>
      </c>
      <c r="T31" s="47">
        <v>45657</v>
      </c>
      <c r="U31" s="47">
        <v>45687</v>
      </c>
      <c r="V31" s="12" t="s">
        <v>557</v>
      </c>
      <c r="W31" s="12" t="s">
        <v>558</v>
      </c>
      <c r="X31" s="49">
        <v>0</v>
      </c>
      <c r="Y31" s="14" t="s">
        <v>252</v>
      </c>
      <c r="Z31" s="12" t="s">
        <v>559</v>
      </c>
    </row>
    <row r="32" spans="1:26" s="11" customFormat="1" ht="67.5" x14ac:dyDescent="0.25">
      <c r="A32" s="12" t="s">
        <v>227</v>
      </c>
      <c r="B32" s="12" t="s">
        <v>228</v>
      </c>
      <c r="C32" s="36">
        <v>4</v>
      </c>
      <c r="D32" s="45" t="s">
        <v>28</v>
      </c>
      <c r="E32" s="15" t="s">
        <v>241</v>
      </c>
      <c r="F32" s="12" t="s">
        <v>242</v>
      </c>
      <c r="G32" s="38">
        <v>1</v>
      </c>
      <c r="H32" s="39" t="s">
        <v>560</v>
      </c>
      <c r="I32" s="40" t="s">
        <v>243</v>
      </c>
      <c r="J32" s="40" t="s">
        <v>244</v>
      </c>
      <c r="K32" s="13" t="s">
        <v>115</v>
      </c>
      <c r="L32" s="38" t="s">
        <v>245</v>
      </c>
      <c r="M32" s="41">
        <v>1</v>
      </c>
      <c r="N32" s="4" t="s">
        <v>36</v>
      </c>
      <c r="O32" s="12" t="s">
        <v>37</v>
      </c>
      <c r="P32" s="41" t="s">
        <v>246</v>
      </c>
      <c r="Q32" s="43">
        <v>45474</v>
      </c>
      <c r="R32" s="43">
        <v>45838</v>
      </c>
      <c r="S32" s="35" t="s">
        <v>39</v>
      </c>
      <c r="T32" s="47">
        <v>45657</v>
      </c>
      <c r="U32" s="47">
        <v>45687</v>
      </c>
      <c r="V32" s="12" t="s">
        <v>561</v>
      </c>
      <c r="W32" s="12" t="s">
        <v>562</v>
      </c>
      <c r="X32" s="49">
        <v>0.5</v>
      </c>
      <c r="Y32" s="14" t="s">
        <v>252</v>
      </c>
      <c r="Z32" s="12" t="s">
        <v>563</v>
      </c>
    </row>
    <row r="33" spans="1:26" s="11" customFormat="1" ht="123.75" x14ac:dyDescent="0.25">
      <c r="A33" s="12" t="s">
        <v>227</v>
      </c>
      <c r="B33" s="12" t="s">
        <v>228</v>
      </c>
      <c r="C33" s="36">
        <v>6</v>
      </c>
      <c r="D33" s="45" t="s">
        <v>28</v>
      </c>
      <c r="E33" s="15" t="s">
        <v>247</v>
      </c>
      <c r="F33" s="12" t="s">
        <v>248</v>
      </c>
      <c r="G33" s="38">
        <v>1</v>
      </c>
      <c r="H33" s="39" t="s">
        <v>249</v>
      </c>
      <c r="I33" s="40" t="s">
        <v>564</v>
      </c>
      <c r="J33" s="40" t="s">
        <v>565</v>
      </c>
      <c r="K33" s="13" t="s">
        <v>79</v>
      </c>
      <c r="L33" s="38" t="s">
        <v>250</v>
      </c>
      <c r="M33" s="41">
        <v>4</v>
      </c>
      <c r="N33" s="4" t="s">
        <v>36</v>
      </c>
      <c r="O33" s="12" t="s">
        <v>37</v>
      </c>
      <c r="P33" s="41" t="s">
        <v>251</v>
      </c>
      <c r="Q33" s="43">
        <v>45474</v>
      </c>
      <c r="R33" s="43">
        <v>45838</v>
      </c>
      <c r="S33" s="35" t="s">
        <v>39</v>
      </c>
      <c r="T33" s="47">
        <v>45657</v>
      </c>
      <c r="U33" s="47">
        <v>45687</v>
      </c>
      <c r="V33" s="12" t="s">
        <v>566</v>
      </c>
      <c r="W33" s="12" t="s">
        <v>567</v>
      </c>
      <c r="X33" s="49">
        <v>0.7</v>
      </c>
      <c r="Y33" s="14" t="s">
        <v>252</v>
      </c>
      <c r="Z33" s="12" t="s">
        <v>568</v>
      </c>
    </row>
    <row r="34" spans="1:26" s="11" customFormat="1" ht="78.75" x14ac:dyDescent="0.25">
      <c r="A34" s="12" t="s">
        <v>283</v>
      </c>
      <c r="B34" s="12" t="s">
        <v>265</v>
      </c>
      <c r="C34" s="36">
        <v>1</v>
      </c>
      <c r="D34" s="45" t="s">
        <v>28</v>
      </c>
      <c r="E34" s="15" t="s">
        <v>333</v>
      </c>
      <c r="F34" s="12" t="s">
        <v>334</v>
      </c>
      <c r="G34" s="38">
        <v>1</v>
      </c>
      <c r="H34" s="39" t="s">
        <v>335</v>
      </c>
      <c r="I34" s="40" t="s">
        <v>336</v>
      </c>
      <c r="J34" s="40" t="s">
        <v>337</v>
      </c>
      <c r="K34" s="13" t="s">
        <v>34</v>
      </c>
      <c r="L34" s="38" t="s">
        <v>338</v>
      </c>
      <c r="M34" s="41" t="s">
        <v>339</v>
      </c>
      <c r="N34" s="4" t="s">
        <v>141</v>
      </c>
      <c r="O34" s="12" t="s">
        <v>266</v>
      </c>
      <c r="P34" s="41" t="s">
        <v>290</v>
      </c>
      <c r="Q34" s="43">
        <v>45505</v>
      </c>
      <c r="R34" s="43">
        <v>45565</v>
      </c>
      <c r="S34" s="35" t="s">
        <v>49</v>
      </c>
      <c r="T34" s="47">
        <v>45657</v>
      </c>
      <c r="U34" s="47">
        <v>45684</v>
      </c>
      <c r="V34" s="12" t="s">
        <v>448</v>
      </c>
      <c r="W34" s="12" t="s">
        <v>449</v>
      </c>
      <c r="X34" s="49">
        <v>1</v>
      </c>
      <c r="Y34" s="14" t="s">
        <v>117</v>
      </c>
      <c r="Z34" s="12" t="s">
        <v>450</v>
      </c>
    </row>
    <row r="35" spans="1:26" s="11" customFormat="1" ht="78.75" x14ac:dyDescent="0.25">
      <c r="A35" s="12" t="s">
        <v>283</v>
      </c>
      <c r="B35" s="12" t="s">
        <v>265</v>
      </c>
      <c r="C35" s="36">
        <v>2</v>
      </c>
      <c r="D35" s="45" t="s">
        <v>28</v>
      </c>
      <c r="E35" s="15" t="s">
        <v>340</v>
      </c>
      <c r="F35" s="12" t="s">
        <v>341</v>
      </c>
      <c r="G35" s="38">
        <v>1</v>
      </c>
      <c r="H35" s="39" t="s">
        <v>342</v>
      </c>
      <c r="I35" s="40" t="s">
        <v>343</v>
      </c>
      <c r="J35" s="40" t="s">
        <v>344</v>
      </c>
      <c r="K35" s="13" t="s">
        <v>34</v>
      </c>
      <c r="L35" s="38" t="s">
        <v>345</v>
      </c>
      <c r="M35" s="41" t="s">
        <v>346</v>
      </c>
      <c r="N35" s="4" t="s">
        <v>36</v>
      </c>
      <c r="O35" s="12" t="s">
        <v>266</v>
      </c>
      <c r="P35" s="41" t="s">
        <v>290</v>
      </c>
      <c r="Q35" s="43">
        <v>45505</v>
      </c>
      <c r="R35" s="43">
        <v>45657</v>
      </c>
      <c r="S35" s="35" t="s">
        <v>49</v>
      </c>
      <c r="T35" s="47">
        <v>45657</v>
      </c>
      <c r="U35" s="47">
        <v>45684</v>
      </c>
      <c r="V35" s="12" t="s">
        <v>451</v>
      </c>
      <c r="W35" s="12" t="s">
        <v>452</v>
      </c>
      <c r="X35" s="49">
        <v>1</v>
      </c>
      <c r="Y35" s="14" t="s">
        <v>117</v>
      </c>
      <c r="Z35" s="12" t="s">
        <v>453</v>
      </c>
    </row>
    <row r="36" spans="1:26" s="11" customFormat="1" ht="45" x14ac:dyDescent="0.25">
      <c r="A36" s="12" t="s">
        <v>283</v>
      </c>
      <c r="B36" s="12" t="s">
        <v>265</v>
      </c>
      <c r="C36" s="36">
        <v>2</v>
      </c>
      <c r="D36" s="45" t="s">
        <v>28</v>
      </c>
      <c r="E36" s="15" t="s">
        <v>340</v>
      </c>
      <c r="F36" s="12" t="s">
        <v>341</v>
      </c>
      <c r="G36" s="38">
        <v>2</v>
      </c>
      <c r="H36" s="39" t="s">
        <v>342</v>
      </c>
      <c r="I36" s="40" t="s">
        <v>347</v>
      </c>
      <c r="J36" s="40" t="s">
        <v>348</v>
      </c>
      <c r="K36" s="13" t="s">
        <v>34</v>
      </c>
      <c r="L36" s="38" t="s">
        <v>349</v>
      </c>
      <c r="M36" s="41" t="s">
        <v>350</v>
      </c>
      <c r="N36" s="4" t="s">
        <v>36</v>
      </c>
      <c r="O36" s="12" t="s">
        <v>266</v>
      </c>
      <c r="P36" s="41" t="s">
        <v>290</v>
      </c>
      <c r="Q36" s="43">
        <v>45505</v>
      </c>
      <c r="R36" s="43">
        <v>45747</v>
      </c>
      <c r="S36" s="35" t="s">
        <v>39</v>
      </c>
      <c r="T36" s="47">
        <v>45657</v>
      </c>
      <c r="U36" s="47">
        <v>45684</v>
      </c>
      <c r="V36" s="12" t="s">
        <v>454</v>
      </c>
      <c r="W36" s="12" t="s">
        <v>455</v>
      </c>
      <c r="X36" s="49">
        <v>0.22</v>
      </c>
      <c r="Y36" s="14" t="s">
        <v>117</v>
      </c>
      <c r="Z36" s="12" t="s">
        <v>456</v>
      </c>
    </row>
    <row r="37" spans="1:26" s="11" customFormat="1" ht="78.75" x14ac:dyDescent="0.25">
      <c r="A37" s="12" t="s">
        <v>283</v>
      </c>
      <c r="B37" s="12" t="s">
        <v>265</v>
      </c>
      <c r="C37" s="36">
        <v>3</v>
      </c>
      <c r="D37" s="45" t="s">
        <v>28</v>
      </c>
      <c r="E37" s="15" t="s">
        <v>351</v>
      </c>
      <c r="F37" s="12" t="s">
        <v>352</v>
      </c>
      <c r="G37" s="38">
        <v>2</v>
      </c>
      <c r="H37" s="39" t="s">
        <v>353</v>
      </c>
      <c r="I37" s="40" t="s">
        <v>354</v>
      </c>
      <c r="J37" s="40" t="s">
        <v>355</v>
      </c>
      <c r="K37" s="13" t="s">
        <v>115</v>
      </c>
      <c r="L37" s="38" t="s">
        <v>356</v>
      </c>
      <c r="M37" s="41" t="s">
        <v>357</v>
      </c>
      <c r="N37" s="4" t="s">
        <v>36</v>
      </c>
      <c r="O37" s="12" t="s">
        <v>266</v>
      </c>
      <c r="P37" s="41" t="s">
        <v>290</v>
      </c>
      <c r="Q37" s="43">
        <v>45505</v>
      </c>
      <c r="R37" s="43">
        <v>45657</v>
      </c>
      <c r="S37" s="35" t="s">
        <v>49</v>
      </c>
      <c r="T37" s="47">
        <v>45657</v>
      </c>
      <c r="U37" s="47">
        <v>45684</v>
      </c>
      <c r="V37" s="12" t="s">
        <v>457</v>
      </c>
      <c r="W37" s="12" t="s">
        <v>458</v>
      </c>
      <c r="X37" s="49">
        <v>1</v>
      </c>
      <c r="Y37" s="14" t="s">
        <v>438</v>
      </c>
      <c r="Z37" s="12" t="s">
        <v>459</v>
      </c>
    </row>
    <row r="38" spans="1:26" s="11" customFormat="1" ht="78.75" x14ac:dyDescent="0.25">
      <c r="A38" s="12" t="s">
        <v>283</v>
      </c>
      <c r="B38" s="12" t="s">
        <v>265</v>
      </c>
      <c r="C38" s="36">
        <v>3</v>
      </c>
      <c r="D38" s="45" t="s">
        <v>28</v>
      </c>
      <c r="E38" s="15" t="s">
        <v>351</v>
      </c>
      <c r="F38" s="12" t="s">
        <v>352</v>
      </c>
      <c r="G38" s="38">
        <v>3</v>
      </c>
      <c r="H38" s="39" t="s">
        <v>353</v>
      </c>
      <c r="I38" s="40" t="s">
        <v>354</v>
      </c>
      <c r="J38" s="40" t="s">
        <v>358</v>
      </c>
      <c r="K38" s="13" t="s">
        <v>34</v>
      </c>
      <c r="L38" s="38" t="s">
        <v>359</v>
      </c>
      <c r="M38" s="41" t="s">
        <v>360</v>
      </c>
      <c r="N38" s="4" t="s">
        <v>144</v>
      </c>
      <c r="O38" s="12" t="s">
        <v>266</v>
      </c>
      <c r="P38" s="41" t="s">
        <v>290</v>
      </c>
      <c r="Q38" s="43">
        <v>45488</v>
      </c>
      <c r="R38" s="43">
        <v>45747</v>
      </c>
      <c r="S38" s="35" t="s">
        <v>39</v>
      </c>
      <c r="T38" s="47">
        <v>45657</v>
      </c>
      <c r="U38" s="47">
        <v>45684</v>
      </c>
      <c r="V38" s="12" t="s">
        <v>460</v>
      </c>
      <c r="W38" s="12" t="s">
        <v>461</v>
      </c>
      <c r="X38" s="49">
        <v>0.8</v>
      </c>
      <c r="Y38" s="14" t="s">
        <v>438</v>
      </c>
      <c r="Z38" s="12" t="s">
        <v>462</v>
      </c>
    </row>
    <row r="39" spans="1:26" s="11" customFormat="1" ht="67.5" x14ac:dyDescent="0.25">
      <c r="A39" s="12" t="s">
        <v>283</v>
      </c>
      <c r="B39" s="12" t="s">
        <v>265</v>
      </c>
      <c r="C39" s="36">
        <v>4</v>
      </c>
      <c r="D39" s="45" t="s">
        <v>28</v>
      </c>
      <c r="E39" s="15" t="s">
        <v>284</v>
      </c>
      <c r="F39" s="12" t="s">
        <v>285</v>
      </c>
      <c r="G39" s="38">
        <v>1</v>
      </c>
      <c r="H39" s="39" t="s">
        <v>286</v>
      </c>
      <c r="I39" s="40" t="s">
        <v>361</v>
      </c>
      <c r="J39" s="40" t="s">
        <v>362</v>
      </c>
      <c r="K39" s="13" t="s">
        <v>34</v>
      </c>
      <c r="L39" s="38" t="s">
        <v>463</v>
      </c>
      <c r="M39" s="41" t="s">
        <v>363</v>
      </c>
      <c r="N39" s="4" t="s">
        <v>36</v>
      </c>
      <c r="O39" s="12" t="s">
        <v>266</v>
      </c>
      <c r="P39" s="41" t="s">
        <v>290</v>
      </c>
      <c r="Q39" s="43">
        <v>45505</v>
      </c>
      <c r="R39" s="43">
        <v>45657</v>
      </c>
      <c r="S39" s="35" t="s">
        <v>49</v>
      </c>
      <c r="T39" s="47">
        <v>45657</v>
      </c>
      <c r="U39" s="47">
        <v>45684</v>
      </c>
      <c r="V39" s="12" t="s">
        <v>464</v>
      </c>
      <c r="W39" s="12" t="s">
        <v>465</v>
      </c>
      <c r="X39" s="49">
        <v>1</v>
      </c>
      <c r="Y39" s="14" t="s">
        <v>438</v>
      </c>
      <c r="Z39" s="12" t="s">
        <v>466</v>
      </c>
    </row>
    <row r="40" spans="1:26" s="11" customFormat="1" ht="67.5" x14ac:dyDescent="0.25">
      <c r="A40" s="12" t="s">
        <v>283</v>
      </c>
      <c r="B40" s="12" t="s">
        <v>265</v>
      </c>
      <c r="C40" s="36">
        <v>4</v>
      </c>
      <c r="D40" s="45" t="s">
        <v>28</v>
      </c>
      <c r="E40" s="15" t="s">
        <v>284</v>
      </c>
      <c r="F40" s="12" t="s">
        <v>285</v>
      </c>
      <c r="G40" s="38">
        <v>2</v>
      </c>
      <c r="H40" s="39" t="s">
        <v>286</v>
      </c>
      <c r="I40" s="40" t="s">
        <v>287</v>
      </c>
      <c r="J40" s="40" t="s">
        <v>288</v>
      </c>
      <c r="K40" s="13" t="s">
        <v>79</v>
      </c>
      <c r="L40" s="38" t="s">
        <v>467</v>
      </c>
      <c r="M40" s="41" t="s">
        <v>289</v>
      </c>
      <c r="N40" s="4" t="s">
        <v>36</v>
      </c>
      <c r="O40" s="12" t="s">
        <v>266</v>
      </c>
      <c r="P40" s="41" t="s">
        <v>290</v>
      </c>
      <c r="Q40" s="43">
        <v>45505</v>
      </c>
      <c r="R40" s="43">
        <v>45657</v>
      </c>
      <c r="S40" s="35" t="s">
        <v>49</v>
      </c>
      <c r="T40" s="47">
        <v>45657</v>
      </c>
      <c r="U40" s="47">
        <v>45684</v>
      </c>
      <c r="V40" s="12" t="s">
        <v>468</v>
      </c>
      <c r="W40" s="12" t="s">
        <v>469</v>
      </c>
      <c r="X40" s="49">
        <v>1</v>
      </c>
      <c r="Y40" s="14" t="s">
        <v>438</v>
      </c>
      <c r="Z40" s="12" t="s">
        <v>466</v>
      </c>
    </row>
    <row r="41" spans="1:26" s="11" customFormat="1" ht="67.5" x14ac:dyDescent="0.25">
      <c r="A41" s="12" t="s">
        <v>283</v>
      </c>
      <c r="B41" s="12" t="s">
        <v>265</v>
      </c>
      <c r="C41" s="36">
        <v>4</v>
      </c>
      <c r="D41" s="45" t="s">
        <v>28</v>
      </c>
      <c r="E41" s="15" t="s">
        <v>284</v>
      </c>
      <c r="F41" s="12" t="s">
        <v>285</v>
      </c>
      <c r="G41" s="38">
        <v>3</v>
      </c>
      <c r="H41" s="39" t="s">
        <v>286</v>
      </c>
      <c r="I41" s="40" t="s">
        <v>287</v>
      </c>
      <c r="J41" s="40" t="s">
        <v>291</v>
      </c>
      <c r="K41" s="13" t="s">
        <v>79</v>
      </c>
      <c r="L41" s="38" t="s">
        <v>292</v>
      </c>
      <c r="M41" s="41" t="s">
        <v>293</v>
      </c>
      <c r="N41" s="4" t="s">
        <v>36</v>
      </c>
      <c r="O41" s="12" t="s">
        <v>266</v>
      </c>
      <c r="P41" s="41" t="s">
        <v>290</v>
      </c>
      <c r="Q41" s="43">
        <v>45505</v>
      </c>
      <c r="R41" s="43">
        <v>45657</v>
      </c>
      <c r="S41" s="35" t="s">
        <v>49</v>
      </c>
      <c r="T41" s="47">
        <v>45657</v>
      </c>
      <c r="U41" s="47">
        <v>45684</v>
      </c>
      <c r="V41" s="12" t="s">
        <v>470</v>
      </c>
      <c r="W41" s="12" t="s">
        <v>471</v>
      </c>
      <c r="X41" s="49">
        <v>1</v>
      </c>
      <c r="Y41" s="14" t="s">
        <v>438</v>
      </c>
      <c r="Z41" s="12" t="s">
        <v>466</v>
      </c>
    </row>
    <row r="42" spans="1:26" s="11" customFormat="1" ht="78.75" x14ac:dyDescent="0.25">
      <c r="A42" s="12" t="s">
        <v>283</v>
      </c>
      <c r="B42" s="12" t="s">
        <v>265</v>
      </c>
      <c r="C42" s="36">
        <v>5</v>
      </c>
      <c r="D42" s="45" t="s">
        <v>28</v>
      </c>
      <c r="E42" s="15" t="s">
        <v>294</v>
      </c>
      <c r="F42" s="12" t="s">
        <v>295</v>
      </c>
      <c r="G42" s="38">
        <v>1</v>
      </c>
      <c r="H42" s="39" t="s">
        <v>296</v>
      </c>
      <c r="I42" s="40" t="s">
        <v>297</v>
      </c>
      <c r="J42" s="40" t="s">
        <v>298</v>
      </c>
      <c r="K42" s="13" t="s">
        <v>34</v>
      </c>
      <c r="L42" s="38" t="s">
        <v>299</v>
      </c>
      <c r="M42" s="41" t="s">
        <v>300</v>
      </c>
      <c r="N42" s="4" t="s">
        <v>36</v>
      </c>
      <c r="O42" s="12" t="s">
        <v>266</v>
      </c>
      <c r="P42" s="41" t="s">
        <v>290</v>
      </c>
      <c r="Q42" s="43">
        <v>45488</v>
      </c>
      <c r="R42" s="43">
        <v>45747</v>
      </c>
      <c r="S42" s="35" t="s">
        <v>39</v>
      </c>
      <c r="T42" s="47">
        <v>45657</v>
      </c>
      <c r="U42" s="47">
        <v>45684</v>
      </c>
      <c r="V42" s="12" t="s">
        <v>472</v>
      </c>
      <c r="W42" s="12" t="s">
        <v>473</v>
      </c>
      <c r="X42" s="49">
        <v>0.62</v>
      </c>
      <c r="Y42" s="14" t="s">
        <v>117</v>
      </c>
      <c r="Z42" s="12" t="s">
        <v>474</v>
      </c>
    </row>
    <row r="43" spans="1:26" s="11" customFormat="1" ht="78.75" x14ac:dyDescent="0.25">
      <c r="A43" s="12" t="s">
        <v>283</v>
      </c>
      <c r="B43" s="12" t="s">
        <v>265</v>
      </c>
      <c r="C43" s="36">
        <v>6</v>
      </c>
      <c r="D43" s="45" t="s">
        <v>28</v>
      </c>
      <c r="E43" s="15" t="s">
        <v>301</v>
      </c>
      <c r="F43" s="12" t="s">
        <v>302</v>
      </c>
      <c r="G43" s="38">
        <v>2</v>
      </c>
      <c r="H43" s="39" t="s">
        <v>303</v>
      </c>
      <c r="I43" s="40" t="s">
        <v>304</v>
      </c>
      <c r="J43" s="40" t="s">
        <v>305</v>
      </c>
      <c r="K43" s="13" t="s">
        <v>34</v>
      </c>
      <c r="L43" s="38" t="s">
        <v>306</v>
      </c>
      <c r="M43" s="41" t="s">
        <v>307</v>
      </c>
      <c r="N43" s="4" t="s">
        <v>36</v>
      </c>
      <c r="O43" s="12" t="s">
        <v>266</v>
      </c>
      <c r="P43" s="41" t="s">
        <v>290</v>
      </c>
      <c r="Q43" s="43">
        <v>45611</v>
      </c>
      <c r="R43" s="43">
        <v>45664</v>
      </c>
      <c r="S43" s="35" t="s">
        <v>49</v>
      </c>
      <c r="T43" s="47">
        <v>45657</v>
      </c>
      <c r="U43" s="47">
        <v>45684</v>
      </c>
      <c r="V43" s="12" t="s">
        <v>475</v>
      </c>
      <c r="W43" s="12" t="s">
        <v>476</v>
      </c>
      <c r="X43" s="49">
        <v>1</v>
      </c>
      <c r="Y43" s="14" t="s">
        <v>117</v>
      </c>
      <c r="Z43" s="12" t="s">
        <v>477</v>
      </c>
    </row>
    <row r="44" spans="1:26" s="11" customFormat="1" ht="56.25" x14ac:dyDescent="0.25">
      <c r="A44" s="12" t="s">
        <v>283</v>
      </c>
      <c r="B44" s="12" t="s">
        <v>265</v>
      </c>
      <c r="C44" s="36">
        <v>6</v>
      </c>
      <c r="D44" s="45" t="s">
        <v>28</v>
      </c>
      <c r="E44" s="15" t="s">
        <v>301</v>
      </c>
      <c r="F44" s="12" t="s">
        <v>302</v>
      </c>
      <c r="G44" s="38">
        <v>3</v>
      </c>
      <c r="H44" s="39" t="s">
        <v>303</v>
      </c>
      <c r="I44" s="40" t="s">
        <v>304</v>
      </c>
      <c r="J44" s="40" t="s">
        <v>305</v>
      </c>
      <c r="K44" s="13" t="s">
        <v>34</v>
      </c>
      <c r="L44" s="38" t="s">
        <v>308</v>
      </c>
      <c r="M44" s="41" t="s">
        <v>309</v>
      </c>
      <c r="N44" s="4" t="s">
        <v>144</v>
      </c>
      <c r="O44" s="12" t="s">
        <v>266</v>
      </c>
      <c r="P44" s="41" t="s">
        <v>290</v>
      </c>
      <c r="Q44" s="43">
        <v>45611</v>
      </c>
      <c r="R44" s="43">
        <v>45689</v>
      </c>
      <c r="S44" s="35" t="s">
        <v>39</v>
      </c>
      <c r="T44" s="47">
        <v>45657</v>
      </c>
      <c r="U44" s="47">
        <v>45684</v>
      </c>
      <c r="V44" s="12" t="s">
        <v>478</v>
      </c>
      <c r="W44" s="12" t="s">
        <v>479</v>
      </c>
      <c r="X44" s="49">
        <v>0</v>
      </c>
      <c r="Y44" s="14" t="s">
        <v>117</v>
      </c>
      <c r="Z44" s="12" t="s">
        <v>131</v>
      </c>
    </row>
    <row r="45" spans="1:26" s="11" customFormat="1" ht="45" x14ac:dyDescent="0.25">
      <c r="A45" s="12" t="s">
        <v>283</v>
      </c>
      <c r="B45" s="12" t="s">
        <v>265</v>
      </c>
      <c r="C45" s="36">
        <v>1</v>
      </c>
      <c r="D45" s="45" t="s">
        <v>160</v>
      </c>
      <c r="E45" s="15" t="s">
        <v>284</v>
      </c>
      <c r="F45" s="12" t="s">
        <v>310</v>
      </c>
      <c r="G45" s="38">
        <v>1</v>
      </c>
      <c r="H45" s="39" t="s">
        <v>311</v>
      </c>
      <c r="I45" s="40" t="s">
        <v>312</v>
      </c>
      <c r="J45" s="40" t="s">
        <v>313</v>
      </c>
      <c r="K45" s="13" t="s">
        <v>115</v>
      </c>
      <c r="L45" s="38" t="s">
        <v>314</v>
      </c>
      <c r="M45" s="41" t="s">
        <v>480</v>
      </c>
      <c r="N45" s="4" t="s">
        <v>36</v>
      </c>
      <c r="O45" s="12" t="s">
        <v>266</v>
      </c>
      <c r="P45" s="41" t="s">
        <v>290</v>
      </c>
      <c r="Q45" s="43">
        <v>45444</v>
      </c>
      <c r="R45" s="43">
        <v>45657</v>
      </c>
      <c r="S45" s="35" t="s">
        <v>49</v>
      </c>
      <c r="T45" s="47">
        <v>45657</v>
      </c>
      <c r="U45" s="47">
        <v>45684</v>
      </c>
      <c r="V45" s="12" t="s">
        <v>481</v>
      </c>
      <c r="W45" s="12" t="s">
        <v>482</v>
      </c>
      <c r="X45" s="49">
        <v>1</v>
      </c>
      <c r="Y45" s="14" t="s">
        <v>438</v>
      </c>
      <c r="Z45" s="12" t="s">
        <v>483</v>
      </c>
    </row>
    <row r="46" spans="1:26" s="11" customFormat="1" ht="112.5" x14ac:dyDescent="0.25">
      <c r="A46" s="12" t="s">
        <v>283</v>
      </c>
      <c r="B46" s="12" t="s">
        <v>265</v>
      </c>
      <c r="C46" s="36">
        <v>1</v>
      </c>
      <c r="D46" s="45" t="s">
        <v>160</v>
      </c>
      <c r="E46" s="15" t="s">
        <v>284</v>
      </c>
      <c r="F46" s="12" t="s">
        <v>310</v>
      </c>
      <c r="G46" s="38">
        <v>2</v>
      </c>
      <c r="H46" s="39" t="s">
        <v>311</v>
      </c>
      <c r="I46" s="40" t="s">
        <v>315</v>
      </c>
      <c r="J46" s="40" t="s">
        <v>316</v>
      </c>
      <c r="K46" s="13" t="s">
        <v>79</v>
      </c>
      <c r="L46" s="38" t="s">
        <v>317</v>
      </c>
      <c r="M46" s="41" t="s">
        <v>318</v>
      </c>
      <c r="N46" s="4" t="s">
        <v>36</v>
      </c>
      <c r="O46" s="12" t="s">
        <v>266</v>
      </c>
      <c r="P46" s="41" t="s">
        <v>290</v>
      </c>
      <c r="Q46" s="43">
        <v>45505</v>
      </c>
      <c r="R46" s="43">
        <v>45657</v>
      </c>
      <c r="S46" s="35" t="s">
        <v>49</v>
      </c>
      <c r="T46" s="47">
        <v>45657</v>
      </c>
      <c r="U46" s="47">
        <v>45684</v>
      </c>
      <c r="V46" s="12" t="s">
        <v>484</v>
      </c>
      <c r="W46" s="12" t="s">
        <v>485</v>
      </c>
      <c r="X46" s="49">
        <v>1</v>
      </c>
      <c r="Y46" s="14" t="s">
        <v>438</v>
      </c>
      <c r="Z46" s="12" t="s">
        <v>483</v>
      </c>
    </row>
    <row r="47" spans="1:26" s="11" customFormat="1" ht="67.5" x14ac:dyDescent="0.25">
      <c r="A47" s="12" t="s">
        <v>283</v>
      </c>
      <c r="B47" s="12" t="s">
        <v>265</v>
      </c>
      <c r="C47" s="36">
        <v>3</v>
      </c>
      <c r="D47" s="45" t="s">
        <v>160</v>
      </c>
      <c r="E47" s="15" t="s">
        <v>320</v>
      </c>
      <c r="F47" s="12" t="s">
        <v>321</v>
      </c>
      <c r="G47" s="38">
        <v>1</v>
      </c>
      <c r="H47" s="39" t="s">
        <v>311</v>
      </c>
      <c r="I47" s="40" t="s">
        <v>322</v>
      </c>
      <c r="J47" s="40" t="s">
        <v>323</v>
      </c>
      <c r="K47" s="13" t="s">
        <v>34</v>
      </c>
      <c r="L47" s="38" t="s">
        <v>324</v>
      </c>
      <c r="M47" s="41" t="s">
        <v>325</v>
      </c>
      <c r="N47" s="4" t="s">
        <v>36</v>
      </c>
      <c r="O47" s="12" t="s">
        <v>266</v>
      </c>
      <c r="P47" s="41" t="s">
        <v>319</v>
      </c>
      <c r="Q47" s="43">
        <v>45489</v>
      </c>
      <c r="R47" s="43">
        <v>45747</v>
      </c>
      <c r="S47" s="35" t="s">
        <v>39</v>
      </c>
      <c r="T47" s="47">
        <v>45657</v>
      </c>
      <c r="U47" s="47">
        <v>45684</v>
      </c>
      <c r="V47" s="12" t="s">
        <v>486</v>
      </c>
      <c r="W47" s="12" t="s">
        <v>479</v>
      </c>
      <c r="X47" s="49">
        <v>0</v>
      </c>
      <c r="Y47" s="14" t="s">
        <v>117</v>
      </c>
      <c r="Z47" s="12" t="s">
        <v>131</v>
      </c>
    </row>
    <row r="48" spans="1:26" s="11" customFormat="1" ht="45" x14ac:dyDescent="0.25">
      <c r="A48" s="12" t="s">
        <v>283</v>
      </c>
      <c r="B48" s="12" t="s">
        <v>265</v>
      </c>
      <c r="C48" s="36">
        <v>4</v>
      </c>
      <c r="D48" s="45" t="s">
        <v>160</v>
      </c>
      <c r="E48" s="15" t="s">
        <v>326</v>
      </c>
      <c r="F48" s="12" t="s">
        <v>327</v>
      </c>
      <c r="G48" s="38">
        <v>1</v>
      </c>
      <c r="H48" s="39" t="s">
        <v>328</v>
      </c>
      <c r="I48" s="40" t="s">
        <v>329</v>
      </c>
      <c r="J48" s="40" t="s">
        <v>330</v>
      </c>
      <c r="K48" s="13" t="s">
        <v>34</v>
      </c>
      <c r="L48" s="38" t="s">
        <v>331</v>
      </c>
      <c r="M48" s="41" t="s">
        <v>332</v>
      </c>
      <c r="N48" s="4" t="s">
        <v>36</v>
      </c>
      <c r="O48" s="12" t="s">
        <v>266</v>
      </c>
      <c r="P48" s="41" t="s">
        <v>319</v>
      </c>
      <c r="Q48" s="43">
        <v>45490</v>
      </c>
      <c r="R48" s="43">
        <v>45565</v>
      </c>
      <c r="S48" s="35" t="s">
        <v>49</v>
      </c>
      <c r="T48" s="47">
        <v>45657</v>
      </c>
      <c r="U48" s="47">
        <v>45684</v>
      </c>
      <c r="V48" s="12" t="s">
        <v>487</v>
      </c>
      <c r="W48" s="12" t="s">
        <v>488</v>
      </c>
      <c r="X48" s="49">
        <v>1</v>
      </c>
      <c r="Y48" s="14" t="s">
        <v>117</v>
      </c>
      <c r="Z48" s="12" t="s">
        <v>489</v>
      </c>
    </row>
    <row r="49" spans="1:26" s="11" customFormat="1" ht="45" x14ac:dyDescent="0.25">
      <c r="A49" s="12" t="s">
        <v>364</v>
      </c>
      <c r="B49" s="12" t="s">
        <v>91</v>
      </c>
      <c r="C49" s="36">
        <v>1</v>
      </c>
      <c r="D49" s="45" t="s">
        <v>28</v>
      </c>
      <c r="E49" s="15" t="s">
        <v>365</v>
      </c>
      <c r="F49" s="12" t="s">
        <v>366</v>
      </c>
      <c r="G49" s="38">
        <v>1</v>
      </c>
      <c r="H49" s="39" t="s">
        <v>367</v>
      </c>
      <c r="I49" s="40" t="s">
        <v>368</v>
      </c>
      <c r="J49" s="40" t="s">
        <v>369</v>
      </c>
      <c r="K49" s="13" t="s">
        <v>115</v>
      </c>
      <c r="L49" s="38" t="s">
        <v>370</v>
      </c>
      <c r="M49" s="41">
        <v>1</v>
      </c>
      <c r="N49" s="4" t="s">
        <v>36</v>
      </c>
      <c r="O49" s="12" t="s">
        <v>161</v>
      </c>
      <c r="P49" s="41" t="s">
        <v>371</v>
      </c>
      <c r="Q49" s="43">
        <v>45566</v>
      </c>
      <c r="R49" s="43">
        <v>45777</v>
      </c>
      <c r="S49" s="35" t="s">
        <v>49</v>
      </c>
      <c r="T49" s="47">
        <v>45657</v>
      </c>
      <c r="U49" s="47">
        <v>45684</v>
      </c>
      <c r="V49" s="12" t="s">
        <v>536</v>
      </c>
      <c r="W49" s="12" t="s">
        <v>537</v>
      </c>
      <c r="X49" s="49">
        <v>1</v>
      </c>
      <c r="Y49" s="14" t="s">
        <v>100</v>
      </c>
      <c r="Z49" s="12" t="s">
        <v>538</v>
      </c>
    </row>
    <row r="50" spans="1:26" s="11" customFormat="1" ht="56.25" x14ac:dyDescent="0.25">
      <c r="A50" s="12" t="s">
        <v>364</v>
      </c>
      <c r="B50" s="12" t="s">
        <v>91</v>
      </c>
      <c r="C50" s="36">
        <v>2</v>
      </c>
      <c r="D50" s="45" t="s">
        <v>28</v>
      </c>
      <c r="E50" s="15" t="s">
        <v>372</v>
      </c>
      <c r="F50" s="12" t="s">
        <v>373</v>
      </c>
      <c r="G50" s="38">
        <v>1</v>
      </c>
      <c r="H50" s="39" t="s">
        <v>374</v>
      </c>
      <c r="I50" s="40" t="s">
        <v>375</v>
      </c>
      <c r="J50" s="40" t="s">
        <v>376</v>
      </c>
      <c r="K50" s="13" t="s">
        <v>115</v>
      </c>
      <c r="L50" s="38" t="s">
        <v>377</v>
      </c>
      <c r="M50" s="41">
        <v>1</v>
      </c>
      <c r="N50" s="4" t="s">
        <v>36</v>
      </c>
      <c r="O50" s="12" t="s">
        <v>161</v>
      </c>
      <c r="P50" s="41" t="s">
        <v>378</v>
      </c>
      <c r="Q50" s="43">
        <v>45689</v>
      </c>
      <c r="R50" s="43">
        <v>46022</v>
      </c>
      <c r="S50" s="35" t="s">
        <v>39</v>
      </c>
      <c r="T50" s="47">
        <v>45657</v>
      </c>
      <c r="U50" s="47">
        <v>45684</v>
      </c>
      <c r="V50" s="12" t="s">
        <v>539</v>
      </c>
      <c r="W50" s="12" t="s">
        <v>540</v>
      </c>
      <c r="X50" s="49">
        <v>0</v>
      </c>
      <c r="Y50" s="14" t="s">
        <v>100</v>
      </c>
      <c r="Z50" s="12" t="s">
        <v>532</v>
      </c>
    </row>
    <row r="51" spans="1:26" s="11" customFormat="1" ht="56.25" x14ac:dyDescent="0.25">
      <c r="A51" s="12" t="s">
        <v>364</v>
      </c>
      <c r="B51" s="12" t="s">
        <v>91</v>
      </c>
      <c r="C51" s="36">
        <v>2</v>
      </c>
      <c r="D51" s="45" t="s">
        <v>28</v>
      </c>
      <c r="E51" s="15" t="s">
        <v>372</v>
      </c>
      <c r="F51" s="12" t="s">
        <v>373</v>
      </c>
      <c r="G51" s="38">
        <v>2</v>
      </c>
      <c r="H51" s="39" t="s">
        <v>374</v>
      </c>
      <c r="I51" s="40" t="s">
        <v>379</v>
      </c>
      <c r="J51" s="40" t="s">
        <v>380</v>
      </c>
      <c r="K51" s="13" t="s">
        <v>115</v>
      </c>
      <c r="L51" s="38" t="s">
        <v>381</v>
      </c>
      <c r="M51" s="41">
        <v>1</v>
      </c>
      <c r="N51" s="4" t="s">
        <v>144</v>
      </c>
      <c r="O51" s="12" t="s">
        <v>161</v>
      </c>
      <c r="P51" s="41" t="s">
        <v>378</v>
      </c>
      <c r="Q51" s="43">
        <v>45689</v>
      </c>
      <c r="R51" s="43">
        <v>46022</v>
      </c>
      <c r="S51" s="35" t="s">
        <v>39</v>
      </c>
      <c r="T51" s="47">
        <v>45657</v>
      </c>
      <c r="U51" s="47">
        <v>45684</v>
      </c>
      <c r="V51" s="12" t="s">
        <v>539</v>
      </c>
      <c r="W51" s="12" t="s">
        <v>540</v>
      </c>
      <c r="X51" s="49">
        <v>0</v>
      </c>
      <c r="Y51" s="14" t="s">
        <v>100</v>
      </c>
      <c r="Z51" s="12" t="s">
        <v>532</v>
      </c>
    </row>
    <row r="52" spans="1:26" s="11" customFormat="1" ht="45" x14ac:dyDescent="0.25">
      <c r="A52" s="12" t="s">
        <v>364</v>
      </c>
      <c r="B52" s="12" t="s">
        <v>91</v>
      </c>
      <c r="C52" s="36">
        <v>3</v>
      </c>
      <c r="D52" s="45" t="s">
        <v>28</v>
      </c>
      <c r="E52" s="15" t="s">
        <v>382</v>
      </c>
      <c r="F52" s="12" t="s">
        <v>383</v>
      </c>
      <c r="G52" s="38">
        <v>1</v>
      </c>
      <c r="H52" s="39" t="s">
        <v>384</v>
      </c>
      <c r="I52" s="40" t="s">
        <v>385</v>
      </c>
      <c r="J52" s="40" t="s">
        <v>386</v>
      </c>
      <c r="K52" s="13" t="s">
        <v>115</v>
      </c>
      <c r="L52" s="38" t="s">
        <v>387</v>
      </c>
      <c r="M52" s="41">
        <v>1</v>
      </c>
      <c r="N52" s="4" t="s">
        <v>36</v>
      </c>
      <c r="O52" s="12" t="s">
        <v>161</v>
      </c>
      <c r="P52" s="41" t="s">
        <v>388</v>
      </c>
      <c r="Q52" s="43">
        <v>45566</v>
      </c>
      <c r="R52" s="43">
        <v>45626</v>
      </c>
      <c r="S52" s="35" t="s">
        <v>49</v>
      </c>
      <c r="T52" s="47">
        <v>45657</v>
      </c>
      <c r="U52" s="47">
        <v>45684</v>
      </c>
      <c r="V52" s="12" t="s">
        <v>541</v>
      </c>
      <c r="W52" s="12" t="s">
        <v>542</v>
      </c>
      <c r="X52" s="49">
        <v>1</v>
      </c>
      <c r="Y52" s="14" t="s">
        <v>100</v>
      </c>
      <c r="Z52" s="12" t="s">
        <v>543</v>
      </c>
    </row>
    <row r="53" spans="1:26" s="11" customFormat="1" ht="56.25" x14ac:dyDescent="0.25">
      <c r="A53" s="12" t="s">
        <v>364</v>
      </c>
      <c r="B53" s="12" t="s">
        <v>91</v>
      </c>
      <c r="C53" s="36">
        <v>3</v>
      </c>
      <c r="D53" s="45" t="s">
        <v>28</v>
      </c>
      <c r="E53" s="15" t="s">
        <v>382</v>
      </c>
      <c r="F53" s="12" t="s">
        <v>383</v>
      </c>
      <c r="G53" s="38">
        <v>2</v>
      </c>
      <c r="H53" s="39" t="s">
        <v>389</v>
      </c>
      <c r="I53" s="40" t="s">
        <v>390</v>
      </c>
      <c r="J53" s="40" t="s">
        <v>391</v>
      </c>
      <c r="K53" s="13" t="s">
        <v>115</v>
      </c>
      <c r="L53" s="38" t="s">
        <v>392</v>
      </c>
      <c r="M53" s="41">
        <v>12</v>
      </c>
      <c r="N53" s="4" t="s">
        <v>36</v>
      </c>
      <c r="O53" s="12" t="s">
        <v>161</v>
      </c>
      <c r="P53" s="41" t="s">
        <v>388</v>
      </c>
      <c r="Q53" s="43">
        <v>45566</v>
      </c>
      <c r="R53" s="43">
        <v>45930</v>
      </c>
      <c r="S53" s="35" t="s">
        <v>49</v>
      </c>
      <c r="T53" s="47">
        <v>45657</v>
      </c>
      <c r="U53" s="47">
        <v>45684</v>
      </c>
      <c r="V53" s="12" t="s">
        <v>544</v>
      </c>
      <c r="W53" s="12" t="s">
        <v>540</v>
      </c>
      <c r="X53" s="49">
        <v>1</v>
      </c>
      <c r="Y53" s="14" t="s">
        <v>100</v>
      </c>
      <c r="Z53" s="12" t="s">
        <v>545</v>
      </c>
    </row>
    <row r="54" spans="1:26" s="11" customFormat="1" ht="56.25" x14ac:dyDescent="0.25">
      <c r="A54" s="12" t="s">
        <v>364</v>
      </c>
      <c r="B54" s="12" t="s">
        <v>91</v>
      </c>
      <c r="C54" s="36">
        <v>3</v>
      </c>
      <c r="D54" s="45" t="s">
        <v>28</v>
      </c>
      <c r="E54" s="15" t="s">
        <v>399</v>
      </c>
      <c r="F54" s="12" t="s">
        <v>399</v>
      </c>
      <c r="G54" s="38">
        <v>3</v>
      </c>
      <c r="H54" s="39" t="s">
        <v>400</v>
      </c>
      <c r="I54" s="40" t="s">
        <v>401</v>
      </c>
      <c r="J54" s="40" t="s">
        <v>402</v>
      </c>
      <c r="K54" s="13" t="s">
        <v>34</v>
      </c>
      <c r="L54" s="38" t="s">
        <v>403</v>
      </c>
      <c r="M54" s="41">
        <v>1</v>
      </c>
      <c r="N54" s="4" t="s">
        <v>36</v>
      </c>
      <c r="O54" s="12" t="s">
        <v>98</v>
      </c>
      <c r="P54" s="41" t="s">
        <v>99</v>
      </c>
      <c r="Q54" s="43">
        <v>45519</v>
      </c>
      <c r="R54" s="43">
        <v>45626</v>
      </c>
      <c r="S54" s="35" t="s">
        <v>49</v>
      </c>
      <c r="T54" s="47">
        <v>45657</v>
      </c>
      <c r="U54" s="47">
        <v>45684</v>
      </c>
      <c r="V54" s="12" t="s">
        <v>546</v>
      </c>
      <c r="W54" s="12" t="s">
        <v>547</v>
      </c>
      <c r="X54" s="49">
        <v>1</v>
      </c>
      <c r="Y54" s="14" t="s">
        <v>100</v>
      </c>
      <c r="Z54" s="12" t="s">
        <v>548</v>
      </c>
    </row>
    <row r="55" spans="1:26" s="11" customFormat="1" ht="45" x14ac:dyDescent="0.25">
      <c r="A55" s="12" t="s">
        <v>364</v>
      </c>
      <c r="B55" s="12" t="s">
        <v>91</v>
      </c>
      <c r="C55" s="36">
        <v>4</v>
      </c>
      <c r="D55" s="45" t="s">
        <v>28</v>
      </c>
      <c r="E55" s="15" t="s">
        <v>393</v>
      </c>
      <c r="F55" s="12" t="s">
        <v>394</v>
      </c>
      <c r="G55" s="38">
        <v>1</v>
      </c>
      <c r="H55" s="39" t="s">
        <v>395</v>
      </c>
      <c r="I55" s="40" t="s">
        <v>396</v>
      </c>
      <c r="J55" s="40" t="s">
        <v>397</v>
      </c>
      <c r="K55" s="13" t="s">
        <v>115</v>
      </c>
      <c r="L55" s="38" t="s">
        <v>398</v>
      </c>
      <c r="M55" s="41">
        <v>1</v>
      </c>
      <c r="N55" s="4" t="s">
        <v>36</v>
      </c>
      <c r="O55" s="12" t="s">
        <v>161</v>
      </c>
      <c r="P55" s="41" t="s">
        <v>388</v>
      </c>
      <c r="Q55" s="43">
        <v>45566</v>
      </c>
      <c r="R55" s="43">
        <v>46022</v>
      </c>
      <c r="S55" s="35" t="s">
        <v>39</v>
      </c>
      <c r="T55" s="47">
        <v>45657</v>
      </c>
      <c r="U55" s="47">
        <v>45684</v>
      </c>
      <c r="V55" s="12" t="s">
        <v>539</v>
      </c>
      <c r="W55" s="12" t="s">
        <v>540</v>
      </c>
      <c r="X55" s="49">
        <v>0</v>
      </c>
      <c r="Y55" s="14" t="s">
        <v>100</v>
      </c>
      <c r="Z55" s="12" t="s">
        <v>532</v>
      </c>
    </row>
    <row r="56" spans="1:26" s="11" customFormat="1" ht="90" x14ac:dyDescent="0.25">
      <c r="A56" s="12" t="s">
        <v>404</v>
      </c>
      <c r="B56" s="12" t="s">
        <v>270</v>
      </c>
      <c r="C56" s="36">
        <v>1</v>
      </c>
      <c r="D56" s="45" t="s">
        <v>28</v>
      </c>
      <c r="E56" s="15" t="s">
        <v>405</v>
      </c>
      <c r="F56" s="12" t="s">
        <v>406</v>
      </c>
      <c r="G56" s="38">
        <v>1</v>
      </c>
      <c r="H56" s="39" t="s">
        <v>407</v>
      </c>
      <c r="I56" s="40" t="s">
        <v>408</v>
      </c>
      <c r="J56" s="40" t="s">
        <v>409</v>
      </c>
      <c r="K56" s="13" t="s">
        <v>34</v>
      </c>
      <c r="L56" s="38" t="s">
        <v>410</v>
      </c>
      <c r="M56" s="41" t="s">
        <v>411</v>
      </c>
      <c r="N56" s="4" t="s">
        <v>36</v>
      </c>
      <c r="O56" s="12" t="s">
        <v>271</v>
      </c>
      <c r="P56" s="41" t="s">
        <v>412</v>
      </c>
      <c r="Q56" s="43">
        <v>45627</v>
      </c>
      <c r="R56" s="71">
        <v>45657</v>
      </c>
      <c r="S56" s="35" t="s">
        <v>49</v>
      </c>
      <c r="T56" s="47">
        <v>45657</v>
      </c>
      <c r="U56" s="47">
        <v>45684</v>
      </c>
      <c r="V56" s="12" t="s">
        <v>493</v>
      </c>
      <c r="W56" s="12" t="s">
        <v>494</v>
      </c>
      <c r="X56" s="49">
        <v>1</v>
      </c>
      <c r="Y56" s="14" t="s">
        <v>193</v>
      </c>
      <c r="Z56" s="12" t="s">
        <v>495</v>
      </c>
    </row>
    <row r="57" spans="1:26" s="11" customFormat="1" ht="146.25" x14ac:dyDescent="0.25">
      <c r="A57" s="12" t="s">
        <v>404</v>
      </c>
      <c r="B57" s="12" t="s">
        <v>270</v>
      </c>
      <c r="C57" s="36">
        <v>2</v>
      </c>
      <c r="D57" s="45" t="s">
        <v>28</v>
      </c>
      <c r="E57" s="15" t="s">
        <v>413</v>
      </c>
      <c r="F57" s="12" t="s">
        <v>414</v>
      </c>
      <c r="G57" s="38">
        <v>1</v>
      </c>
      <c r="H57" s="39" t="s">
        <v>415</v>
      </c>
      <c r="I57" s="40" t="s">
        <v>416</v>
      </c>
      <c r="J57" s="40" t="s">
        <v>417</v>
      </c>
      <c r="K57" s="13" t="s">
        <v>34</v>
      </c>
      <c r="L57" s="38" t="s">
        <v>418</v>
      </c>
      <c r="M57" s="41" t="s">
        <v>419</v>
      </c>
      <c r="N57" s="4" t="s">
        <v>36</v>
      </c>
      <c r="O57" s="12" t="s">
        <v>271</v>
      </c>
      <c r="P57" s="41" t="s">
        <v>412</v>
      </c>
      <c r="Q57" s="43">
        <v>45658</v>
      </c>
      <c r="R57" s="58">
        <v>45747</v>
      </c>
      <c r="S57" s="35" t="s">
        <v>39</v>
      </c>
      <c r="T57" s="47">
        <v>45657</v>
      </c>
      <c r="U57" s="47">
        <v>45684</v>
      </c>
      <c r="V57" s="12" t="s">
        <v>496</v>
      </c>
      <c r="W57" s="12" t="s">
        <v>497</v>
      </c>
      <c r="X57" s="49">
        <v>0</v>
      </c>
      <c r="Y57" s="14" t="s">
        <v>193</v>
      </c>
      <c r="Z57" s="12" t="s">
        <v>498</v>
      </c>
    </row>
    <row r="58" spans="1:26" s="11" customFormat="1" ht="90" x14ac:dyDescent="0.25">
      <c r="A58" s="12" t="s">
        <v>404</v>
      </c>
      <c r="B58" s="12" t="s">
        <v>270</v>
      </c>
      <c r="C58" s="36">
        <v>3</v>
      </c>
      <c r="D58" s="45" t="s">
        <v>28</v>
      </c>
      <c r="E58" s="15" t="s">
        <v>420</v>
      </c>
      <c r="F58" s="12" t="s">
        <v>421</v>
      </c>
      <c r="G58" s="38">
        <v>1</v>
      </c>
      <c r="H58" s="39" t="s">
        <v>422</v>
      </c>
      <c r="I58" s="40" t="s">
        <v>423</v>
      </c>
      <c r="J58" s="40" t="s">
        <v>424</v>
      </c>
      <c r="K58" s="13" t="s">
        <v>34</v>
      </c>
      <c r="L58" s="38" t="s">
        <v>425</v>
      </c>
      <c r="M58" s="41" t="s">
        <v>426</v>
      </c>
      <c r="N58" s="4" t="s">
        <v>36</v>
      </c>
      <c r="O58" s="12" t="s">
        <v>271</v>
      </c>
      <c r="P58" s="41" t="s">
        <v>412</v>
      </c>
      <c r="Q58" s="43">
        <v>45627</v>
      </c>
      <c r="R58" s="72">
        <v>45657</v>
      </c>
      <c r="S58" s="35" t="s">
        <v>49</v>
      </c>
      <c r="T58" s="47">
        <v>45657</v>
      </c>
      <c r="U58" s="47">
        <v>45684</v>
      </c>
      <c r="V58" s="12" t="s">
        <v>499</v>
      </c>
      <c r="W58" s="12" t="s">
        <v>500</v>
      </c>
      <c r="X58" s="49">
        <v>1</v>
      </c>
      <c r="Y58" s="14" t="s">
        <v>193</v>
      </c>
      <c r="Z58" s="12" t="s">
        <v>501</v>
      </c>
    </row>
    <row r="59" spans="1:26" s="11" customFormat="1" ht="112.5" x14ac:dyDescent="0.25">
      <c r="A59" s="12" t="s">
        <v>404</v>
      </c>
      <c r="B59" s="12" t="s">
        <v>270</v>
      </c>
      <c r="C59" s="36">
        <v>4</v>
      </c>
      <c r="D59" s="45" t="s">
        <v>28</v>
      </c>
      <c r="E59" s="15" t="s">
        <v>427</v>
      </c>
      <c r="F59" s="12" t="s">
        <v>428</v>
      </c>
      <c r="G59" s="38">
        <v>1</v>
      </c>
      <c r="H59" s="39" t="s">
        <v>429</v>
      </c>
      <c r="I59" s="40" t="s">
        <v>430</v>
      </c>
      <c r="J59" s="40" t="s">
        <v>431</v>
      </c>
      <c r="K59" s="13" t="s">
        <v>115</v>
      </c>
      <c r="L59" s="38" t="s">
        <v>432</v>
      </c>
      <c r="M59" s="41" t="s">
        <v>433</v>
      </c>
      <c r="N59" s="4" t="s">
        <v>36</v>
      </c>
      <c r="O59" s="12" t="s">
        <v>271</v>
      </c>
      <c r="P59" s="41" t="s">
        <v>412</v>
      </c>
      <c r="Q59" s="43">
        <v>45658</v>
      </c>
      <c r="R59" s="72">
        <v>45746</v>
      </c>
      <c r="S59" s="35" t="s">
        <v>39</v>
      </c>
      <c r="T59" s="47">
        <v>45657</v>
      </c>
      <c r="U59" s="47">
        <v>45684</v>
      </c>
      <c r="V59" s="12" t="s">
        <v>502</v>
      </c>
      <c r="W59" s="12" t="s">
        <v>497</v>
      </c>
      <c r="X59" s="49">
        <v>0</v>
      </c>
      <c r="Y59" s="14" t="s">
        <v>193</v>
      </c>
      <c r="Z59" s="12" t="s">
        <v>498</v>
      </c>
    </row>
    <row r="60" spans="1:26" s="11" customFormat="1" x14ac:dyDescent="0.25">
      <c r="A60" s="12"/>
      <c r="B60" s="12"/>
      <c r="C60" s="36"/>
      <c r="D60" s="45"/>
      <c r="E60" s="15"/>
      <c r="F60" s="12"/>
      <c r="G60" s="38"/>
      <c r="H60" s="39"/>
      <c r="I60" s="40"/>
      <c r="J60" s="40"/>
      <c r="K60" s="13"/>
      <c r="L60" s="38"/>
      <c r="M60" s="41"/>
      <c r="N60" s="4"/>
      <c r="O60" s="12"/>
      <c r="P60" s="41"/>
      <c r="Q60" s="43"/>
      <c r="R60" s="43"/>
      <c r="S60" s="35"/>
      <c r="T60" s="47"/>
      <c r="U60" s="47"/>
      <c r="V60" s="12"/>
      <c r="W60" s="12"/>
      <c r="X60" s="49"/>
      <c r="Y60" s="14"/>
      <c r="Z60" s="12"/>
    </row>
    <row r="61" spans="1:26" s="11" customFormat="1" x14ac:dyDescent="0.25">
      <c r="A61" s="12"/>
      <c r="B61" s="12"/>
      <c r="C61" s="36"/>
      <c r="D61" s="45"/>
      <c r="E61" s="15"/>
      <c r="F61" s="12"/>
      <c r="G61" s="38"/>
      <c r="H61" s="39"/>
      <c r="I61" s="40"/>
      <c r="J61" s="40"/>
      <c r="K61" s="13"/>
      <c r="L61" s="38"/>
      <c r="M61" s="41"/>
      <c r="N61" s="4"/>
      <c r="O61" s="12"/>
      <c r="P61" s="41"/>
      <c r="Q61" s="43"/>
      <c r="R61" s="43"/>
      <c r="S61" s="35"/>
      <c r="T61" s="47"/>
      <c r="U61" s="47"/>
      <c r="V61" s="12"/>
      <c r="W61" s="12"/>
      <c r="X61" s="49"/>
      <c r="Y61" s="14"/>
      <c r="Z61" s="12"/>
    </row>
    <row r="62" spans="1:26" s="11" customFormat="1" x14ac:dyDescent="0.25">
      <c r="A62" s="12"/>
      <c r="B62" s="12"/>
      <c r="C62" s="36"/>
      <c r="D62" s="45"/>
      <c r="E62" s="15"/>
      <c r="F62" s="12"/>
      <c r="G62" s="38"/>
      <c r="H62" s="39"/>
      <c r="I62" s="40"/>
      <c r="J62" s="40"/>
      <c r="K62" s="13"/>
      <c r="L62" s="38"/>
      <c r="M62" s="41"/>
      <c r="N62" s="4"/>
      <c r="O62" s="12"/>
      <c r="P62" s="41"/>
      <c r="Q62" s="43"/>
      <c r="R62" s="43"/>
      <c r="S62" s="35"/>
      <c r="T62" s="47"/>
      <c r="U62" s="47"/>
      <c r="V62" s="12"/>
      <c r="W62" s="12"/>
      <c r="X62" s="49"/>
      <c r="Y62" s="14"/>
      <c r="Z62" s="12"/>
    </row>
    <row r="63" spans="1:26" s="11" customFormat="1" x14ac:dyDescent="0.25">
      <c r="A63" s="12"/>
      <c r="B63" s="12"/>
      <c r="C63" s="36"/>
      <c r="D63" s="45"/>
      <c r="E63" s="15"/>
      <c r="F63" s="12"/>
      <c r="G63" s="38"/>
      <c r="H63" s="39"/>
      <c r="I63" s="40"/>
      <c r="J63" s="40"/>
      <c r="K63" s="13"/>
      <c r="L63" s="38"/>
      <c r="M63" s="41"/>
      <c r="N63" s="4"/>
      <c r="O63" s="12"/>
      <c r="P63" s="41"/>
      <c r="Q63" s="43"/>
      <c r="R63" s="43"/>
      <c r="S63" s="35"/>
      <c r="T63" s="47"/>
      <c r="U63" s="47"/>
      <c r="V63" s="12"/>
      <c r="W63" s="12"/>
      <c r="X63" s="49"/>
      <c r="Y63" s="14"/>
      <c r="Z63" s="12"/>
    </row>
    <row r="64" spans="1:26" s="11" customFormat="1" x14ac:dyDescent="0.25">
      <c r="A64" s="12"/>
      <c r="B64" s="12"/>
      <c r="C64" s="36"/>
      <c r="D64" s="45"/>
      <c r="E64" s="15"/>
      <c r="F64" s="12"/>
      <c r="G64" s="38"/>
      <c r="H64" s="39"/>
      <c r="I64" s="40"/>
      <c r="J64" s="40"/>
      <c r="K64" s="13"/>
      <c r="L64" s="38"/>
      <c r="M64" s="41"/>
      <c r="N64" s="4"/>
      <c r="O64" s="12"/>
      <c r="P64" s="41"/>
      <c r="Q64" s="43"/>
      <c r="R64" s="43"/>
      <c r="S64" s="35"/>
      <c r="T64" s="47"/>
      <c r="U64" s="47"/>
      <c r="V64" s="12"/>
      <c r="W64" s="12"/>
      <c r="X64" s="49"/>
      <c r="Y64" s="14"/>
      <c r="Z64" s="12"/>
    </row>
    <row r="65" spans="1:26" s="11" customFormat="1" x14ac:dyDescent="0.25">
      <c r="A65" s="12"/>
      <c r="B65" s="12"/>
      <c r="C65" s="36"/>
      <c r="D65" s="45"/>
      <c r="E65" s="15"/>
      <c r="F65" s="12"/>
      <c r="G65" s="38"/>
      <c r="H65" s="39"/>
      <c r="I65" s="40"/>
      <c r="J65" s="40"/>
      <c r="K65" s="13"/>
      <c r="L65" s="38"/>
      <c r="M65" s="41"/>
      <c r="N65" s="4"/>
      <c r="O65" s="12"/>
      <c r="P65" s="41"/>
      <c r="Q65" s="43"/>
      <c r="R65" s="43"/>
      <c r="S65" s="35"/>
      <c r="T65" s="47"/>
      <c r="U65" s="47"/>
      <c r="V65" s="12"/>
      <c r="W65" s="12"/>
      <c r="X65" s="49"/>
      <c r="Y65" s="14"/>
      <c r="Z65" s="12"/>
    </row>
    <row r="66" spans="1:26" s="11" customFormat="1" x14ac:dyDescent="0.25">
      <c r="A66" s="12"/>
      <c r="B66" s="12"/>
      <c r="C66" s="36"/>
      <c r="D66" s="45"/>
      <c r="E66" s="15"/>
      <c r="F66" s="12"/>
      <c r="G66" s="38"/>
      <c r="H66" s="39"/>
      <c r="I66" s="40"/>
      <c r="J66" s="40"/>
      <c r="K66" s="13"/>
      <c r="L66" s="38"/>
      <c r="M66" s="41"/>
      <c r="N66" s="4"/>
      <c r="O66" s="12"/>
      <c r="P66" s="41"/>
      <c r="Q66" s="43"/>
      <c r="R66" s="43"/>
      <c r="S66" s="35"/>
      <c r="T66" s="47"/>
      <c r="U66" s="47"/>
      <c r="V66" s="12"/>
      <c r="W66" s="12"/>
      <c r="X66" s="49"/>
      <c r="Y66" s="14"/>
      <c r="Z66" s="12"/>
    </row>
    <row r="67" spans="1:26" s="11" customFormat="1" ht="11.25" customHeight="1" x14ac:dyDescent="0.25">
      <c r="A67" s="12"/>
      <c r="B67" s="12"/>
      <c r="C67" s="36"/>
      <c r="D67" s="45"/>
      <c r="E67" s="15"/>
      <c r="F67" s="12"/>
      <c r="G67" s="38"/>
      <c r="H67" s="39"/>
      <c r="I67" s="40"/>
      <c r="J67" s="40"/>
      <c r="K67" s="13"/>
      <c r="L67" s="38"/>
      <c r="M67" s="41"/>
      <c r="N67" s="4"/>
      <c r="O67" s="12"/>
      <c r="P67" s="41"/>
      <c r="Q67" s="43"/>
      <c r="R67" s="43"/>
      <c r="S67" s="35"/>
      <c r="T67" s="47"/>
      <c r="U67" s="47"/>
      <c r="V67" s="12"/>
      <c r="W67" s="12"/>
      <c r="X67" s="49"/>
      <c r="Y67" s="14"/>
      <c r="Z67" s="12"/>
    </row>
    <row r="68" spans="1:26" s="11" customFormat="1" ht="11.25" customHeight="1" x14ac:dyDescent="0.25">
      <c r="A68" s="12"/>
      <c r="B68" s="12"/>
      <c r="C68" s="12"/>
      <c r="D68" s="45"/>
      <c r="E68" s="15"/>
      <c r="F68" s="15"/>
      <c r="G68" s="14"/>
      <c r="H68" s="14"/>
      <c r="I68" s="12"/>
      <c r="J68" s="13"/>
      <c r="K68" s="13"/>
      <c r="L68" s="12"/>
      <c r="M68" s="12"/>
      <c r="N68" s="4"/>
      <c r="O68" s="12"/>
      <c r="P68" s="12"/>
      <c r="Q68" s="46"/>
      <c r="R68" s="46"/>
      <c r="S68" s="15"/>
      <c r="T68" s="47"/>
      <c r="U68" s="47"/>
      <c r="V68" s="12"/>
      <c r="W68" s="12"/>
      <c r="X68" s="49"/>
      <c r="Y68" s="14"/>
      <c r="Z68" s="12"/>
    </row>
    <row r="69" spans="1:26" s="11" customFormat="1" x14ac:dyDescent="0.25">
      <c r="A69" s="12"/>
      <c r="B69" s="12"/>
      <c r="C69" s="12"/>
      <c r="D69" s="45"/>
      <c r="E69" s="12"/>
      <c r="F69" s="12"/>
      <c r="G69" s="12"/>
      <c r="H69" s="12"/>
      <c r="I69" s="5"/>
      <c r="J69" s="12"/>
      <c r="K69" s="12"/>
      <c r="L69" s="12"/>
      <c r="M69" s="13"/>
      <c r="N69" s="4"/>
      <c r="O69" s="12"/>
      <c r="P69" s="13"/>
      <c r="Q69" s="46"/>
      <c r="R69" s="47"/>
      <c r="S69" s="15"/>
      <c r="T69" s="47"/>
      <c r="U69" s="47"/>
      <c r="V69" s="12"/>
      <c r="W69" s="12"/>
      <c r="X69" s="49"/>
      <c r="Y69" s="14"/>
      <c r="Z69" s="12"/>
    </row>
    <row r="70" spans="1:26" ht="10.5" customHeight="1" x14ac:dyDescent="0.25"/>
    <row r="75" spans="1:26" x14ac:dyDescent="0.25">
      <c r="E75" s="2"/>
    </row>
    <row r="468" spans="25:25" x14ac:dyDescent="0.25">
      <c r="Y468" s="3" t="s">
        <v>437</v>
      </c>
    </row>
    <row r="469" spans="25:25" x14ac:dyDescent="0.25">
      <c r="Y469" s="3" t="s">
        <v>77</v>
      </c>
    </row>
    <row r="470" spans="25:25" x14ac:dyDescent="0.25">
      <c r="Y470" s="3" t="s">
        <v>252</v>
      </c>
    </row>
    <row r="471" spans="25:25" x14ac:dyDescent="0.25">
      <c r="Y471" s="3" t="s">
        <v>40</v>
      </c>
    </row>
    <row r="472" spans="25:25" x14ac:dyDescent="0.25">
      <c r="Y472" s="3" t="s">
        <v>117</v>
      </c>
    </row>
    <row r="473" spans="25:25" x14ac:dyDescent="0.25">
      <c r="Y473" s="3" t="s">
        <v>193</v>
      </c>
    </row>
    <row r="474" spans="25:25" x14ac:dyDescent="0.25">
      <c r="Y474" s="3" t="s">
        <v>130</v>
      </c>
    </row>
    <row r="475" spans="25:25" x14ac:dyDescent="0.25">
      <c r="Y475" s="3" t="s">
        <v>100</v>
      </c>
    </row>
    <row r="476" spans="25:25" x14ac:dyDescent="0.25">
      <c r="Y476" s="3" t="s">
        <v>253</v>
      </c>
    </row>
    <row r="477" spans="25:25" x14ac:dyDescent="0.25">
      <c r="Y477" s="3" t="s">
        <v>438</v>
      </c>
    </row>
    <row r="478" spans="25:25" x14ac:dyDescent="0.25">
      <c r="Y478" s="3" t="s">
        <v>439</v>
      </c>
    </row>
    <row r="479" spans="25:25" x14ac:dyDescent="0.25">
      <c r="Y479" s="3" t="s">
        <v>440</v>
      </c>
    </row>
  </sheetData>
  <sheetProtection selectLockedCells="1" autoFilter="0" selectUnlockedCells="1"/>
  <autoFilter ref="A1:Z69" xr:uid="{00000000-0009-0000-0000-000001000000}"/>
  <sortState xmlns:xlrd2="http://schemas.microsoft.com/office/spreadsheetml/2017/richdata2" ref="W64:W65">
    <sortCondition ref="W64:W65"/>
  </sortState>
  <phoneticPr fontId="15" type="noConversion"/>
  <dataValidations count="23">
    <dataValidation type="list" allowBlank="1" showInputMessage="1" showErrorMessage="1" sqref="Y25:Y29 Y1 Y3:Y18" xr:uid="{00000000-0002-0000-0100-000008000000}">
      <formula1>$Y$468:$Y$477</formula1>
    </dataValidation>
    <dataValidation type="list" allowBlank="1" showInputMessage="1" showErrorMessage="1" sqref="Y19:Y24" xr:uid="{00000000-0002-0000-0100-000014000000}">
      <formula1>$Y$468:$Y$478</formula1>
    </dataValidation>
    <dataValidation allowBlank="1" showInputMessage="1" showErrorMessage="1" sqref="Z482"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2:J11" xr:uid="{00000000-0002-0000-0100-000000000000}">
      <formula1>1</formula1>
      <formula2>500</formula2>
    </dataValidation>
    <dataValidation type="textLength" allowBlank="1" showInputMessage="1" showErrorMessage="1" sqref="P2:P11" xr:uid="{00000000-0002-0000-0100-000001000000}">
      <formula1>1</formula1>
      <formula2>200</formula2>
    </dataValidation>
    <dataValidation type="list" allowBlank="1" showInputMessage="1" showErrorMessage="1" sqref="O2:O11" xr:uid="{00000000-0002-0000-0100-000002000000}">
      <formula1>Áreas</formula1>
    </dataValidation>
    <dataValidation type="date" allowBlank="1" showInputMessage="1" showErrorMessage="1" errorTitle="Fecha" error="Registre la fecha en el siguiente formato DD/MM/AAAA" sqref="R60:R69 R57 R2:R55 Q2:Q69 T2:U69" xr:uid="{00000000-0002-0000-0100-00000D000000}">
      <formula1>43101</formula1>
      <formula2>55153</formula2>
    </dataValidation>
    <dataValidation type="list" allowBlank="1" showInputMessage="1" showErrorMessage="1" sqref="Y2" xr:uid="{25D1D849-3670-48FE-A262-7EBC97823C32}">
      <formula1>$Y$468:$Y$479</formula1>
    </dataValidation>
    <dataValidation type="list" allowBlank="1" showInputMessage="1" showErrorMessage="1" errorTitle="Tipo de acción" error="Elija una tipología de la lista desplegable" sqref="O12:O69"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12:J69" xr:uid="{00000000-0002-0000-0100-000004000000}">
      <formula1>1</formula1>
      <formula2>300</formula2>
    </dataValidation>
    <dataValidation type="textLength" allowBlank="1" showInputMessage="1" showErrorMessage="1" sqref="P12:P69" xr:uid="{00000000-0002-0000-0100-000005000000}">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69"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69"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69"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69"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69"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69" xr:uid="{00000000-0002-0000-0100-00000C000000}">
      <formula1>1</formula1>
      <formula2>50</formula2>
    </dataValidation>
    <dataValidation type="decimal" allowBlank="1" showInputMessage="1" showErrorMessage="1" sqref="X2:X69" xr:uid="{00000000-0002-0000-0100-00000E000000}">
      <formula1>0</formula1>
      <formula2>1</formula2>
    </dataValidation>
    <dataValidation type="list" allowBlank="1" showInputMessage="1" showErrorMessage="1" errorTitle="Estado del Acción" error="Elija una tipología de la lista desplegable" sqref="S2:S69"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69" xr:uid="{00000000-0002-0000-0100-000010000000}">
      <formula1>"Correctiva, Preventiva, Corrección"</formula1>
    </dataValidation>
    <dataValidation type="list" allowBlank="1" showInputMessage="1" showErrorMessage="1" errorTitle="Tipo" error="Elija una tipología de la lista desplegable" sqref="D2:D69"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69"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69"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B2:B11</xm:sqref>
        </x14:dataValidation>
        <x14:dataValidation type="list" allowBlank="1" showInputMessage="1" showErrorMessage="1" errorTitle="Proceso" error="Elija una tipología de la lista desplegable" xr:uid="{00000000-0002-0000-0100-000016000000}">
          <x14:formula1>
            <xm:f>'Resumen Plan de Mejoramiento'!$A$2:$A$16</xm:f>
          </x14:formula1>
          <xm:sqref>B12:B69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9"/>
  <sheetViews>
    <sheetView showGridLines="0" zoomScale="112" zoomScaleNormal="112" workbookViewId="0">
      <selection activeCell="C23" sqref="C23"/>
    </sheetView>
  </sheetViews>
  <sheetFormatPr baseColWidth="10" defaultColWidth="11.42578125" defaultRowHeight="14.25" x14ac:dyDescent="0.25"/>
  <cols>
    <col min="1" max="1" width="47.5703125" style="6" customWidth="1"/>
    <col min="2" max="3" width="16" style="6" customWidth="1"/>
    <col min="4" max="4" width="9.85546875" style="6" bestFit="1" customWidth="1"/>
    <col min="5" max="5" width="13.140625" style="6" bestFit="1" customWidth="1"/>
    <col min="6" max="6" width="12.28515625" style="6" bestFit="1" customWidth="1"/>
    <col min="7" max="7" width="6.7109375" style="6" bestFit="1" customWidth="1"/>
    <col min="8" max="8" width="26.85546875" style="6" customWidth="1"/>
    <col min="9" max="9" width="54.140625" style="6" customWidth="1"/>
    <col min="10" max="10" width="3.42578125" style="6" bestFit="1" customWidth="1"/>
    <col min="11" max="13" width="8.5703125" style="6" customWidth="1"/>
    <col min="14" max="14" width="9.42578125" style="6" bestFit="1" customWidth="1"/>
    <col min="15" max="15" width="12" style="6" bestFit="1" customWidth="1"/>
    <col min="16" max="16" width="6.85546875" style="6" bestFit="1" customWidth="1"/>
    <col min="17" max="17" width="12" style="6" bestFit="1" customWidth="1"/>
    <col min="18" max="18" width="10.140625" style="6" bestFit="1" customWidth="1"/>
    <col min="19" max="19" width="12" style="6" bestFit="1" customWidth="1"/>
    <col min="20" max="20" width="10.5703125" style="6" bestFit="1" customWidth="1"/>
    <col min="21" max="21" width="12" style="6" bestFit="1" customWidth="1"/>
    <col min="22" max="22" width="9.42578125" style="6" bestFit="1" customWidth="1"/>
    <col min="23" max="23" width="12.5703125" style="6" bestFit="1" customWidth="1"/>
    <col min="24" max="16384" width="11.42578125" style="6"/>
  </cols>
  <sheetData>
    <row r="1" spans="1:9" ht="43.5" thickBot="1" x14ac:dyDescent="0.3">
      <c r="A1" s="24" t="s">
        <v>254</v>
      </c>
      <c r="B1" s="25" t="s">
        <v>39</v>
      </c>
      <c r="C1" s="25" t="s">
        <v>49</v>
      </c>
      <c r="D1" s="25" t="s">
        <v>81</v>
      </c>
      <c r="E1" s="25" t="s">
        <v>90</v>
      </c>
      <c r="F1" s="25" t="s">
        <v>56</v>
      </c>
      <c r="G1" s="26" t="s">
        <v>255</v>
      </c>
      <c r="H1" s="27" t="s">
        <v>256</v>
      </c>
      <c r="I1" s="28" t="s">
        <v>257</v>
      </c>
    </row>
    <row r="2" spans="1:9" x14ac:dyDescent="0.25">
      <c r="A2" s="59" t="s">
        <v>188</v>
      </c>
      <c r="B2" s="60">
        <f>+COUNTIFS(ProcesoPM,'Resumen Plan de Mejoramiento'!A2,'Resultados Plan de Mejoramiento'!$S:$S,'Resumen Plan de Mejoramiento'!$B$1)</f>
        <v>0</v>
      </c>
      <c r="C2" s="60">
        <f>+COUNTIFS(ProcesoPM,'Resumen Plan de Mejoramiento'!A2,'Resultados Plan de Mejoramiento'!$S:$S,'Resumen Plan de Mejoramiento'!$C$1)</f>
        <v>2</v>
      </c>
      <c r="D2" s="61">
        <f>+COUNTIFS(ProcesoPM,'Resumen Plan de Mejoramiento'!$A2,'Resultados Plan de Mejoramiento'!$S:$S,'Resumen Plan de Mejoramiento'!$D$1)</f>
        <v>0</v>
      </c>
      <c r="E2" s="60">
        <f>+COUNTIFS(ProcesoPM,'Resumen Plan de Mejoramiento'!C2,'Resultados Plan de Mejoramiento'!$S:$S,'Resumen Plan de Mejoramiento'!$C$1)</f>
        <v>0</v>
      </c>
      <c r="F2" s="62">
        <f>+COUNTIFS(ProcesoPM,'Resumen Plan de Mejoramiento'!$A2,'Resultados Plan de Mejoramiento'!$S:$S,'Resumen Plan de Mejoramiento'!$F$1)</f>
        <v>0</v>
      </c>
      <c r="G2" s="60">
        <f t="shared" ref="G2:G16" si="0">SUM(B2:F2)</f>
        <v>2</v>
      </c>
      <c r="H2" s="63" t="s">
        <v>258</v>
      </c>
      <c r="I2" s="64" t="s">
        <v>37</v>
      </c>
    </row>
    <row r="3" spans="1:9" x14ac:dyDescent="0.25">
      <c r="A3" s="65" t="s">
        <v>259</v>
      </c>
      <c r="B3" s="61">
        <f>+COUNTIFS(ProcesoPM,'Resumen Plan de Mejoramiento'!A3,'Resultados Plan de Mejoramiento'!$S:$S,'Resumen Plan de Mejoramiento'!$B$1)</f>
        <v>0</v>
      </c>
      <c r="C3" s="60">
        <f>+COUNTIFS(ProcesoPM,'Resumen Plan de Mejoramiento'!A3,'Resultados Plan de Mejoramiento'!$S:$S,'Resumen Plan de Mejoramiento'!$C$1)</f>
        <v>0</v>
      </c>
      <c r="D3" s="61">
        <f>+COUNTIFS(ProcesoPM,'Resumen Plan de Mejoramiento'!$A3,'Resultados Plan de Mejoramiento'!$S:$S,'Resumen Plan de Mejoramiento'!$D$1)</f>
        <v>0</v>
      </c>
      <c r="E3" s="61">
        <f>+COUNTIFS(ProcesoPM,'Resumen Plan de Mejoramiento'!$A3,'Resultados Plan de Mejoramiento'!$S:$S,'Resumen Plan de Mejoramiento'!$E$1)</f>
        <v>0</v>
      </c>
      <c r="F3" s="62">
        <f>+COUNTIFS(ProcesoPM,'Resumen Plan de Mejoramiento'!$A3,'Resultados Plan de Mejoramiento'!$S:$S,'Resumen Plan de Mejoramiento'!$F$1)</f>
        <v>0</v>
      </c>
      <c r="G3" s="16">
        <f t="shared" si="0"/>
        <v>0</v>
      </c>
      <c r="H3" s="63" t="s">
        <v>441</v>
      </c>
      <c r="I3" s="66" t="s">
        <v>260</v>
      </c>
    </row>
    <row r="4" spans="1:9" x14ac:dyDescent="0.25">
      <c r="A4" s="65" t="s">
        <v>261</v>
      </c>
      <c r="B4" s="61">
        <f>+COUNTIFS(ProcesoPM,'Resumen Plan de Mejoramiento'!A4,'Resultados Plan de Mejoramiento'!$S:$S,'Resumen Plan de Mejoramiento'!$B$1)</f>
        <v>0</v>
      </c>
      <c r="C4" s="60">
        <f>+COUNTIFS(ProcesoPM,'Resumen Plan de Mejoramiento'!A4,'Resultados Plan de Mejoramiento'!$S:$S,'Resumen Plan de Mejoramiento'!$C$1)</f>
        <v>0</v>
      </c>
      <c r="D4" s="61">
        <f>+COUNTIFS(ProcesoPM,'Resumen Plan de Mejoramiento'!$A4,'Resultados Plan de Mejoramiento'!$S:$S,'Resumen Plan de Mejoramiento'!$D$1)</f>
        <v>0</v>
      </c>
      <c r="E4" s="61">
        <f>+COUNTIFS(ProcesoPM,'Resumen Plan de Mejoramiento'!$A4,'Resultados Plan de Mejoramiento'!$S:$S,'Resumen Plan de Mejoramiento'!$E$1)</f>
        <v>0</v>
      </c>
      <c r="F4" s="62">
        <f>+COUNTIFS(ProcesoPM,'Resumen Plan de Mejoramiento'!$A4,'Resultados Plan de Mejoramiento'!$S:$S,'Resumen Plan de Mejoramiento'!$F$1)</f>
        <v>0</v>
      </c>
      <c r="G4" s="16">
        <f t="shared" si="0"/>
        <v>0</v>
      </c>
      <c r="H4" s="63" t="s">
        <v>441</v>
      </c>
      <c r="I4" s="67" t="s">
        <v>262</v>
      </c>
    </row>
    <row r="5" spans="1:9" x14ac:dyDescent="0.25">
      <c r="A5" s="65" t="s">
        <v>263</v>
      </c>
      <c r="B5" s="61">
        <f>+COUNTIFS(ProcesoPM,'Resumen Plan de Mejoramiento'!A5,'Resultados Plan de Mejoramiento'!$S:$S,'Resumen Plan de Mejoramiento'!$B$1)</f>
        <v>0</v>
      </c>
      <c r="C5" s="60">
        <f>+COUNTIFS(ProcesoPM,'Resumen Plan de Mejoramiento'!A5,'Resultados Plan de Mejoramiento'!$S:$S,'Resumen Plan de Mejoramiento'!$C$1)</f>
        <v>0</v>
      </c>
      <c r="D5" s="61">
        <f>+COUNTIFS(ProcesoPM,'Resumen Plan de Mejoramiento'!$A5,'Resultados Plan de Mejoramiento'!$S:$S,'Resumen Plan de Mejoramiento'!$D$1)</f>
        <v>0</v>
      </c>
      <c r="E5" s="61">
        <f>+COUNTIFS(ProcesoPM,'Resumen Plan de Mejoramiento'!$A5,'Resultados Plan de Mejoramiento'!$S:$S,'Resumen Plan de Mejoramiento'!$E$1)</f>
        <v>0</v>
      </c>
      <c r="F5" s="62">
        <f>+COUNTIFS(ProcesoPM,'Resumen Plan de Mejoramiento'!$A5,'Resultados Plan de Mejoramiento'!$S:$S,'Resumen Plan de Mejoramiento'!$F$1)</f>
        <v>0</v>
      </c>
      <c r="G5" s="16">
        <f t="shared" si="0"/>
        <v>0</v>
      </c>
      <c r="H5" s="63" t="s">
        <v>441</v>
      </c>
      <c r="I5" s="66" t="s">
        <v>264</v>
      </c>
    </row>
    <row r="6" spans="1:9" x14ac:dyDescent="0.25">
      <c r="A6" s="65" t="s">
        <v>122</v>
      </c>
      <c r="B6" s="61">
        <f>+COUNTIFS(ProcesoPM,'Resumen Plan de Mejoramiento'!A6,'Resultados Plan de Mejoramiento'!$S:$S,'Resumen Plan de Mejoramiento'!$B$1)</f>
        <v>0</v>
      </c>
      <c r="C6" s="60">
        <f>+COUNTIFS(ProcesoPM,'Resumen Plan de Mejoramiento'!A6,'Resultados Plan de Mejoramiento'!$S:$S,'Resumen Plan de Mejoramiento'!$C$1)</f>
        <v>1</v>
      </c>
      <c r="D6" s="61">
        <f>+COUNTIFS(ProcesoPM,'Resumen Plan de Mejoramiento'!$A6,'Resultados Plan de Mejoramiento'!$S:$S,'Resumen Plan de Mejoramiento'!$D$1)</f>
        <v>0</v>
      </c>
      <c r="E6" s="61">
        <f>+COUNTIFS(ProcesoPM,'Resumen Plan de Mejoramiento'!$A6,'Resultados Plan de Mejoramiento'!$S:$S,'Resumen Plan de Mejoramiento'!$E$1)</f>
        <v>0</v>
      </c>
      <c r="F6" s="62">
        <f>+COUNTIFS(ProcesoPM,'Resumen Plan de Mejoramiento'!$A6,'Resultados Plan de Mejoramiento'!$S:$S,'Resumen Plan de Mejoramiento'!$F$1)</f>
        <v>0</v>
      </c>
      <c r="G6" s="16">
        <f t="shared" si="0"/>
        <v>1</v>
      </c>
      <c r="H6" s="63" t="s">
        <v>438</v>
      </c>
      <c r="I6" s="66" t="s">
        <v>37</v>
      </c>
    </row>
    <row r="7" spans="1:9" x14ac:dyDescent="0.25">
      <c r="A7" s="65" t="s">
        <v>265</v>
      </c>
      <c r="B7" s="61">
        <f>+COUNTIFS(ProcesoPM,'Resumen Plan de Mejoramiento'!A7,'Resultados Plan de Mejoramiento'!$S:$S,'Resumen Plan de Mejoramiento'!$B$1)</f>
        <v>5</v>
      </c>
      <c r="C7" s="60">
        <f>+COUNTIFS(ProcesoPM,'Resumen Plan de Mejoramiento'!A7,'Resultados Plan de Mejoramiento'!$S:$S,'Resumen Plan de Mejoramiento'!$C$1)</f>
        <v>10</v>
      </c>
      <c r="D7" s="61">
        <f>+COUNTIFS(ProcesoPM,'Resumen Plan de Mejoramiento'!$A7,'Resultados Plan de Mejoramiento'!$S:$S,'Resumen Plan de Mejoramiento'!$D$1)</f>
        <v>0</v>
      </c>
      <c r="E7" s="61">
        <f>+COUNTIFS(ProcesoPM,'Resumen Plan de Mejoramiento'!$A7,'Resultados Plan de Mejoramiento'!$S:$S,'Resumen Plan de Mejoramiento'!$E$1)</f>
        <v>0</v>
      </c>
      <c r="F7" s="62">
        <f>+COUNTIFS(ProcesoPM,'Resumen Plan de Mejoramiento'!$A7,'Resultados Plan de Mejoramiento'!$S:$S,'Resumen Plan de Mejoramiento'!$F$1)</f>
        <v>0</v>
      </c>
      <c r="G7" s="16">
        <f t="shared" si="0"/>
        <v>15</v>
      </c>
      <c r="H7" s="63" t="s">
        <v>117</v>
      </c>
      <c r="I7" s="66" t="s">
        <v>266</v>
      </c>
    </row>
    <row r="8" spans="1:9" x14ac:dyDescent="0.25">
      <c r="A8" s="65" t="s">
        <v>267</v>
      </c>
      <c r="B8" s="61">
        <f>+COUNTIFS(ProcesoPM,'Resumen Plan de Mejoramiento'!A8,'Resultados Plan de Mejoramiento'!$S:$S,'Resumen Plan de Mejoramiento'!$B$1)</f>
        <v>2</v>
      </c>
      <c r="C8" s="60">
        <f>+COUNTIFS(ProcesoPM,'Resumen Plan de Mejoramiento'!A8,'Resultados Plan de Mejoramiento'!$S:$S,'Resumen Plan de Mejoramiento'!$C$1)</f>
        <v>1</v>
      </c>
      <c r="D8" s="61">
        <f>+COUNTIFS(ProcesoPM,'Resumen Plan de Mejoramiento'!$A8,'Resultados Plan de Mejoramiento'!$S:$S,'Resumen Plan de Mejoramiento'!$D$1)</f>
        <v>0</v>
      </c>
      <c r="E8" s="61">
        <f>+COUNTIFS(ProcesoPM,'Resumen Plan de Mejoramiento'!$A8,'Resultados Plan de Mejoramiento'!$S:$S,'Resumen Plan de Mejoramiento'!$E$1)</f>
        <v>1</v>
      </c>
      <c r="F8" s="62">
        <f>+COUNTIFS(ProcesoPM,'Resumen Plan de Mejoramiento'!$A8,'Resultados Plan de Mejoramiento'!$S:$S,'Resumen Plan de Mejoramiento'!$F$1)</f>
        <v>0</v>
      </c>
      <c r="G8" s="16">
        <f t="shared" si="0"/>
        <v>4</v>
      </c>
      <c r="H8" s="63" t="s">
        <v>252</v>
      </c>
      <c r="I8" s="66" t="s">
        <v>37</v>
      </c>
    </row>
    <row r="9" spans="1:9" x14ac:dyDescent="0.25">
      <c r="A9" s="65" t="s">
        <v>27</v>
      </c>
      <c r="B9" s="61">
        <f>+COUNTIFS(ProcesoPM,'Resumen Plan de Mejoramiento'!A9,'Resultados Plan de Mejoramiento'!$S:$S,'Resumen Plan de Mejoramiento'!$B$1)</f>
        <v>0</v>
      </c>
      <c r="C9" s="60">
        <f>+COUNTIFS(ProcesoPM,'Resumen Plan de Mejoramiento'!A9,'Resultados Plan de Mejoramiento'!$S:$S,'Resumen Plan de Mejoramiento'!$C$1)</f>
        <v>2</v>
      </c>
      <c r="D9" s="61">
        <f>+COUNTIFS(ProcesoPM,'Resumen Plan de Mejoramiento'!$A9,'Resultados Plan de Mejoramiento'!$S:$S,'Resumen Plan de Mejoramiento'!$D$1)</f>
        <v>0</v>
      </c>
      <c r="E9" s="61">
        <f>+COUNTIFS(ProcesoPM,'Resumen Plan de Mejoramiento'!$A9,'Resultados Plan de Mejoramiento'!$S:$S,'Resumen Plan de Mejoramiento'!$E$1)</f>
        <v>3</v>
      </c>
      <c r="F9" s="62">
        <f>+COUNTIFS(ProcesoPM,'Resumen Plan de Mejoramiento'!$A9,'Resultados Plan de Mejoramiento'!$S:$S,'Resumen Plan de Mejoramiento'!$F$1)</f>
        <v>8</v>
      </c>
      <c r="G9" s="16">
        <f t="shared" si="0"/>
        <v>13</v>
      </c>
      <c r="H9" s="63" t="s">
        <v>40</v>
      </c>
      <c r="I9" s="66" t="s">
        <v>37</v>
      </c>
    </row>
    <row r="10" spans="1:9" x14ac:dyDescent="0.25">
      <c r="A10" s="65" t="s">
        <v>110</v>
      </c>
      <c r="B10" s="61">
        <f>+COUNTIFS(ProcesoPM,'Resumen Plan de Mejoramiento'!A10,'Resultados Plan de Mejoramiento'!$S:$S,'Resumen Plan de Mejoramiento'!$B$1)</f>
        <v>0</v>
      </c>
      <c r="C10" s="60">
        <f>+COUNTIFS(ProcesoPM,'Resumen Plan de Mejoramiento'!A10,'Resultados Plan de Mejoramiento'!$S:$S,'Resumen Plan de Mejoramiento'!$C$1)</f>
        <v>1</v>
      </c>
      <c r="D10" s="61">
        <f>+COUNTIFS(ProcesoPM,'Resumen Plan de Mejoramiento'!$A10,'Resultados Plan de Mejoramiento'!$S:$S,'Resumen Plan de Mejoramiento'!$D$1)</f>
        <v>0</v>
      </c>
      <c r="E10" s="61">
        <f>+COUNTIFS(ProcesoPM,'Resumen Plan de Mejoramiento'!$A10,'Resultados Plan de Mejoramiento'!$S:$S,'Resumen Plan de Mejoramiento'!$E$1)</f>
        <v>0</v>
      </c>
      <c r="F10" s="62">
        <f>+COUNTIFS(ProcesoPM,'Resumen Plan de Mejoramiento'!$A10,'Resultados Plan de Mejoramiento'!$S:$S,'Resumen Plan de Mejoramiento'!$F$1)</f>
        <v>0</v>
      </c>
      <c r="G10" s="61">
        <f t="shared" si="0"/>
        <v>1</v>
      </c>
      <c r="H10" s="63" t="s">
        <v>117</v>
      </c>
      <c r="I10" s="66" t="s">
        <v>116</v>
      </c>
    </row>
    <row r="11" spans="1:9" x14ac:dyDescent="0.25">
      <c r="A11" s="65" t="s">
        <v>68</v>
      </c>
      <c r="B11" s="61">
        <f>+COUNTIFS(ProcesoPM,'Resumen Plan de Mejoramiento'!A11,'Resultados Plan de Mejoramiento'!$S:$S,'Resumen Plan de Mejoramiento'!$B$1)</f>
        <v>1</v>
      </c>
      <c r="C11" s="60">
        <f>+COUNTIFS(ProcesoPM,'Resumen Plan de Mejoramiento'!A11,'Resultados Plan de Mejoramiento'!$S:$S,'Resumen Plan de Mejoramiento'!$C$1)</f>
        <v>0</v>
      </c>
      <c r="D11" s="61">
        <f>+COUNTIFS(ProcesoPM,'Resumen Plan de Mejoramiento'!$A11,'Resultados Plan de Mejoramiento'!$S:$S,'Resumen Plan de Mejoramiento'!$D$1)</f>
        <v>0</v>
      </c>
      <c r="E11" s="61">
        <f>+COUNTIFS(ProcesoPM,'Resumen Plan de Mejoramiento'!$A11,'Resultados Plan de Mejoramiento'!$S:$S,'Resumen Plan de Mejoramiento'!$E$1)</f>
        <v>0</v>
      </c>
      <c r="F11" s="62">
        <f>+COUNTIFS(ProcesoPM,'Resumen Plan de Mejoramiento'!$A11,'Resultados Plan de Mejoramiento'!$S:$S,'Resumen Plan de Mejoramiento'!$F$1)</f>
        <v>0</v>
      </c>
      <c r="G11" s="61">
        <f t="shared" si="0"/>
        <v>1</v>
      </c>
      <c r="H11" s="63" t="s">
        <v>437</v>
      </c>
      <c r="I11" s="66" t="s">
        <v>75</v>
      </c>
    </row>
    <row r="12" spans="1:9" x14ac:dyDescent="0.25">
      <c r="A12" s="65" t="s">
        <v>268</v>
      </c>
      <c r="B12" s="61">
        <f>+COUNTIFS(ProcesoPM,'Resumen Plan de Mejoramiento'!A12,'Resultados Plan de Mejoramiento'!$S:$S,'Resumen Plan de Mejoramiento'!$B$1)</f>
        <v>0</v>
      </c>
      <c r="C12" s="60">
        <f>+COUNTIFS(ProcesoPM,'Resumen Plan de Mejoramiento'!A12,'Resultados Plan de Mejoramiento'!$S:$S,'Resumen Plan de Mejoramiento'!$C$1)</f>
        <v>0</v>
      </c>
      <c r="D12" s="61">
        <f>+COUNTIFS(ProcesoPM,'Resumen Plan de Mejoramiento'!$A12,'Resultados Plan de Mejoramiento'!$S:$S,'Resumen Plan de Mejoramiento'!$D$1)</f>
        <v>0</v>
      </c>
      <c r="E12" s="61">
        <f>+COUNTIFS(ProcesoPM,'Resumen Plan de Mejoramiento'!$A12,'Resultados Plan de Mejoramiento'!$S:$S,'Resumen Plan de Mejoramiento'!$E$1)</f>
        <v>0</v>
      </c>
      <c r="F12" s="62">
        <f>+COUNTIFS(ProcesoPM,'Resumen Plan de Mejoramiento'!$A12,'Resultados Plan de Mejoramiento'!$S:$S,'Resumen Plan de Mejoramiento'!$F$1)</f>
        <v>0</v>
      </c>
      <c r="G12" s="61">
        <f t="shared" si="0"/>
        <v>0</v>
      </c>
      <c r="H12" s="63" t="s">
        <v>441</v>
      </c>
      <c r="I12" s="66" t="s">
        <v>269</v>
      </c>
    </row>
    <row r="13" spans="1:9" x14ac:dyDescent="0.25">
      <c r="A13" s="65" t="s">
        <v>270</v>
      </c>
      <c r="B13" s="61">
        <f>+COUNTIFS(ProcesoPM,'Resumen Plan de Mejoramiento'!A13,'Resultados Plan de Mejoramiento'!$S:$S,'Resumen Plan de Mejoramiento'!$B$1)</f>
        <v>2</v>
      </c>
      <c r="C13" s="60">
        <f>+COUNTIFS(ProcesoPM,'Resumen Plan de Mejoramiento'!A13,'Resultados Plan de Mejoramiento'!$S:$S,'Resumen Plan de Mejoramiento'!$C$1)</f>
        <v>2</v>
      </c>
      <c r="D13" s="61">
        <f>+COUNTIFS(ProcesoPM,'Resumen Plan de Mejoramiento'!$A13,'Resultados Plan de Mejoramiento'!$S:$S,'Resumen Plan de Mejoramiento'!$D$1)</f>
        <v>0</v>
      </c>
      <c r="E13" s="61">
        <f>+COUNTIFS(ProcesoPM,'Resumen Plan de Mejoramiento'!$A13,'Resultados Plan de Mejoramiento'!$S:$S,'Resumen Plan de Mejoramiento'!$E$1)</f>
        <v>0</v>
      </c>
      <c r="F13" s="62">
        <f>+COUNTIFS(ProcesoPM,'Resumen Plan de Mejoramiento'!$A13,'Resultados Plan de Mejoramiento'!$S:$S,'Resumen Plan de Mejoramiento'!$F$1)</f>
        <v>0</v>
      </c>
      <c r="G13" s="61">
        <f t="shared" ref="G13" si="1">SUM(B13:F13)</f>
        <v>4</v>
      </c>
      <c r="H13" s="63" t="s">
        <v>258</v>
      </c>
      <c r="I13" s="66" t="s">
        <v>271</v>
      </c>
    </row>
    <row r="14" spans="1:9" x14ac:dyDescent="0.25">
      <c r="A14" s="65" t="s">
        <v>272</v>
      </c>
      <c r="B14" s="61">
        <f>+COUNTIFS(ProcesoPM,'Resumen Plan de Mejoramiento'!A14,'Resultados Plan de Mejoramiento'!$S:$S,'Resumen Plan de Mejoramiento'!$B$1)</f>
        <v>0</v>
      </c>
      <c r="C14" s="60">
        <f>+COUNTIFS(ProcesoPM,'Resumen Plan de Mejoramiento'!A14,'Resultados Plan de Mejoramiento'!$S:$S,'Resumen Plan de Mejoramiento'!$C$1)</f>
        <v>0</v>
      </c>
      <c r="D14" s="61">
        <f>+COUNTIFS(ProcesoPM,'Resumen Plan de Mejoramiento'!$A14,'Resultados Plan de Mejoramiento'!$S:$S,'Resumen Plan de Mejoramiento'!$D$1)</f>
        <v>0</v>
      </c>
      <c r="E14" s="61">
        <f>+COUNTIFS(ProcesoPM,'Resumen Plan de Mejoramiento'!$A14,'Resultados Plan de Mejoramiento'!$S:$S,'Resumen Plan de Mejoramiento'!$E$1)</f>
        <v>0</v>
      </c>
      <c r="F14" s="62">
        <f>+COUNTIFS(ProcesoPM,'Resumen Plan de Mejoramiento'!$A14,'Resultados Plan de Mejoramiento'!$S:$S,'Resumen Plan de Mejoramiento'!$F$1)</f>
        <v>0</v>
      </c>
      <c r="G14" s="61">
        <f t="shared" si="0"/>
        <v>0</v>
      </c>
      <c r="H14" s="63" t="s">
        <v>441</v>
      </c>
      <c r="I14" s="66" t="s">
        <v>273</v>
      </c>
    </row>
    <row r="15" spans="1:9" s="56" customFormat="1" ht="28.5" x14ac:dyDescent="0.25">
      <c r="A15" s="65" t="s">
        <v>78</v>
      </c>
      <c r="B15" s="61">
        <f>+COUNTIFS(ProcesoPM,'Resumen Plan de Mejoramiento'!A15,'Resultados Plan de Mejoramiento'!$S:$S,'Resumen Plan de Mejoramiento'!$B$1)</f>
        <v>0</v>
      </c>
      <c r="C15" s="60">
        <f>+COUNTIFS(ProcesoPM,'Resumen Plan de Mejoramiento'!A15,'Resultados Plan de Mejoramiento'!$S:$S,'Resumen Plan de Mejoramiento'!$C$1)</f>
        <v>3</v>
      </c>
      <c r="D15" s="61">
        <f>+COUNTIFS(ProcesoPM,'Resumen Plan de Mejoramiento'!$A15,'Resultados Plan de Mejoramiento'!$S:$S,'Resumen Plan de Mejoramiento'!$D$1)</f>
        <v>0</v>
      </c>
      <c r="E15" s="61">
        <f>+COUNTIFS(ProcesoPM,'Resumen Plan de Mejoramiento'!$A15,'Resultados Plan de Mejoramiento'!$S:$S,'Resumen Plan de Mejoramiento'!$E$1)</f>
        <v>0</v>
      </c>
      <c r="F15" s="62">
        <f>+COUNTIFS(ProcesoPM,'Resumen Plan de Mejoramiento'!$A15,'Resultados Plan de Mejoramiento'!$S:$S,'Resumen Plan de Mejoramiento'!$F$1)</f>
        <v>1</v>
      </c>
      <c r="G15" s="61">
        <f t="shared" si="0"/>
        <v>4</v>
      </c>
      <c r="H15" s="63" t="s">
        <v>439</v>
      </c>
      <c r="I15" s="66" t="s">
        <v>274</v>
      </c>
    </row>
    <row r="16" spans="1:9" ht="29.25" thickBot="1" x14ac:dyDescent="0.3">
      <c r="A16" s="68" t="s">
        <v>91</v>
      </c>
      <c r="B16" s="62">
        <f>+COUNTIFS(ProcesoPM,'Resumen Plan de Mejoramiento'!A16,'Resultados Plan de Mejoramiento'!$S:$S,'Resumen Plan de Mejoramiento'!$B$1)</f>
        <v>7</v>
      </c>
      <c r="C16" s="69">
        <f>+COUNTIFS(ProcesoPM,'Resumen Plan de Mejoramiento'!A16,'Resultados Plan de Mejoramiento'!$S:$S,'Resumen Plan de Mejoramiento'!$C$1)</f>
        <v>6</v>
      </c>
      <c r="D16" s="62">
        <f>+COUNTIFS(ProcesoPM,'Resumen Plan de Mejoramiento'!$A16,'Resultados Plan de Mejoramiento'!$S:$S,'Resumen Plan de Mejoramiento'!$D$1)</f>
        <v>0</v>
      </c>
      <c r="E16" s="62">
        <f>+COUNTIFS(ProcesoPM,'Resumen Plan de Mejoramiento'!$A16,'Resultados Plan de Mejoramiento'!$S:$S,'Resumen Plan de Mejoramiento'!$E$1)</f>
        <v>0</v>
      </c>
      <c r="F16" s="62">
        <f>+COUNTIFS(ProcesoPM,'Resumen Plan de Mejoramiento'!$A16,'Resultados Plan de Mejoramiento'!$S:$S,'Resumen Plan de Mejoramiento'!$F$1)</f>
        <v>0</v>
      </c>
      <c r="G16" s="62">
        <f t="shared" si="0"/>
        <v>13</v>
      </c>
      <c r="H16" s="63" t="s">
        <v>100</v>
      </c>
      <c r="I16" s="70" t="s">
        <v>275</v>
      </c>
    </row>
    <row r="17" spans="1:9" ht="15" thickBot="1" x14ac:dyDescent="0.3">
      <c r="A17" s="29" t="s">
        <v>276</v>
      </c>
      <c r="B17" s="26">
        <f t="shared" ref="B17:F17" si="2">SUM(B2:B16)</f>
        <v>17</v>
      </c>
      <c r="C17" s="26">
        <f t="shared" si="2"/>
        <v>28</v>
      </c>
      <c r="D17" s="26">
        <f t="shared" si="2"/>
        <v>0</v>
      </c>
      <c r="E17" s="26">
        <f t="shared" si="2"/>
        <v>4</v>
      </c>
      <c r="F17" s="26">
        <f t="shared" si="2"/>
        <v>9</v>
      </c>
      <c r="G17" s="30">
        <f>SUM(G2:G16)</f>
        <v>58</v>
      </c>
      <c r="H17" s="7"/>
      <c r="I17" s="8"/>
    </row>
    <row r="18" spans="1:9" x14ac:dyDescent="0.25">
      <c r="B18" s="7">
        <f>B17/$G$17</f>
        <v>0.29310344827586204</v>
      </c>
      <c r="C18" s="7">
        <f>C17/$G$17</f>
        <v>0.48275862068965519</v>
      </c>
      <c r="D18" s="7">
        <f>D17/$G$17</f>
        <v>0</v>
      </c>
      <c r="E18" s="7">
        <f>E17/$G$17</f>
        <v>6.8965517241379309E-2</v>
      </c>
      <c r="F18" s="7">
        <f>F17/$G$17</f>
        <v>0.15517241379310345</v>
      </c>
      <c r="G18" s="9">
        <f>COUNTA(Informe_Auditoria)</f>
        <v>58</v>
      </c>
      <c r="H18" s="8"/>
      <c r="I18" s="8"/>
    </row>
    <row r="19" spans="1:9" x14ac:dyDescent="0.25">
      <c r="G19" s="9">
        <f>+G17-G18</f>
        <v>0</v>
      </c>
      <c r="H19" s="8"/>
      <c r="I19" s="8"/>
    </row>
    <row r="21" spans="1:9" ht="15" thickBot="1" x14ac:dyDescent="0.3"/>
    <row r="22" spans="1:9" ht="15.75" thickBot="1" x14ac:dyDescent="0.3">
      <c r="A22" s="31" t="s">
        <v>277</v>
      </c>
      <c r="B22" s="10"/>
      <c r="C22" s="10"/>
      <c r="D22" s="10"/>
    </row>
    <row r="23" spans="1:9" ht="15" x14ac:dyDescent="0.25">
      <c r="A23" s="21" t="s">
        <v>37</v>
      </c>
      <c r="B23" s="10"/>
      <c r="C23" s="10"/>
      <c r="D23" s="10"/>
    </row>
    <row r="24" spans="1:9" ht="15" x14ac:dyDescent="0.25">
      <c r="A24" s="22" t="s">
        <v>116</v>
      </c>
      <c r="B24" s="10"/>
      <c r="C24" s="10"/>
      <c r="D24" s="10"/>
    </row>
    <row r="25" spans="1:9" x14ac:dyDescent="0.25">
      <c r="A25" s="22" t="s">
        <v>134</v>
      </c>
    </row>
    <row r="26" spans="1:9" x14ac:dyDescent="0.25">
      <c r="A26" s="22" t="s">
        <v>278</v>
      </c>
    </row>
    <row r="27" spans="1:9" x14ac:dyDescent="0.25">
      <c r="A27" s="22" t="s">
        <v>279</v>
      </c>
    </row>
    <row r="28" spans="1:9" x14ac:dyDescent="0.25">
      <c r="A28" s="22" t="s">
        <v>98</v>
      </c>
    </row>
    <row r="29" spans="1:9" x14ac:dyDescent="0.25">
      <c r="A29" s="22" t="s">
        <v>280</v>
      </c>
    </row>
    <row r="30" spans="1:9" x14ac:dyDescent="0.25">
      <c r="A30" s="22" t="s">
        <v>262</v>
      </c>
    </row>
    <row r="31" spans="1:9" x14ac:dyDescent="0.25">
      <c r="A31" s="22" t="s">
        <v>264</v>
      </c>
    </row>
    <row r="32" spans="1:9" ht="28.5" x14ac:dyDescent="0.25">
      <c r="A32" s="22" t="s">
        <v>269</v>
      </c>
    </row>
    <row r="33" spans="1:1" x14ac:dyDescent="0.25">
      <c r="A33" s="22" t="s">
        <v>266</v>
      </c>
    </row>
    <row r="34" spans="1:1" x14ac:dyDescent="0.25">
      <c r="A34" s="22" t="s">
        <v>75</v>
      </c>
    </row>
    <row r="35" spans="1:1" x14ac:dyDescent="0.25">
      <c r="A35" s="22" t="s">
        <v>273</v>
      </c>
    </row>
    <row r="36" spans="1:1" x14ac:dyDescent="0.25">
      <c r="A36" s="22" t="s">
        <v>271</v>
      </c>
    </row>
    <row r="37" spans="1:1" ht="15" thickBot="1" x14ac:dyDescent="0.3">
      <c r="A37" s="23" t="s">
        <v>80</v>
      </c>
    </row>
    <row r="167" spans="8:8" x14ac:dyDescent="0.25">
      <c r="H167" s="3" t="s">
        <v>437</v>
      </c>
    </row>
    <row r="168" spans="8:8" x14ac:dyDescent="0.25">
      <c r="H168" s="3" t="s">
        <v>77</v>
      </c>
    </row>
    <row r="169" spans="8:8" x14ac:dyDescent="0.25">
      <c r="H169" s="3" t="s">
        <v>252</v>
      </c>
    </row>
    <row r="170" spans="8:8" x14ac:dyDescent="0.25">
      <c r="H170" s="3" t="s">
        <v>40</v>
      </c>
    </row>
    <row r="171" spans="8:8" x14ac:dyDescent="0.25">
      <c r="H171" s="3" t="s">
        <v>117</v>
      </c>
    </row>
    <row r="172" spans="8:8" x14ac:dyDescent="0.25">
      <c r="H172" s="3" t="s">
        <v>193</v>
      </c>
    </row>
    <row r="173" spans="8:8" x14ac:dyDescent="0.25">
      <c r="H173" s="3" t="s">
        <v>130</v>
      </c>
    </row>
    <row r="174" spans="8:8" x14ac:dyDescent="0.25">
      <c r="H174" s="3" t="s">
        <v>100</v>
      </c>
    </row>
    <row r="175" spans="8:8" x14ac:dyDescent="0.25">
      <c r="H175" s="3" t="s">
        <v>253</v>
      </c>
    </row>
    <row r="176" spans="8:8" x14ac:dyDescent="0.25">
      <c r="H176" s="3" t="s">
        <v>438</v>
      </c>
    </row>
    <row r="177" spans="8:8" x14ac:dyDescent="0.25">
      <c r="H177" s="3" t="s">
        <v>439</v>
      </c>
    </row>
    <row r="178" spans="8:8" x14ac:dyDescent="0.25">
      <c r="H178" s="3" t="s">
        <v>440</v>
      </c>
    </row>
    <row r="179" spans="8:8" x14ac:dyDescent="0.25">
      <c r="H179" s="3" t="s">
        <v>441</v>
      </c>
    </row>
  </sheetData>
  <dataValidations count="1">
    <dataValidation type="list" allowBlank="1" showInputMessage="1" showErrorMessage="1" sqref="H2:H16" xr:uid="{14C55FF8-BC85-4C68-A508-95C33178CBFD}">
      <formula1>$H$167:$H$179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2025-01-31T22:12:32Z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