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https://transmilenio-my.sharepoint.com/personal/katherine_prada_transmilenio_gov_co/Documents/1. Planes de Mejoramiento OCI/1. Planes de Mejoramiento/"/>
    </mc:Choice>
  </mc:AlternateContent>
  <xr:revisionPtr revIDLastSave="28" documentId="8_{9C876E75-5DFC-4F25-BA37-BD17C69C9ADB}" xr6:coauthVersionLast="47" xr6:coauthVersionMax="47" xr10:uidLastSave="{96033D5C-5258-4DEB-AFA1-301132BED103}"/>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r:id="rId3"/>
    <sheet name="INFORMES ENVIADOS" sheetId="4" state="hidden" r:id="rId4"/>
  </sheets>
  <definedNames>
    <definedName name="_1_SE" localSheetId="3">#REF!</definedName>
    <definedName name="_xlnm._FilterDatabase" localSheetId="1" hidden="1">'Resultados Plan de Mejoramiento'!$A$4:$T$66</definedName>
    <definedName name="A" localSheetId="3">#REF!</definedName>
    <definedName name="AA" localSheetId="3">#REF!</definedName>
    <definedName name="accion" localSheetId="3">#REF!</definedName>
    <definedName name="ACCIONES" localSheetId="3">#REF!</definedName>
    <definedName name="ACTIVIDADES_DE_GESTION_Y_CONTROL" localSheetId="3">#REF!</definedName>
    <definedName name="AGENTE" localSheetId="3">#REF!</definedName>
    <definedName name="AREA_IMPACTO" localSheetId="3">#REF!</definedName>
    <definedName name="AREAS_IMPACTO" localSheetId="3">#REF!</definedName>
    <definedName name="ASUNTOS_TECNICOS" localSheetId="3">#REF!</definedName>
    <definedName name="ASUNTOS_TECNOLOGICOS" localSheetId="3">#REF!</definedName>
    <definedName name="B" localSheetId="3">#REF!</definedName>
    <definedName name="BASE_DE_ACTIVOS_Y_RECURSOS_DE_LA_ORGANIZACIÓN" localSheetId="3">#REF!</definedName>
    <definedName name="CALIFICACION" localSheetId="3">#REF!</definedName>
    <definedName name="CAUSA" localSheetId="3">#REF!</definedName>
    <definedName name="CAUSASDERIESGO" localSheetId="3">#REF!</definedName>
    <definedName name="CAUSASDERIESGO1" localSheetId="3">#REF!</definedName>
    <definedName name="CIRCUNSTANCIAS_ECONOMICAS_Y_DE_MERCADO" localSheetId="3">#REF!</definedName>
    <definedName name="CIRCUNSTANCIAS_ECONOMICAS_Y_DEL_ESTADO" localSheetId="3">#REF!</definedName>
    <definedName name="CIRCUNSTANCIAS_POLITICAS_Y_LEGISLATIVAS" localSheetId="3">#REF!</definedName>
    <definedName name="CIRCUNSTANCIAS_POLITICAS_Y_LEGISSLATIVAS" localSheetId="3">#REF!</definedName>
    <definedName name="CLAVE" localSheetId="3">#REF!</definedName>
    <definedName name="CLAVECONT" localSheetId="3">#REF!</definedName>
    <definedName name="CLAVEOBJ" localSheetId="3">#REF!</definedName>
    <definedName name="CLAVEPOL" localSheetId="3">#REF!</definedName>
    <definedName name="CLAVEPROC" localSheetId="3">#REF!</definedName>
    <definedName name="CLAVERIESGO" localSheetId="3">#REF!</definedName>
    <definedName name="CLIENTE" localSheetId="3">#REF!</definedName>
    <definedName name="CLIENTES" localSheetId="3">#REF!</definedName>
    <definedName name="CODIGO" localSheetId="3">#REF!</definedName>
    <definedName name="CODIGO_RIESGO" localSheetId="3">#REF!</definedName>
    <definedName name="CODIGO1" localSheetId="3">#REF!</definedName>
    <definedName name="COMPORTAMIENTO_HUMANO" localSheetId="3">#REF!</definedName>
    <definedName name="COMPORTAMIENTO_ORGANIZACIONAL" localSheetId="3">#REF!</definedName>
    <definedName name="CONFLICTOS_SOCIALES" localSheetId="3">#REF!</definedName>
    <definedName name="CONTEXTO_ECONOMICO_DE_MERCADO" localSheetId="3">#REF!</definedName>
    <definedName name="CONTEXTO_POLITICO" localSheetId="3">#REF!</definedName>
    <definedName name="CONTROLES" localSheetId="3">#REF!</definedName>
    <definedName name="COSTO_DE_ACTIVIDADES" localSheetId="3">#REF!</definedName>
    <definedName name="CRONOGRAMA_DE_ACTIVIDADES" localSheetId="3">#REF!</definedName>
    <definedName name="Cual_serà_el_nombre_del_procedimiento?" localSheetId="3">#REF!</definedName>
    <definedName name="DAÑOS_A_ACTIVOS" localSheetId="3">#REF!</definedName>
    <definedName name="DESEMPEÑO" localSheetId="3">#REF!</definedName>
    <definedName name="DIRECCION_ACTIVIDADES_MARITIMAS" localSheetId="3">#REF!</definedName>
    <definedName name="EFECTORIESGO1" localSheetId="3">#REF!</definedName>
    <definedName name="EJECUCION_Y__ADMINISTRACION_DEL_PROCESO" localSheetId="3">#REF!</definedName>
    <definedName name="EJECUCION_Y_ADMINISTRACION_DEL_PROCESO" localSheetId="3">#REF!</definedName>
    <definedName name="ENTORNO" localSheetId="3">#REF!</definedName>
    <definedName name="ESTABILIDAD_POLITICA" localSheetId="3">#REF!</definedName>
    <definedName name="ESTADOS" localSheetId="3">#REF!</definedName>
    <definedName name="EVENTOS" localSheetId="3">#REF!</definedName>
    <definedName name="EVENTOS_NATUALES" localSheetId="3">#REF!</definedName>
    <definedName name="EVENTOS_NATURALES" localSheetId="3">#REF!</definedName>
    <definedName name="EVENTOS_NATURALES_" localSheetId="3">#REF!</definedName>
    <definedName name="FACTORES" localSheetId="3">#REF!</definedName>
    <definedName name="FALLAS_TECNOLOGICAS" localSheetId="3">#REF!</definedName>
    <definedName name="FRAUD_EXTERNO" localSheetId="3">#REF!</definedName>
    <definedName name="FRAUDE_EXTERNO" localSheetId="3">#REF!</definedName>
    <definedName name="FRAUDE_INTERNO" localSheetId="3">#REF!</definedName>
    <definedName name="FRECUENCIA" localSheetId="3">#REF!</definedName>
    <definedName name="FUENTE" localSheetId="3">#REF!</definedName>
    <definedName name="FUENTES_DE_RIESGO" localSheetId="3">#REF!</definedName>
    <definedName name="FUENTES_RIESGO" localSheetId="3">#REF!</definedName>
    <definedName name="GENTE" localSheetId="3">#REF!</definedName>
    <definedName name="GESTION" localSheetId="3">#REF!</definedName>
    <definedName name="GESTION_CONTROL" localSheetId="3">#REF!</definedName>
    <definedName name="GESTION_TECNICA" localSheetId="3">#REF!</definedName>
    <definedName name="GRAVEDAD" localSheetId="3">#REF!</definedName>
    <definedName name="IMPACTO" localSheetId="3">#REF!</definedName>
    <definedName name="IMPACTORIESGO" localSheetId="3">#REF!</definedName>
    <definedName name="INGRESOS_Y_DERECHOS" localSheetId="3">#REF!</definedName>
    <definedName name="INSTALACIONES" localSheetId="3">#REF!</definedName>
    <definedName name="INSTALACIONES_" localSheetId="3">#REF!</definedName>
    <definedName name="INTANGIBLES" localSheetId="3">#REF!</definedName>
    <definedName name="LEGAL" localSheetId="3">#REF!</definedName>
    <definedName name="LET" localSheetId="3">#REF!</definedName>
    <definedName name="MACROPROCESO" localSheetId="3">#REF!</definedName>
    <definedName name="MERCADO" localSheetId="3">#REF!</definedName>
    <definedName name="NN" localSheetId="3">#REF!</definedName>
    <definedName name="NOMBRE_RIESGO" localSheetId="3">#REF!</definedName>
    <definedName name="NUM" localSheetId="3">#REF!</definedName>
    <definedName name="OBJETIVOS" localSheetId="3">#REF!</definedName>
    <definedName name="OTROS" localSheetId="3">#REF!</definedName>
    <definedName name="PERSONA" localSheetId="3">#REF!</definedName>
    <definedName name="PERSONAS" localSheetId="3">#REF!</definedName>
    <definedName name="PESO" localSheetId="3">#REF!</definedName>
    <definedName name="POLITICAS_GUBERNAMENTALES" localSheetId="3">#REF!</definedName>
    <definedName name="PROCEDIMIENTO" localSheetId="3">#REF!</definedName>
    <definedName name="PROCESO" localSheetId="3">#REF!</definedName>
    <definedName name="ProcesoPM">'Resultados Plan de Mejoramiento'!$B:$B</definedName>
    <definedName name="PUNTAJE" localSheetId="3">#REF!</definedName>
    <definedName name="PUNTAJEF" localSheetId="3">#REF!</definedName>
    <definedName name="PUNTAJEG" localSheetId="3">#REF!</definedName>
    <definedName name="q" localSheetId="3">#REF!</definedName>
    <definedName name="RELACIONADO" localSheetId="3">#REF!</definedName>
    <definedName name="RELACIONADOCON" localSheetId="3">#REF!</definedName>
    <definedName name="RELACIONADOS_INSTALACIONES" localSheetId="3">#REF!</definedName>
    <definedName name="RELACIONES_CON_EL_CLIENTE" localSheetId="3">#REF!</definedName>
    <definedName name="RELACIONES_CON_EL_USUARIO" localSheetId="3">#REF!</definedName>
    <definedName name="RELACIONES_CON_EL_USUSARIO" localSheetId="3">#REF!</definedName>
    <definedName name="RELACIONES_CON_USUARIO" localSheetId="3">#REF!</definedName>
    <definedName name="RELACIONES_LABORALES" localSheetId="3">#REF!</definedName>
    <definedName name="RIESGO_ASOCIADO" localSheetId="3">#REF!</definedName>
    <definedName name="RIESGOESPECIFICO" localSheetId="3">#REF!</definedName>
    <definedName name="RIESGOESPECIFICO2" localSheetId="3">#REF!</definedName>
    <definedName name="RIESGOS" localSheetId="3">#REF!</definedName>
    <definedName name="SE" localSheetId="3">#REF!</definedName>
    <definedName name="SINO" localSheetId="3">#REF!</definedName>
    <definedName name="SISTEMAS" localSheetId="3">#REF!</definedName>
    <definedName name="SISTEMAS_DE_INFORMACION" localSheetId="3">#REF!</definedName>
    <definedName name="TECNOLOGIA" localSheetId="3">#REF!</definedName>
    <definedName name="TECNOLOGIA_" localSheetId="3">#REF!</definedName>
    <definedName name="_xlnm.Print_Titles" localSheetId="1">'Resultados Plan de Mejoramiento'!$1:$4</definedName>
    <definedName name="TOTAL_PUNTAJE_RIESGO" localSheetId="3">#REF!</definedName>
    <definedName name="TRATAMIENTO" localSheetId="3">#REF!</definedName>
    <definedName name="USUARIO" localSheetId="3">#REF!</definedName>
    <definedName name="VALORES_ETICOS" localSheetId="3">#REF!</definedName>
    <definedName name="X" localSheetId="3">#REF!</definedName>
    <definedName name="Y" localSheetId="3">#REF!</definedName>
    <definedName name="Z" localSheetId="3">#REF!</definedName>
    <definedName name="zon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I85" i="4"/>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17" i="6" l="1"/>
  <c r="F9" i="4"/>
  <c r="F34" i="4"/>
  <c r="F77" i="4"/>
  <c r="G94" i="4"/>
  <c r="H94" i="4"/>
  <c r="I94" i="4"/>
  <c r="B18" i="6" l="1"/>
  <c r="C18" i="6"/>
  <c r="E18" i="6"/>
  <c r="F19" i="6"/>
  <c r="D18" i="6"/>
  <c r="F9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Prada Mejia</author>
  </authors>
  <commentList>
    <comment ref="D4" authorId="0" shapeId="0" xr:uid="{C4FC675E-6557-4383-B966-3A7FE8391250}">
      <text>
        <r>
          <rPr>
            <sz val="9"/>
            <color indexed="81"/>
            <rFont val="Tahoma"/>
            <family val="2"/>
          </rPr>
          <t>Resumen del Hallazgo, Observación u Oportunidad de Mejora</t>
        </r>
      </text>
    </comment>
    <comment ref="E4" authorId="0" shapeId="0" xr:uid="{C53F8D11-A4E9-4FE9-A9D8-3AB46406DE6A}">
      <text>
        <r>
          <rPr>
            <sz val="9"/>
            <color indexed="81"/>
            <rFont val="Tahoma"/>
            <family val="2"/>
          </rPr>
          <t xml:space="preserve">Cuando un mismo Hallazgo, Observación u Oportunidad de Mejora, tenga mas de una acción numerarlas en orden ascendente, en caso de ser una sola registrar 1
</t>
        </r>
      </text>
    </comment>
    <comment ref="K4" authorId="0" shapeId="0" xr:uid="{C307FABB-2BF2-46A2-932F-EF0002DEE628}">
      <text>
        <r>
          <rPr>
            <sz val="9"/>
            <color indexed="81"/>
            <rFont val="Tahoma"/>
            <family val="2"/>
          </rPr>
          <t xml:space="preserve">Acción Correctiva: Acción para subsanar  la causa que dio origen al hallazgo
Corrección: Acción inmediata para eliminar el hallazgo identificado. Su objetivo es subsanar la situación presentada. Solo Corrección.
Preventiva: Acción para Observaciones y potenciales hallazgos o no conformidades.
</t>
        </r>
      </text>
    </comment>
    <comment ref="O4" authorId="0" shapeId="0" xr:uid="{DD0B0B6A-FE1D-4BA9-9A34-FC09DC67FF71}">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P4" authorId="0" shapeId="0" xr:uid="{508EEFC9-F643-4F24-B9F6-D55D719F3820}">
      <text>
        <r>
          <rPr>
            <sz val="9"/>
            <color indexed="81"/>
            <rFont val="Tahoma"/>
            <family val="2"/>
          </rPr>
          <t xml:space="preserve">día-mes-año de la realización del seguimiento.
</t>
        </r>
      </text>
    </comment>
    <comment ref="Q4" authorId="0" shapeId="0" xr:uid="{845BCBB8-57AA-4DCD-98C9-0FA5E937A3A2}">
      <text>
        <r>
          <rPr>
            <sz val="9"/>
            <color indexed="81"/>
            <rFont val="Tahoma"/>
            <family val="2"/>
          </rPr>
          <t>Descripción breve del avance reportado por los responsables y la conclusión de la Oficina de Control Interno del resultado de la efectividad de la acción,
Se registran las evidencias de los avances aportados por la dependencia responsable y descripción por parte del responsable del seguimiento de la eficiencia y eficacia de la acción.</t>
        </r>
      </text>
    </comment>
    <comment ref="R4" authorId="0" shapeId="0" xr:uid="{1A9E0845-6ACB-4366-83DB-3F12C856D878}">
      <text>
        <r>
          <rPr>
            <sz val="9"/>
            <color indexed="81"/>
            <rFont val="Tahoma"/>
            <family val="2"/>
          </rPr>
          <t>Porcentaje de cumplimiento de la acción con respecto al resultado del indicador establecido.</t>
        </r>
      </text>
    </comment>
    <comment ref="S4" authorId="0" shapeId="0" xr:uid="{806395D0-CCE5-43A6-9946-4C7293EE779E}">
      <text>
        <r>
          <rPr>
            <sz val="9"/>
            <color indexed="81"/>
            <rFont val="Tahoma"/>
            <family val="2"/>
          </rPr>
          <t>Nombre y apellido del servidor de la Oficina de Control Interno que realizó el seguimiento de la acción.</t>
        </r>
      </text>
    </comment>
    <comment ref="T4" authorId="0" shapeId="0" xr:uid="{4BAE489C-49D0-40F3-990D-80E95899FBF2}">
      <text>
        <r>
          <rPr>
            <sz val="9"/>
            <color indexed="81"/>
            <rFont val="Tahoma"/>
            <family val="2"/>
          </rPr>
          <t>Descripción de las novedades encontradas o aspectos que merecen atención, su pueden relacionar los soportes analizados en el seguimiento que evidencian el estado de la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López Salas</author>
  </authors>
  <commentList>
    <comment ref="N9" authorId="0" shapeId="0" xr:uid="{00000000-0006-0000-0300-000001000000}">
      <text>
        <r>
          <rPr>
            <b/>
            <sz val="9"/>
            <color indexed="81"/>
            <rFont val="Tahoma"/>
            <family val="2"/>
          </rPr>
          <t>Natalia López Salas:</t>
        </r>
        <r>
          <rPr>
            <sz val="9"/>
            <color indexed="81"/>
            <rFont val="Tahoma"/>
            <family val="2"/>
          </rPr>
          <t xml:space="preserve">
Son las Ejecutadas en el seguimiento de Junio 2018.</t>
        </r>
      </text>
    </comment>
    <comment ref="A88" authorId="0" shapeId="0" xr:uid="{00000000-0006-0000-0300-00000200000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<sst xmlns="http://schemas.openxmlformats.org/spreadsheetml/2006/main" count="1238" uniqueCount="491">
  <si>
    <t>PLAN DE MEJORAMIENTO</t>
  </si>
  <si>
    <t>REF.:</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</si>
  <si>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</si>
  <si>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</si>
  <si>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</si>
  <si>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</si>
  <si>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</si>
  <si>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</si>
  <si>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</si>
  <si>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</si>
  <si>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</si>
  <si>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</si>
  <si>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</si>
  <si>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</si>
  <si>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</si>
  <si>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</si>
  <si>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</si>
  <si>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</si>
  <si>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</si>
  <si>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</si>
  <si>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</si>
  <si>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</si>
  <si>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Evaluación y Mejoramiento de la Gestión</t>
  </si>
  <si>
    <t>N. A.</t>
  </si>
  <si>
    <t>Correctiva</t>
  </si>
  <si>
    <t>En Ejecución</t>
  </si>
  <si>
    <t>Gestión de TIC</t>
  </si>
  <si>
    <t>Preventiva</t>
  </si>
  <si>
    <t>OCI-2018-083</t>
  </si>
  <si>
    <t>Gestión de Servicios Logísticos</t>
  </si>
  <si>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</si>
  <si>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Nota: Para lectura completa del Hallazgo remitirse al informe</t>
    </r>
  </si>
  <si>
    <t>OCI-2019-022
OCI-2019-074
OCI-2020-024</t>
  </si>
  <si>
    <t>Desarrollo Estratégico</t>
  </si>
  <si>
    <r>
      <rPr>
        <b/>
        <sz val="8"/>
        <color theme="1"/>
        <rFont val="Arial"/>
        <family val="2"/>
      </rPr>
      <t>Oportunidad de Mejora 1: Criterio Diferencial de Accesibilidad</t>
    </r>
    <r>
      <rPr>
        <sz val="8"/>
        <color theme="1"/>
        <rFont val="Arial"/>
        <family val="2"/>
      </rPr>
      <t xml:space="preserve">
No se evidenció que la información esté divulgada en diferentes idiomas o lenguas de las comunidades, además existe información pública que no cumple con los formatos alternativos, forma, tamaño o modo, que permita la visualización, para los grupos étnicos y culturales del país.</t>
    </r>
  </si>
  <si>
    <t>No es claro el alcance de este criterio en la Ley 1712 de 2014
El tema no se ha elevado a la Alta Gerencia para que tomen decisiones al respecto</t>
  </si>
  <si>
    <t>Dirección de TIC
Oficina Asesora de Planeación
Subgerencia de Atención al Usuario y Comunicaciones</t>
  </si>
  <si>
    <r>
      <rPr>
        <b/>
        <sz val="8"/>
        <color theme="1"/>
        <rFont val="Arial"/>
        <family val="2"/>
      </rPr>
      <t xml:space="preserve">Oportunidad de Mejora 2: Registro de Activos de Información
</t>
    </r>
    <r>
      <rPr>
        <sz val="8"/>
        <color theme="1"/>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</si>
  <si>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Gestionar con el Archivo de Bogotá la convalidación de las T. R. D. actualizadas</t>
  </si>
  <si>
    <t xml:space="preserve">Convalidación de T.R.D </t>
  </si>
  <si>
    <t>(# T.R.D convalidadas por el Archivo / 15)*100</t>
  </si>
  <si>
    <t>15 T.R.D convalidadas</t>
  </si>
  <si>
    <t>Corrección</t>
  </si>
  <si>
    <t>Dirección Corporativa</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</si>
  <si>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</si>
  <si>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</si>
  <si>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</si>
  <si>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Dirección Corporativa y Dirección de TIC</t>
  </si>
  <si>
    <t>Gestión de Talento Humano</t>
  </si>
  <si>
    <t>Incumplida</t>
  </si>
  <si>
    <t>OCI-2019-063</t>
  </si>
  <si>
    <t>Planeación del SITP</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</si>
  <si>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</si>
  <si>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</si>
  <si>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</si>
  <si>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</si>
  <si>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</si>
  <si>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</si>
  <si>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</si>
  <si>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</si>
  <si>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</si>
  <si>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</si>
  <si>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</si>
  <si>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OCI-2019-071</t>
  </si>
  <si>
    <t>Gestión Económica de los Agentes del Sistema</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</si>
  <si>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</si>
  <si>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</si>
  <si>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</si>
  <si>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</si>
  <si>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Profesional Especializado 6</t>
  </si>
  <si>
    <t>OCI-2019-074</t>
  </si>
  <si>
    <t xml:space="preserve">1. Falta de supervisión en la correcta aplicación del control documental (Bitácora R-DT-009) de acceso a áreas seguras. 
2. Falta de revisión periódica a los accesos de las zonas restringidas
</t>
  </si>
  <si>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</si>
  <si>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OCI-2019-084</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</si>
  <si>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</si>
  <si>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</si>
  <si>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</si>
  <si>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</si>
  <si>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 xml:space="preserve">Monitoreo Integral de la Operación </t>
  </si>
  <si>
    <t>Supervisión y Control de la Operación del SITP</t>
  </si>
  <si>
    <t>OCI-2020-041</t>
  </si>
  <si>
    <t>OCI-2020-050</t>
  </si>
  <si>
    <r>
      <rPr>
        <b/>
        <sz val="8"/>
        <color theme="1"/>
        <rFont val="Arial"/>
        <family val="2"/>
      </rPr>
      <t>Debilidades en la aplicación del porcentaje fijo de retención en la fuente para pagos laborales para el procedimiento No. 2 en cuanto a su fecha de aplicación</t>
    </r>
    <r>
      <rPr>
        <sz val="8"/>
        <color theme="1"/>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</si>
  <si>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t>Inadecuada parametrización del aplicativo de nómina JSP7 para el proceso de recalculo del porcentaje de retención en la fuente procedimiento No.2.</t>
  </si>
  <si>
    <t>Prevenir que en futuras vigencias se aplique el porcentaje de recalculo de retención en periodos diferentes a enero y julio.</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</si>
  <si>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</si>
  <si>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</si>
  <si>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</si>
  <si>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</si>
  <si>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</si>
  <si>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Gestión Grupos de Interés</t>
  </si>
  <si>
    <t>Proceso/Subproceso/Actividad</t>
  </si>
  <si>
    <t>EN EJECUCIÓN</t>
  </si>
  <si>
    <t>CERRADA</t>
  </si>
  <si>
    <t>INCUMPLIDA</t>
  </si>
  <si>
    <t>INEFECTIVA</t>
  </si>
  <si>
    <t>Total</t>
  </si>
  <si>
    <t>Auditor</t>
  </si>
  <si>
    <t>Área</t>
  </si>
  <si>
    <t>Adquisición de Bienes y Servicios</t>
  </si>
  <si>
    <t>Corporativa</t>
  </si>
  <si>
    <t>OCI</t>
  </si>
  <si>
    <t>Gestión de Asuntos Disciplinarios</t>
  </si>
  <si>
    <t>Subgerencia General</t>
  </si>
  <si>
    <t>Gestión de Información Financiera y Contable</t>
  </si>
  <si>
    <t>Gestión de Mercadeo</t>
  </si>
  <si>
    <t>Negocios</t>
  </si>
  <si>
    <t>TIC</t>
  </si>
  <si>
    <t>Económica</t>
  </si>
  <si>
    <t>Comunicaciones</t>
  </si>
  <si>
    <t>Gestión Jurídica</t>
  </si>
  <si>
    <t>Jurídica</t>
  </si>
  <si>
    <t>Técnica</t>
  </si>
  <si>
    <t>TOTAL</t>
  </si>
  <si>
    <t>Desarrollo Estratégico Informe Original</t>
  </si>
  <si>
    <t>Consolidado Planes de Mejoramiento Internos</t>
  </si>
  <si>
    <t>Corte al 30 de junio de 2018</t>
  </si>
  <si>
    <t>Origen del Plan</t>
  </si>
  <si>
    <t>PERIODO EVALUADO</t>
  </si>
  <si>
    <t>ACUMULADO PLAN</t>
  </si>
  <si>
    <t>Propuestas Periodo</t>
  </si>
  <si>
    <t>Cumplidas Periodo</t>
  </si>
  <si>
    <t>No Cumplidas</t>
  </si>
  <si>
    <t>% Cumplimiento</t>
  </si>
  <si>
    <t>Propuestas</t>
  </si>
  <si>
    <t>Ejecutadas</t>
  </si>
  <si>
    <t>% Avance Plan</t>
  </si>
  <si>
    <t>Desarrollo Estratégico OAP (Corporativa)</t>
  </si>
  <si>
    <t>-</t>
  </si>
  <si>
    <t>85.7%</t>
  </si>
  <si>
    <t>Desarrollo Estratégico OAP</t>
  </si>
  <si>
    <t>Desarrollo Estratégico-SG-SST</t>
  </si>
  <si>
    <t>Desarrollo Estratégico- Dir. Modos</t>
  </si>
  <si>
    <t>Total Interno</t>
  </si>
  <si>
    <t>Gestión 2013</t>
  </si>
  <si>
    <t>Gestión 2017</t>
  </si>
  <si>
    <t>Supervisión y Control del SITP</t>
  </si>
  <si>
    <t>Supervisión y Control del SITP Informe Original</t>
  </si>
  <si>
    <t>Gestión del Talento Humano</t>
  </si>
  <si>
    <t>Gestión 2015</t>
  </si>
  <si>
    <t>Gestión financiera Sub. Económica</t>
  </si>
  <si>
    <t>Gestión Financiera Informe Original</t>
  </si>
  <si>
    <t>Gestión</t>
  </si>
  <si>
    <t>Gestión Financiera Corporativa y Gestión de Servicios Logísticos</t>
  </si>
  <si>
    <t>Gestión Financiera y Gestión de Servicios Logísticos Informe Original</t>
  </si>
  <si>
    <t>Gestión Servicios Logísticos</t>
  </si>
  <si>
    <t>Gestión financiera Corporativa</t>
  </si>
  <si>
    <t>Gestión financiera</t>
  </si>
  <si>
    <t>Evaluación y Gestión del Modelo de Operación del SITP</t>
  </si>
  <si>
    <t>No registra</t>
  </si>
  <si>
    <t>OCI-2020-064</t>
  </si>
  <si>
    <t>No se ha culminado la actualización de los procedimientos que lo requieren</t>
  </si>
  <si>
    <t>Finalizar la actualización de los procedimientos que hacen parte del MIPG</t>
  </si>
  <si>
    <t xml:space="preserve">Actualización procedimientos </t>
  </si>
  <si>
    <t xml:space="preserve">(Funcionarios y contratistas capacitados/Funcionarios y contratistas de la Subgerencia) X 75 </t>
  </si>
  <si>
    <t xml:space="preserve">2 correos electrónicos remitidos a la Dirección Corporativa </t>
  </si>
  <si>
    <t xml:space="preserve">2 presentaciones realizadas </t>
  </si>
  <si>
    <t xml:space="preserve">Enviar por correo electrónico el reporte trimestral de trámites pendientes en T doc, a cada uno de los funcionarios y contratistas a los cuales fue asignado cada uno de los radicados pendientes de trámite, solicitando que cada colaborador adelante la gestión correspondiente para cerrar cada caso a su cargo </t>
  </si>
  <si>
    <t xml:space="preserve">Correo electrónico remitido a funcionarios y contratistas </t>
  </si>
  <si>
    <t>(correo electrónico remitido a cada uno de los funcionarios y contratistas con trámites pendientes en T doc /3) X 100</t>
  </si>
  <si>
    <t xml:space="preserve">3 correos electrónicos remitidos a cada uno de los funcionarios y contratistas con trámites pendientes en T doc </t>
  </si>
  <si>
    <t>OCI-2021-021</t>
  </si>
  <si>
    <t>Compra de vehículos tipo motocicleta que no están siendo utilizadas por la Entidad</t>
  </si>
  <si>
    <t>Realizar una reunión entre las partes afectadas y el Gerente General donde se definan las acciones a realizar y cumplir con aquellas que sean responsabilidad de la Dirección Corporativa</t>
  </si>
  <si>
    <t>Ejecución de reunión y acciones delegadas</t>
  </si>
  <si>
    <t>(((#Reuniones realizadas / # Reuniones programadas) + (# Acciones Realizadas/ # Acciones Delegadas en reunión)) / 2 ) * 100</t>
  </si>
  <si>
    <t>Cumplimiento de la totalidad de las acciones delegadas a la Dirección Corporativa</t>
  </si>
  <si>
    <t xml:space="preserve">Director Corporativo </t>
  </si>
  <si>
    <t>Desconocimiento sobre la tecnología CISCO adquirida por la Entidad y la utilización de la misma</t>
  </si>
  <si>
    <t>Director Corporativo</t>
  </si>
  <si>
    <t>Realizar una campaña de socialización sobre el uso de la tecnología CISCO en la Entidad</t>
  </si>
  <si>
    <t>Campañas de socialización CISCO</t>
  </si>
  <si>
    <t>(# Acciones de Socialización Realizadas / 3) * 100</t>
  </si>
  <si>
    <t>Realización acciones de socialización sobre la tecnología CISCO y su utilización en la Entidad</t>
  </si>
  <si>
    <t>Subgerente Técnico y de Servicios</t>
  </si>
  <si>
    <r>
      <rPr>
        <b/>
        <sz val="8"/>
        <color theme="1"/>
        <rFont val="Arial"/>
        <family val="2"/>
      </rPr>
      <t xml:space="preserve">Observación 4 
</t>
    </r>
    <r>
      <rPr>
        <sz val="8"/>
        <color theme="1"/>
        <rFont val="Arial"/>
        <family val="2"/>
      </rPr>
      <t>Culminar la actualización de los procedimientos que lo requieren, incluyendo el Sistema de Gestión Documental Electrónica T-DOC aplicando lo establecido en el procedimiento P-OP-001 Control de los documentos oficiales del
Sistema Integrado de Gestión SIG, para la actualización de documentos que hacen parte del MIPG. Es importante resaltar que esta recomendación es reiterativa.
Nota: Para lectura completa del Hallazgo remitirse al informe</t>
    </r>
  </si>
  <si>
    <t>Subgerente Técnico y de Servicios 
Profesional Especializado 6 de Planificación del Transporte</t>
  </si>
  <si>
    <t>Desconocimiento y falta de aplicación adecuada de los controles definidos en el Manual de Políticas de Seguridad y Privacidad de la Información con código M-DT-001, versión 3 de abril 2019</t>
  </si>
  <si>
    <t>Dirección Técnica de Seguridad
Dirección Corporativa</t>
  </si>
  <si>
    <t xml:space="preserve">Etapas de Cargue </t>
  </si>
  <si>
    <t>(Etapas ejecutadas/ Etapas Totales)*100</t>
  </si>
  <si>
    <t>Etapas ejecutadas para el cargue de información en Oracle</t>
  </si>
  <si>
    <t>Planeación, Corporativa, SAUC y TIC</t>
  </si>
  <si>
    <t>OCI-2021-035</t>
  </si>
  <si>
    <t>OCI-2021-023</t>
  </si>
  <si>
    <t>Evidencia socialización tarifas</t>
  </si>
  <si>
    <t>(# de correos de evidencia de nuevas tarifas / 3) *100</t>
  </si>
  <si>
    <t xml:space="preserve">Correctiva </t>
  </si>
  <si>
    <t>El control establecido genera debilidad tanto en la solidez individual del control analizado como en el resultado de la solidez del conjunto de controles (Probabilidad e impacto) para las matrices de Riesgos</t>
  </si>
  <si>
    <t xml:space="preserve">Ausencia de capacitación en el manejo de inventarios de la profesional responsable del manejo del merchandising (Profesional universitaria grado 3 de Gestión de Negocios y Explotación de Marca) </t>
  </si>
  <si>
    <t>Procedimiento actualizado</t>
  </si>
  <si>
    <t>(# actualizaciones del procedimiento P-SN-006 / 1) *100</t>
  </si>
  <si>
    <t>Falta de mecanismos de control que permitan llevar la trazabilidad de los cambios normativos y demás información institucional que debe ser publicado la página web corporativa.</t>
  </si>
  <si>
    <t xml:space="preserve">Actualización </t>
  </si>
  <si>
    <t>Reporte de actualización de tarifas a 31 de enero de cada vigencia / 1 reporte anual de actualización</t>
  </si>
  <si>
    <t>Reporte</t>
  </si>
  <si>
    <t>Debilidad en la aplicación de controles y su seguimiento, para el reporte de información actualizada en la página web corporativa</t>
  </si>
  <si>
    <t>Desconocimiento y falta de aplicación adecuada del procedimiento código P-OP- 001
Versión (4) de agosto de 2020 Control de los Documentos Oficiales del Sistema Integrado
de Gestión SIG.</t>
  </si>
  <si>
    <r>
      <rPr>
        <b/>
        <sz val="8"/>
        <color theme="1"/>
        <rFont val="Arial"/>
        <family val="2"/>
      </rPr>
      <t xml:space="preserve">Documentos Desactualizados del Proceso, incumpliendo el procedimiento P-OP-001 (Control de los Documentos Oficiales del Sistema Integrado de Gestión)
</t>
    </r>
    <r>
      <rPr>
        <sz val="8"/>
        <color theme="1"/>
        <rFont val="Arial"/>
        <family val="2"/>
      </rPr>
      <t>En el análisis de la documentación registrada en el micrositio del MIPG que realizó la Oficina de Control Interno, se evidenció que de los once (11) documentos publicados en el micrositio del proceso en la intranet al corte de la evaluación (manuales, procedimientos, caracterización etc.), seis (6), es decir el 54,5% se encuentran con una o más situaciones que presentaron desactualización, según se describe a continuación:
Nota: Para lectura completa del Hallazgo remitirse al informe</t>
    </r>
  </si>
  <si>
    <r>
      <rPr>
        <b/>
        <sz val="8"/>
        <color theme="1"/>
        <rFont val="Arial"/>
        <family val="2"/>
      </rPr>
      <t>Debilidad en el seguimiento de los puntos de control seleccionados en la muestra del Manual de Regulación y Control para el Componente Zonal en su versión cero con código M-DB-006, Procedimiento de Inmovilización y habilitación vehículos zonal SITP con código P-DB-003 y Procedimiento Supervisión a la operación del SITP en su componente zonal con código P-DB-007, para los eventos en que se presentan fallas mecánicas.</t>
    </r>
    <r>
      <rPr>
        <sz val="8"/>
        <color theme="1"/>
        <rFont val="Arial"/>
        <family val="2"/>
      </rPr>
      <t xml:space="preserve">
Con la finalidad de verificar las acciones de control y regulación tomadas por los centros de control zonales del SITP en cuanto a novedades de fallas mecánicas, y la supervisión que realiza el Ente Gestor a dichas acciones, garantizando la seguridad de operadores y usuarios del Sistema de acuerdo con los lineamientos consignados en manuales y procedimientos del Proceso de Supervisión y Control de la Operación del SITP, se procedió a solicitar la bitácora de operaciones de los meses de febrero, marzo y abril de 2021, para tomar una muestra de 53 novedades de fallas mecánicas, y por cada una de ellas, acceder a las Fonías correspondientes almacenadas en los aplicativos dispuesto para ello, escuchando detalladamente los audios y verificando una serie de ítems consignados en la documentación del proceso.
La muestra seleccionada fue distribuida en los concesionarios que operan la fase III del Sistema zonal, en donde las novedades seleccionadas abarcaran geográficamente la ciudad de Bogotá, a continuación, se puede observar la distribución en su ubicación de las novedades seleccionadas:
Nota: Para lectura completa del Hallazgo remitirse al informe</t>
    </r>
  </si>
  <si>
    <t>Imposibilidad de hacer seguimiento a cada novedad operativa</t>
  </si>
  <si>
    <t>Verificación novedades operativas</t>
  </si>
  <si>
    <t>Cantidad de desviaciones encontradas en el periodo / 
Cantidad de novedades revisadas en el periodo</t>
  </si>
  <si>
    <t>Falta de capacitación por parte del personal de Centros de Control Zonal</t>
  </si>
  <si>
    <t>Retroalimentación novedades operativas</t>
  </si>
  <si>
    <t>Cantidad de reuniones de seguimiento operativo en la que se socialicen novedades encontradas</t>
  </si>
  <si>
    <t xml:space="preserve">1 reunión de socialización trimestral </t>
  </si>
  <si>
    <t>Ninguna</t>
  </si>
  <si>
    <t>C- SEGUIMIENTO</t>
  </si>
  <si>
    <t xml:space="preserve">Desconocimiento de la metodología para el cierre y/o clasificación de los radicados asignados en la herramienta T doc por parte de los funcionarios y contratistas de la Subgerencia Técnica y de Servicios. </t>
  </si>
  <si>
    <t>Desactualización del procedimiento P-SN-006 en lo relacionado con el formato R-SN-005 Promoción Institucional</t>
  </si>
  <si>
    <t>Reporte de actualización de tarifas</t>
  </si>
  <si>
    <t>Desconocimiento del manual de inventarios M-DA-002 y manual de seguros M-DA-008 por pare de los responsables de las actividades.</t>
  </si>
  <si>
    <t>Validar el ingreso de equipos de medición (radares y alcoholímetros) al inventario de la Entidad y actualizar el mecanismo de control para su manejo</t>
  </si>
  <si>
    <t xml:space="preserve">Diseñar una metodología de verificación periódica aleatoria, que permita realizar un seguimiento adicional a las novedades operativas </t>
  </si>
  <si>
    <t>Evaluar Trimestralmente los casos establecidos por el modelo</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</si>
  <si>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</si>
  <si>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Una vez recibida la convalidación, actualizar los registros de activos de información asociados a las T. R. D. y gestionar su publicación en la página web, trabajo articulado con la Dirección de TIC.</t>
  </si>
  <si>
    <t>75% de los funcionarios y contratistas actualizados en el manejo de la herramienta Tdoc</t>
  </si>
  <si>
    <t>Solicitar semestralmente, mediante correo electrónico, a la Dirección Corporativa el reporte de trámites pendientes en T doc por parte de cada uno de los funcionarios y contratistas de la Subgerencia Técnica y de Servicios</t>
  </si>
  <si>
    <t xml:space="preserve">(correo electrónico remitido a la Dirección Corporativa /2) X 100 </t>
  </si>
  <si>
    <t xml:space="preserve">(presentación realizada en reunión de seguimiento /2) X 100 </t>
  </si>
  <si>
    <t>Socialización con empresas operadoras de los casos buenas prácticas operativas y recapacitación Manual de Operación</t>
  </si>
  <si>
    <t xml:space="preserve">Actualización procedimientos/ procesos que requieren actualizar </t>
  </si>
  <si>
    <t>Solicitar al contratista del aplicativo de nómina JSP7, la repara metrización del módulo de recálculo del porcentaje de retención en la fuente procedimiento No.2, generando un sistema de alerta para los periodos de recálculo y aplicación.</t>
  </si>
  <si>
    <t>Repara metrización con Sistema de Alerta</t>
  </si>
  <si>
    <t>Aplicativo Re parametrizado</t>
  </si>
  <si>
    <t>Solicitud de reporte de trámites pendientes en T-doc.</t>
  </si>
  <si>
    <t>Presentación de trámites pendientes en T-doc.</t>
  </si>
  <si>
    <t>Capacitación de Actualización en la herramienta T-doc.</t>
  </si>
  <si>
    <t>Realización de una capacitación de actualización de las diferentes funciones de la herramienta T-Doc y los procedimientos definidos para el manejo documental para los funcionarios de la Subgerencia Técnica</t>
  </si>
  <si>
    <t>Realizar reunión de socialización del estado de los requerimientos con la Subgerencia Técnica y de Servicios solicitando la depuración den T-Doc.</t>
  </si>
  <si>
    <r>
      <rPr>
        <b/>
        <sz val="8"/>
        <color theme="1"/>
        <rFont val="Arial"/>
        <family val="2"/>
      </rPr>
      <t>Debilidad en la administración de riesgos del proceso en cuanto al diseño de controles de la matriz de riesgos de Gestión.</t>
    </r>
    <r>
      <rPr>
        <sz val="8"/>
        <color theme="1"/>
        <rFont val="Arial"/>
        <family val="2"/>
      </rPr>
      <t xml:space="preserve">
Se evidenció debilidad en la administración del riesgo del proceso evaluado, en cuanto al diseño y ejecución de controles. De acuerdo con la verificación adelantada entre el 10 al 15 de febrero de 2021, teniendo como criterio el “Manual para la gestión del riesgo en TRANSMILENIO S.A, código M-OP-002 versión 4 de fecha noviembre de 2020 “se evidenció lo siguiente:
1. Sobre el Diseño de Controles: Se identificó incumplimiento al paso del diseño de controles para el proceso así:
a) Uno (1) de seis (6) controles equivalentes al 17% presentó debilidad, toda vez que en la descripción del control “El Profesional Especializado Grado 6 de Negocios Colaterales socializa anualmente con los aliados comerciales de la entidad las tarifas de los servicios de la línea de explotación del conocimiento mediante la publicación de esta información en la página web, se realiza seguimiento a las visualizaciones del portafolio en la página web. En caso de que no haya solicitudes, cosa que rara vez sucede, se promociona a través de las asociaciones con las cuales hay afiliación vigente", registrado en la matriz de riesgos de Gestión no se indica cuál es la evidencia que se deja al aplicar dicho control. Este control está asociado al riesgo “Desconocimiento del mercado respecto al portafolio de servicios asociado a la línea de explotación del conocimiento".
Nota: Para lectura completa del Hallazgo remitirse al informe</t>
    </r>
  </si>
  <si>
    <r>
      <rPr>
        <b/>
        <sz val="8"/>
        <color theme="1"/>
        <rFont val="Arial"/>
        <family val="2"/>
      </rPr>
      <t>Debilidad en la aplicación de los lineamientos y controles para la toma de inventarios de los productos de Merchandasing de TRANSMILENIO S.A</t>
    </r>
    <r>
      <rPr>
        <sz val="8"/>
        <color theme="1"/>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</si>
  <si>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r>
      <rPr>
        <b/>
        <sz val="8"/>
        <color theme="1"/>
        <rFont val="Arial"/>
        <family val="2"/>
      </rPr>
      <t>Cumplimiento Parcial al procedimiento P-SN-006 (Gestión de artículos con las marcas registradas de TRANSMILENIO S. A.)</t>
    </r>
    <r>
      <rPr>
        <sz val="8"/>
        <color theme="1"/>
        <rFont val="Arial"/>
        <family val="2"/>
      </rPr>
      <t xml:space="preserve">
Pate 1: Como parte de las pruebas realizadas El equipo auditor evidenció quede veintiún (21) informes que el profesional universitario grado 3 – gestión de negocios, debía presentar al Subgerente de Desarrollo de Negocios con el detalle de las salidas de los artículos de la marca generados durante el mes con sus respectivos soportes (facturas, solicitudes de elementos para promoción institucional, entre otros) solamente realizó 10 para el periodo r entre mayo de 2019 a enero 31 de 2021, tal y como se muestra a continuación:
Parte 2: Por otra parte, el equipo auditor solicitó los archivos de la vigencia 2019 y 2020 con el fin de evidenciar el correcto diligenciamiento del formato R-SN-005 Promoción Institucional, y así verificar si se contaba con la autorización de obsequios de artículos de marca, el cual debe estar autorizado con la firma del Subgerente de Desarrollo de Negocios, el auditado allegó respuesta Mediante correo de fecha 22/02/2021 8:02 AM, informando que “Todos los soportes generados por este concepto desde mayo de 2019 hasta enero de 2021, se encuentran adjuntos a los informes enviados por T- doc”
Nota: Para lectura completa del Hallazgo remitirse al informe</t>
    </r>
  </si>
  <si>
    <r>
      <rPr>
        <b/>
        <sz val="8"/>
        <color theme="1"/>
        <rFont val="Arial"/>
        <family val="2"/>
      </rPr>
      <t xml:space="preserve">Información no concordante Publicada en la Página Web en relación con la lista de precios del aplicativo JSP7 (Ley de Transparencia 1712 de 2014.) - Lista de Precios que no ha sido actualizada en el JSP7
</t>
    </r>
    <r>
      <rPr>
        <sz val="8"/>
        <color theme="1"/>
        <rFont val="Arial"/>
        <family val="2"/>
      </rPr>
      <t>La lista de precios de los negocios colaterales en sus respectivas líneas, publicada en la página web de la entidad mediante el siguiente enlace: https://negocios.transmilenio.gov.co/publicaciones/212/tarifas/con vigencia: Del 1° de Enero al 31 de diciembre de 2021 al corte de 25 de febrero de 2021, presentó diferencias frente a los precios registrados en el módulo de facturación del Sistema JSP7, incrementando el riesgo de Pérdida económica por facturar menor valor del real. Lo anterior de acuerdo con la revisión realizada entre el 18 y el 23 de febrero de 2021, tal y como se muestra a continuación
Nota: Para lectura completa del Hallazgo remitirse al informe</t>
    </r>
  </si>
  <si>
    <r>
      <rPr>
        <b/>
        <sz val="8"/>
        <color theme="1"/>
        <rFont val="Arial"/>
        <family val="2"/>
      </rPr>
      <t>Debilidad en el control y reporte de ingreso de los inventarios de alcoholímetros y radares de velocidad</t>
    </r>
    <r>
      <rPr>
        <sz val="8"/>
        <color theme="1"/>
        <rFont val="Arial"/>
        <family val="2"/>
      </rPr>
      <t xml:space="preserve">
En la revisión realizada a 54 de 54 (100%) bienes controlados por la Dirección Técnica de Seguridad (DTS), correspondientes a los alcoholímetros y radares de velocidad, se evidenciaron diferencias entre: la relación remitida mediante correo electrónico del 30 de abril, en lo reportado en el sistema de información JSP7 (reporte entregado por la Dirección Corporativa mediante correos del 4,19 y 21 de mayo) y el acta de entrega (con fecha del 26 de octubre de 2020), de los equipos tecnológicos del contrato de comodato derivado del contrato de interventoría 589 de 2020, presentando debilidad en control de los inventarios. De igual forma, se observo que no se están reportando de manera oportuna los bienes al área de apoyo logístico de la Dirección Corporativa (DC) para su incorporación en la contabilidad de la entidad.
Nota: Para lectura completa del Hallazgo remitirse al informe</t>
    </r>
  </si>
  <si>
    <r>
      <rPr>
        <b/>
        <sz val="8"/>
        <color theme="1"/>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color theme="1"/>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</si>
  <si>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</si>
  <si>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</si>
  <si>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OCI-2021-033</t>
  </si>
  <si>
    <t>Falencias en el diligenciamiento de las matrices de riesgos por parte de las dependencias al inicio de los procesos contractuales</t>
  </si>
  <si>
    <t>Actualización de las plantillas de matrices de riesgos de los procesos contractuales para cada tipología contractual de acuerdo a lo establecido en la ley 1150 de 2007 en su artículo 4</t>
  </si>
  <si>
    <t>Actualizar plantillas de matrices de riesgos de procesos contractuales</t>
  </si>
  <si>
    <t>(# planillas actualizadas/ Cantidad de tipologías contractuales) x 100</t>
  </si>
  <si>
    <t>Socialización de las matrices actualizadas y la forma de diligenciamiento de las mismas</t>
  </si>
  <si>
    <t>Socialización de matrices de riesgos actualizadas</t>
  </si>
  <si>
    <t>(1 Socialización / 1) x 100</t>
  </si>
  <si>
    <t>Socializar matrices de riesgos actualizadas</t>
  </si>
  <si>
    <r>
      <rPr>
        <b/>
        <sz val="8"/>
        <color theme="1"/>
        <rFont val="Arial"/>
        <family val="2"/>
      </rPr>
      <t>Debilidad en las matrices de riesgos de los procesos de contratación</t>
    </r>
    <r>
      <rPr>
        <sz val="8"/>
        <color theme="1"/>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</si>
  <si>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t>OCI-2021-037</t>
  </si>
  <si>
    <t>Revisar integralmente y a la luz de los mecanismos actuales disponibles para gestión de riesgos, el documento "Plan de tratamiento de Riesgos Seguridad de la información", a fin de establecer viabilidad de ser ajustado y actualizado o en su defecto retirado de MIPG.</t>
  </si>
  <si>
    <t>Controles referidos ajustados</t>
  </si>
  <si>
    <t>Ajustar el PESI de tal manera que se contemple la inclusión progresiva de los procesos de la entidad dentro del alcance del SGSI.</t>
  </si>
  <si>
    <t>PESI ajustado mediante la inclusión progresiva de los procesos de la entidad en el alcance del SGSI</t>
  </si>
  <si>
    <t>Manual del SGSI oficializado con la incorporación de los procesos proyectados en el PESI</t>
  </si>
  <si>
    <t>Llevar a cabo revisión y actualización del Plan de Cultura y Sensibilización del SGSI, de acuerdo con lo establecido.</t>
  </si>
  <si>
    <t>Solicitudes de apoyo gestionadas</t>
  </si>
  <si>
    <t xml:space="preserve">Profesional Especializado 6 - Subgerencia Económica recaudo y remuneración </t>
  </si>
  <si>
    <t xml:space="preserve">Profesional Especializado 6 - Coordinación Táctica Operativa </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</si>
  <si>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</si>
  <si>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 xml:space="preserve">Realizar transferencia de conocimiento de las actividades que debe ejecutar cada uno de los responsables de la aplicación del DRP, donde se incluya la atención de cualquiera de las contingencias previstas en el mismo. </t>
  </si>
  <si>
    <t>Pruebas ejecutadas y DRP ajustado con base en resultados</t>
  </si>
  <si>
    <t>Transferencia de conocimiento ejecutada</t>
  </si>
  <si>
    <t>DRP articulado con la gestión y definición del Plan de Continuidad del Negocio Fase 1</t>
  </si>
  <si>
    <t>Articulación con las Dependencia y terceros efectivamente realizada</t>
  </si>
  <si>
    <t>Revisar integralmente y ajustar el indicador NASI teniendo como referente las recomendaciones emitidas por la OCI.</t>
  </si>
  <si>
    <t>Gestionar la inclusión del indicador NASI en el Cuadro de Mando Integral de la Entidad</t>
  </si>
  <si>
    <t>Desarrollar articulación con las Dependencias y los terceros que intervienen en la implementación de las actividades de servicios ciudadanos digitales que competan a Transmilenio S. A.</t>
  </si>
  <si>
    <t>Incorporar dentro del PETI, las acciones asociadas a servicios ciudadanos digitales que apliquen a la entidad, así como los mecanismos de seguimiento a la ejecución de las mismas.</t>
  </si>
  <si>
    <t>Indicador NASI ajustado</t>
  </si>
  <si>
    <t>Indicador NASI incorporado en el Cuadro de Mando Integral</t>
  </si>
  <si>
    <t>Lina María Amaya</t>
  </si>
  <si>
    <r>
      <rPr>
        <b/>
        <sz val="8"/>
        <color theme="1"/>
        <rFont val="Arial"/>
        <family val="2"/>
      </rPr>
      <t>Debilidad en el proceso de cálculo de liquidación previa de los agentes del sistema en cuanto a la recepción e integridad de la información técnica para liquidar.</t>
    </r>
    <r>
      <rPr>
        <sz val="8"/>
        <color theme="1"/>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</si>
  <si>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t>Modos, Buses, BRT, Seguridad y Corporativa</t>
  </si>
  <si>
    <t>Ajuste de control</t>
  </si>
  <si>
    <t>Capacitaciones realizadas</t>
  </si>
  <si>
    <t>(# de actas de reuniones de capacitación / 3) *100</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</si>
  <si>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</si>
  <si>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Inventarios realizados</t>
  </si>
  <si>
    <t>(# Actas de inventario / 2 ) *100</t>
  </si>
  <si>
    <t>Inventario conciliado</t>
  </si>
  <si>
    <t>(# Actas de ajuste y conciliación del inventario / 3) *100</t>
  </si>
  <si>
    <t>Ausencia de seguimiento y supervisión de superiores a la actividad de los inventarios de los productos de merchandising de TRANSMILENIO S.A.</t>
  </si>
  <si>
    <t>Verificaciones al procedimiento</t>
  </si>
  <si>
    <t>(# verificaciones de los informes de inventario / # de verificaciones establecidas en el procedimiento) *100
El # mínimo de verificaciones establecidas en el procedimiento debe ser 1.</t>
  </si>
  <si>
    <t>Reporte de la verificación de la actualización de tarifas tanto en el aplicativo JSP7 como el registro de la respectiva publicación en la página web de la entidad</t>
  </si>
  <si>
    <t>Documentos actualizados</t>
  </si>
  <si>
    <t>Acta de reunión de revisión.</t>
  </si>
  <si>
    <t>Un (1) acta de la reunión de revisión</t>
  </si>
  <si>
    <t>Presentación de la problemática al Comité Institucional de Gestión y Desempeño</t>
  </si>
  <si>
    <t xml:space="preserve">Una solución presentada </t>
  </si>
  <si>
    <t>Profesional Especializado 6 - Seguridad Informática 
Equipo de Seguridad de la Información</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</si>
  <si>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</si>
  <si>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Plan de cultura y sensibilización actualizado de acuerdo con lo establecido y con las necesidades</t>
  </si>
  <si>
    <t>Temas previstos en el Plan de Cultura y Sensibilización del SGSI, socializados con los colaboradores de la entidad de acuerdo al plan y medición de la cobertura lograda.</t>
  </si>
  <si>
    <t xml:space="preserve">Director de TIC
Profesional Especializado 6 - Seguridad Informática </t>
  </si>
  <si>
    <t>Tiempo RPO y RTO actualizados con OAP y Lideres de procesos críticos</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</si>
  <si>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</si>
  <si>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Servicios ciudadanos digitales aplicables a TMSA, implementados de acuerdo con las acciones definidas en el PETI</t>
  </si>
  <si>
    <t>Deficiencias en el diseño, implementación, seguimiento y monitoreo de los indicadores de seguridad de la información establecidos por la Dirección de T</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</si>
  <si>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</si>
  <si>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r>
      <rPr>
        <b/>
        <sz val="8"/>
        <rFont val="Arial"/>
        <family val="2"/>
      </rPr>
      <t>Recomendación 1</t>
    </r>
    <r>
      <rPr>
        <sz val="8"/>
        <rFont val="Arial"/>
        <family val="2"/>
      </rPr>
      <t xml:space="preserve">
Implementar un plan de acción con el fin de realizar la depuración de los 2298 trámites pendientes de finalizar y los 5.554 documentos pendientes de clasificar, solicitando que éstos sean ubicados y publicados en los expedientes correspondientes, de acuerdo con su contenido, verificando la correcta aplicación de las Tablas de Retención Documental.
Subgerencia Técnica = 661
Nota: Para lectura completa del Hallazgo remitirse al informe</t>
    </r>
  </si>
  <si>
    <t>Reunir a todos los funcionarios del área al menos 1 vez al año para revisar los documentos que requieren actualización.</t>
  </si>
  <si>
    <t>OCI-2021-046</t>
  </si>
  <si>
    <t>No se sigue la metodología establecida en el acta R-OP-004 –Septiembre 2016 para la gestión de las actas del COPASST</t>
  </si>
  <si>
    <t>N° de actas de reuniones del COPASST realizadas/N° de actas de reuniones COPASST verificadas*100</t>
  </si>
  <si>
    <t>Verificación del cumplimiento del 100% de las actas de reunión</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</si>
  <si>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</si>
  <si>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</si>
  <si>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de trabajo ocurridos/N.º de accidentes laborales reportados oportunamente a ARL.</t>
  </si>
  <si>
    <t>100% de cumplimiento</t>
  </si>
  <si>
    <t>3 y 6</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</si>
  <si>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</si>
  <si>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</si>
  <si>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ocurridos/N.º de accidentes de trabajo investigados dentro de los términos de ley</t>
  </si>
  <si>
    <t xml:space="preserve"> Investigación del 100% de los accidentes de trabajo dentro de los 15 días calendario</t>
  </si>
  <si>
    <t> 
Falta de sensibilización.</t>
  </si>
  <si>
    <t>Jornadas de sensibilización</t>
  </si>
  <si>
    <t>N° de jornadas de sensibilización realizadas/N° de jornadas de sensibilización programadas*100</t>
  </si>
  <si>
    <t>Falta de seguimiento</t>
  </si>
  <si>
    <t>N° de hallazgos en extintores/N° de hallazgos en extintores cerrados
N° de mapas de rutas de evacuación actualizados y publicados/N° de mapas de rutas de evacuación totales</t>
  </si>
  <si>
    <t>Diseño inadecuado de la Base de Datos</t>
  </si>
  <si>
    <t>Registro estadístico de ausentismo</t>
  </si>
  <si>
    <t>N° de seguimientos realizados/N° de seguimientos propuestos*100</t>
  </si>
  <si>
    <t>Revisión trimestral de la base de ausentismo</t>
  </si>
  <si>
    <t xml:space="preserve">Incluir en la rendición de cuentas de la vigencia 2021 a los colaboradores y al comité de seguridad vial. </t>
  </si>
  <si>
    <t>Seguimiento a actividad propuesta</t>
  </si>
  <si>
    <t>Informe de rendición de cuentas 2021 que incluya a los colaboradores y el Comité de Seguridad Vial</t>
  </si>
  <si>
    <t>Brigada de emergencias</t>
  </si>
  <si>
    <t>N.º de brigadistas/ N.º de brigadistas actualizados y socializados</t>
  </si>
  <si>
    <t>Brigada de emergencias actualizada y socializada</t>
  </si>
  <si>
    <t>Restricciones a la presencialidad limita la continuidad del proceso. Queda en stand by</t>
  </si>
  <si>
    <t>Realizar exámenes médicos ocupacionales a todos los colaboradores de la entidad.</t>
  </si>
  <si>
    <t xml:space="preserve"> Exámenes médicos ocupacionales (EMO)</t>
  </si>
  <si>
    <t>N° EMO realizados/N° EMO programados*100</t>
  </si>
  <si>
    <t>10% de cumplimiento</t>
  </si>
  <si>
    <r>
      <rPr>
        <b/>
        <sz val="8"/>
        <color theme="1"/>
        <rFont val="Arial"/>
        <family val="2"/>
      </rPr>
      <t>Oportunidad de Mejora (Numeral 5.1.2 Brigada de prevención conformada, capacitada y dotada)</t>
    </r>
    <r>
      <rPr>
        <sz val="8"/>
        <color theme="1"/>
        <rFont val="Arial"/>
        <family val="2"/>
      </rPr>
      <t xml:space="preserve">
Actualizar de manera oportuna los datos los miembros de la Brigada de Emergencias en la intranet, de conformidad con el numeral 5.1.2.
• La información de algunos brigadistas se encuentra desactualizada, o bien porque pertenecen a otra dependencia o porque ya no se encuentran con contratos activos en la entidad.
Nota: Para lectura completa de la Oportunidad de Mejora remitirse al informe.</t>
    </r>
  </si>
  <si>
    <r>
      <rPr>
        <b/>
        <sz val="8"/>
        <color theme="1"/>
        <rFont val="Arial"/>
        <family val="2"/>
      </rPr>
      <t>Oportunidad de Mejora (Numeral 2.6.1 Rendición sobre el desempeño)</t>
    </r>
    <r>
      <rPr>
        <sz val="8"/>
        <color theme="1"/>
        <rFont val="Arial"/>
        <family val="2"/>
      </rPr>
      <t xml:space="preserve">
Incluir en la rendición de cuentas todos los niveles de la entidad ya que en cada uno de ellos hay responsabilidades sobre la Seguridad y Salud en el Trabajo. Lo anterior, de conformidad con el numeral 2.6.1.
• Los Informes “Revisión por la Alta Dirección al SG-SST” y “Rendición de Cuentas – SG-SST” con fecha del 4 de diciembre de 2020 y febrero de 2021, fueron enviados únicamente, mediante correo electrónico, al Director Corporativo por parte de la Profesional Universitaria Grado 3 de SST.
Nota: Para lectura completa de la Oportunidad de Mejora remitirse al informe.</t>
    </r>
  </si>
  <si>
    <r>
      <rPr>
        <b/>
        <sz val="8"/>
        <color theme="1"/>
        <rFont val="Arial"/>
        <family val="2"/>
      </rPr>
      <t>No Conformidad (Numeral 1.1.6 Convocatoria, elección y conformación del COPASST)</t>
    </r>
    <r>
      <rPr>
        <sz val="8"/>
        <color theme="1"/>
        <rFont val="Arial"/>
        <family val="2"/>
      </rPr>
      <t xml:space="preserve">
Se efectuó revisión de las actas del COPASST, con el fin de verificar la asistencia de los miembros del Comité a las reuniones programadas, la elaboración del acta de cada reunión, los temas tratados y los compromisos adquiridos. Como resultado se evidenció debilidad en los aspectos mencionados tales como:
a. No fue entregada el acta de junio de 2020.
b. Las personas que participaron en la reunión según la lista de asistencia difieren de las indicadas en el acta. Lo anterior, se evidenció en las actas de julio, agosto, septiembre de 2020, enero, marzo, abril, mayo y junio de 2021.
Nota: Para lectura completa de la No Conformidad remitirse al informe.</t>
    </r>
  </si>
  <si>
    <r>
      <rPr>
        <b/>
        <sz val="8"/>
        <color theme="1"/>
        <rFont val="Arial"/>
        <family val="2"/>
      </rPr>
      <t>No Conformidad (Numeral 3.2.1 Reporte de los Accidentes de Trabajo y Enfermedad Laboral a la ARL, EPS y Dirección Territorial del Ministerio de Trabajo)</t>
    </r>
    <r>
      <rPr>
        <sz val="8"/>
        <color theme="1"/>
        <rFont val="Arial"/>
        <family val="2"/>
      </rPr>
      <t xml:space="preserve">
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r>
  </si>
  <si>
    <r>
      <rPr>
        <b/>
        <sz val="8"/>
        <color theme="1"/>
        <rFont val="Arial"/>
        <family val="2"/>
      </rPr>
      <t>No Conformidad (Numeral 3.2.2 Investigación de incidentes, accidentes y enfermedades laborales)</t>
    </r>
    <r>
      <rPr>
        <sz val="8"/>
        <color theme="1"/>
        <rFont val="Arial"/>
        <family val="2"/>
      </rPr>
      <t xml:space="preserve">
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r>
  </si>
  <si>
    <r>
      <rPr>
        <b/>
        <sz val="8"/>
        <color theme="1"/>
        <rFont val="Arial"/>
        <family val="2"/>
      </rPr>
      <t>No Conformidad (Numeral 3.3.6 Medición del ausentismo por causa médica)</t>
    </r>
    <r>
      <rPr>
        <sz val="8"/>
        <color theme="1"/>
        <rFont val="Arial"/>
        <family val="2"/>
      </rPr>
      <t xml:space="preserve">
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r>
  </si>
  <si>
    <r>
      <rPr>
        <b/>
        <sz val="8"/>
        <color theme="1"/>
        <rFont val="Arial"/>
        <family val="2"/>
      </rPr>
      <t>No Conformidad (Numeral 4.2.4 Realización de inspecciones sistemáticas a las instalaciones, maquinaria o equipos con la participación del COPASST)</t>
    </r>
    <r>
      <rPr>
        <sz val="8"/>
        <color theme="1"/>
        <rFont val="Arial"/>
        <family val="2"/>
      </rPr>
      <t xml:space="preserve">
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r>
  </si>
  <si>
    <t>(Una solución presenta sobre la problemática al Comité Institucional de Gestión y Desempeño/1) *100</t>
  </si>
  <si>
    <t>1. Desconocimiento de la metodología en TRANSMILENIO S.A. para la gestión y administración del riesgo definida en el M-OP-02 v4
2. Falta de revisión y monitoreo por parte dela Dirección de TIC, a la matriz de riesgos de gestión, específicamente en el diseño de los controles.</t>
  </si>
  <si>
    <t>Solicitar apoyo de la alta Dirección y/o delas Dependencias para motivar la participación del personal en los procesos de sensibilización que adelante la Dirección de TIC.</t>
  </si>
  <si>
    <t>OCI-2021-044</t>
  </si>
  <si>
    <t>Debilidad en la aplicación de controles de los estudios ejecutados de toma de información Estadística de Campo. (Aforos)</t>
  </si>
  <si>
    <t xml:space="preserve">Establecer un control que permita garantizar que todos los estudios ejecutados fueron solicitados mediante el formulario web ficha técnica. </t>
  </si>
  <si>
    <t>Verificación solicitudes en el formulario web a  estudios ejecutados.</t>
  </si>
  <si>
    <t>Estudios solicitados / Estudios ejecutados.</t>
  </si>
  <si>
    <t xml:space="preserve">Solicitudes del 100% de los estudios ejecutados. 
</t>
  </si>
  <si>
    <t>Debilidad en la redacción del los numerales 6.2.1, 6.3.2  y 6.4.1 para los criterios del procedimiento P-ST-001.</t>
  </si>
  <si>
    <t>Revisar, modificar y publicar el procedimiento P-ST-001, evaluando las observaciones presentadas.</t>
  </si>
  <si>
    <t>Modificación al procedimiento PST-001.</t>
  </si>
  <si>
    <t>Un procedimiento actualizado / un procedimiento publicado en MIPG</t>
  </si>
  <si>
    <t>Un procedimiento actualizado, acorde a las observaciones encontradas.</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</si>
  <si>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</si>
  <si>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Estudio técnico, económico y jurídico</t>
  </si>
  <si>
    <t>Subgerencia Técnica y de Servicios
Subgerencia Económica
Apoyo de la Subgerencia Jurídica</t>
  </si>
  <si>
    <r>
      <rPr>
        <b/>
        <sz val="8"/>
        <color theme="1"/>
        <rFont val="Arial"/>
        <family val="2"/>
      </rPr>
      <t>Debilidades en la aplicación de los puntos de control y Cumplimiento parcial al Procedimiento de Apoyo a la gestión de información estadística de campo, versión 2 con código P-ST-001 de junio de 2020.</t>
    </r>
    <r>
      <rPr>
        <sz val="8"/>
        <color theme="1"/>
        <rFont val="Arial"/>
        <family val="2"/>
      </rPr>
      <t xml:space="preserve">
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r>
  </si>
  <si>
    <r>
      <rPr>
        <b/>
        <sz val="8"/>
        <color theme="1"/>
        <rFont val="Arial"/>
        <family val="2"/>
      </rPr>
      <t>Inconsistencia en la Remuneración de la variable Cterminalesk a los concesionarios con terrenos asignados por el Distrito Capital para el parqueo o regulación de la flota</t>
    </r>
    <r>
      <rPr>
        <sz val="8"/>
        <color theme="1"/>
        <rFont val="Arial"/>
        <family val="2"/>
      </rPr>
      <t xml:space="preserve">
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GMOVIL,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r>
  </si>
  <si>
    <t>1 Estudio técnico, económico y jurídico elaborado / 1 Estudio técnico, económico y jurídico proyectado * 100%</t>
  </si>
  <si>
    <t>Profesional Especializado 6 - Coordinador de Procesos Corporativos</t>
  </si>
  <si>
    <t>Profesional Especializado 6 - Defensa Judicial</t>
  </si>
  <si>
    <t>Profesional Universitario 3 - Gestión de Negocios y Explotación Marca
Subgerente de Desarrollo de Negocios</t>
  </si>
  <si>
    <t>Realizar y ejecutar las etapas necesarias para el cargue directo de información en Oracle por parte del subproceso de Recaudo, de la información insumo para realizar la liquidación previa de los agentes del sistema</t>
  </si>
  <si>
    <t>Desarrollar de manera In-House, un módulo en la plataforma Oracle para realizar la actualización tarifaria de los concesionarios de Operación y Provisión de f lota del SITP</t>
  </si>
  <si>
    <t>Desarrollo del módulo</t>
  </si>
  <si>
    <t>Profesional Especializado 6 - Subgerencia Económica Estudios Sectoriales y Supervisión de Concesiones</t>
  </si>
  <si>
    <t>Profesional Universitario 4 - Nómina</t>
  </si>
  <si>
    <t>(Tarifas por fase desarrolladas/Tarifas por fase objeto para desarrollo)*100</t>
  </si>
  <si>
    <t>Tarifas por fase desarrolladas en módulo</t>
  </si>
  <si>
    <t>SEGUIMIENTO A: 31 de diciembre de 2021</t>
  </si>
  <si>
    <t>Nota de consolidación a 31-12-2021: Mediante memorando 2021-80300-CI-86407 del 29 de noviembre de 2021, la Subgerencia Económica solicito la modificación de la fecha de implementación de la acción a 28-feb-2022
Katherine Prada Mejía</t>
  </si>
  <si>
    <t>Nota de consolidación a 31-12-2021: Mediante memorando 2021-80300-CI-86407 del 29 de noviembre de 2021, la Subgerencia Económica solicito la inclusión de esta nueva acción y aclarada la fecha mediante correo del 17-dic-2021, por lo que se actualiza a 30-jun-2022
Katherine Prada Mejía</t>
  </si>
  <si>
    <t>Realizar con la Dirección Corporativa trabajo conjunto para definir y acordar con las responsabilidades de las áreas seguras, así como las acciones que soporten el cumplimiento de las políticas de seguridad de la informa en la materia.</t>
  </si>
  <si>
    <t>Responsabilidades de las áreas seguras definidas de manera que se dé cumplimiento a los lineamientos establecidos en la materia.</t>
  </si>
  <si>
    <t>Realizar reinducción al nuevo equipo de Mesa de Ayuda en relación con el Procedimiento P-DT-009 y el cumplimiento de los niveles de atención a usuarios y adoptar un mecanismo de control de cumplimiento de los mismos.</t>
  </si>
  <si>
    <t>Reinducciones realizadas al equipo de Mesa de Ayuda / Reinducciones requeridas al equipo de Mesa de Ayuda</t>
  </si>
  <si>
    <t>Reinducción realizada al equipo de Mesa de Ayuda</t>
  </si>
  <si>
    <t>Reinducciones realizadas</t>
  </si>
  <si>
    <t>Katherine Prada Mejía</t>
  </si>
  <si>
    <t xml:space="preserve">
Conclusión de la Oficina de Control Interno:
Si bien la acción se considera cumplida al 100% debido a que se socializaron las matrices de riesgos, no fue posible evaluar su efectividad, la cual se realizará en seguimientos posteriores.</t>
  </si>
  <si>
    <t>La Dirección Corporativa manifestó que el día 5 de noviembre de 2021, se realizó la socialización de la actualización en las matrices de riesgos que se deben diligenciar en cada tipología de contratación a través de la intranet haciendo uso de Banner y publicación de noticia, lo cual puede ser consultado a través del siguiente link:
https://transmilenio.sharepoint.com/sites/transmidev/Lists/Noticias/DispForm.aspx?ID=1800
Conclusión de la Oficina de Control Interno:
Si bien la acción se considera cumplida al 100% debido a que se socializaron las matrices de riesgos, no fue posible evaluar su efectividad, la cual se realizará en seguimientos posteriores.</t>
  </si>
  <si>
    <r>
      <rPr>
        <b/>
        <u/>
        <sz val="8"/>
        <rFont val="Arial"/>
        <family val="2"/>
      </rPr>
      <t>Soportes:</t>
    </r>
    <r>
      <rPr>
        <sz val="8"/>
        <rFont val="Arial"/>
        <family val="2"/>
      </rPr>
      <t xml:space="preserve">
• Correo electrónico de la Subgerencia Jurídica del 19 de noviembre de 2021.
• Procedimiento descargados de la intranet del Proceso.</t>
    </r>
  </si>
  <si>
    <t>Nohra Lucia Forero y Katherine Prada Mejía</t>
  </si>
  <si>
    <t>Se Cambia la Fecha de Finalización</t>
  </si>
  <si>
    <t>Oscar Pulgarin Lara</t>
  </si>
  <si>
    <t>A la espera de la actualización, el próximo año, del manual de funciones de los profesionales grado 3 y 5 de la Subgerencia Económica. Adjuntamos soportes de la gestión realizada a durante este trimestre.</t>
  </si>
  <si>
    <r>
      <rPr>
        <b/>
        <i/>
        <u/>
        <sz val="8"/>
        <rFont val="Arial"/>
        <family val="2"/>
      </rPr>
      <t>Soporte: OCI-2019-071-H3-A1</t>
    </r>
    <r>
      <rPr>
        <sz val="8"/>
        <rFont val="Arial"/>
        <family val="2"/>
      </rPr>
      <t xml:space="preserve">
</t>
    </r>
    <r>
      <rPr>
        <b/>
        <i/>
        <u/>
        <sz val="8"/>
        <rFont val="Arial"/>
        <family val="2"/>
      </rPr>
      <t>OCI:</t>
    </r>
    <r>
      <rPr>
        <sz val="8"/>
        <rFont val="Arial"/>
        <family val="2"/>
      </rPr>
      <t xml:space="preserve"> Se evidencia el correo del 20 de diciembre del 2021 por parte de la Subgerencia Económica hacia Corporativa, en donde se realiza solicitud de actualización del manual de funciones sobre cambios del paso del Profesional Especializado Grado 5 de Remuneración al de Recaudo y el grado 3 de Recaudo para Remuneración. 
De acuerdo con lo anterior, se evidencia la gestión del proceso por lo cual se asigna un avance cuantitativo del 100%, no obstante, al no ser actualizado el manual de funciones resolución 806 de 2021 con las solicitudes realizadas por la Subgerencia Económica, la acción sigue en estado en Ejecución y se medirá su efectividad en un próximo seguimiento.</t>
    </r>
  </si>
  <si>
    <t>José Luis Soto</t>
  </si>
  <si>
    <r>
      <rPr>
        <b/>
        <i/>
        <u/>
        <sz val="8"/>
        <rFont val="Arial"/>
        <family val="2"/>
      </rPr>
      <t>Soporte: OCI-2020-041-H2-A1</t>
    </r>
    <r>
      <rPr>
        <sz val="8"/>
        <rFont val="Arial"/>
        <family val="2"/>
      </rPr>
      <t xml:space="preserve">
</t>
    </r>
    <r>
      <rPr>
        <b/>
        <i/>
        <u/>
        <sz val="8"/>
        <rFont val="Arial"/>
        <family val="2"/>
      </rPr>
      <t>OCI:</t>
    </r>
    <r>
      <rPr>
        <sz val="8"/>
        <rFont val="Arial"/>
        <family val="2"/>
      </rPr>
      <t xml:space="preserve"> Teniendo en cuenta que la fecha de implementación de la acción es el 28-feb-2022, esta no fue objeto de seguimiento y se le asigna el porcentaje de avance del seguimiento realizado con corte a 30 de septiembre de 2021.</t>
    </r>
  </si>
  <si>
    <r>
      <rPr>
        <b/>
        <i/>
        <u/>
        <sz val="8"/>
        <rFont val="Arial"/>
        <family val="2"/>
      </rPr>
      <t>Soporte: OCI-2020-041-H2-A2</t>
    </r>
    <r>
      <rPr>
        <sz val="8"/>
        <rFont val="Arial"/>
        <family val="2"/>
      </rPr>
      <t xml:space="preserve">
</t>
    </r>
    <r>
      <rPr>
        <b/>
        <i/>
        <u/>
        <sz val="8"/>
        <rFont val="Arial"/>
        <family val="2"/>
      </rPr>
      <t>OCI:</t>
    </r>
    <r>
      <rPr>
        <sz val="8"/>
        <rFont val="Arial"/>
        <family val="2"/>
      </rPr>
      <t xml:space="preserve"> Teniendo en cuenta que la fecha de implementación de la acción es el 30-jun-2022, esta no fue objeto de seguimiento.</t>
    </r>
  </si>
  <si>
    <t>Teniendo en cuenta que la fecha de finalización de la acción es 31 de marzo de 2022, no fue objeto de seguimiento</t>
  </si>
  <si>
    <t>Teniendo en cuenta que la fecha de finalización de la acción es 10 de junio de 2022, no fue objeto de seguimiento</t>
  </si>
  <si>
    <t>Teniendo en cuenta que la fecha de finalización de la acción es 31 de mayo de 2022, no fue objeto de seguimiento</t>
  </si>
  <si>
    <t>Teniendo en cuenta que la fecha de finalización de la acción es 30 de abril de 2022, no fue objeto de seguimiento</t>
  </si>
  <si>
    <r>
      <rPr>
        <b/>
        <sz val="8"/>
        <rFont val="Arial"/>
        <family val="2"/>
      </rPr>
      <t>Debilidad en la gestión y administración del riesgo del proceso Gestión de TIC</t>
    </r>
    <r>
      <rPr>
        <sz val="8"/>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</si>
  <si>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r>
      <rPr>
        <b/>
        <sz val="8"/>
        <rFont val="Arial"/>
        <family val="2"/>
      </rPr>
      <t>Alcance insuficiente del SGSI en la Entidad</t>
    </r>
    <r>
      <rPr>
        <sz val="8"/>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</si>
  <si>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r>
      <rPr>
        <b/>
        <sz val="8"/>
        <rFont val="Arial"/>
        <family val="2"/>
      </rPr>
      <t>Desactualización del Plan de Cultura y sensibilización en seguridad de la información y debilidades en la cobertura de las sesiones de sensibilización de éste.</t>
    </r>
    <r>
      <rPr>
        <sz val="8"/>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</si>
  <si>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r>
      <rPr>
        <b/>
        <sz val="8"/>
        <rFont val="Arial"/>
        <family val="2"/>
      </rPr>
      <t>Debilidades en el Plan de Recuperación de Desastres en cuanto pruebas, cobertura, tiempos de restauración y formalización de los roles.</t>
    </r>
    <r>
      <rPr>
        <sz val="8"/>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</si>
  <si>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r>
      <rPr>
        <b/>
        <sz val="8"/>
        <rFont val="Arial"/>
        <family val="2"/>
      </rPr>
      <t>Carencia de un Plan de Servicios Ciudadanos Digitales al interior de la Entidad</t>
    </r>
    <r>
      <rPr>
        <sz val="8"/>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</si>
  <si>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r>
      <rPr>
        <b/>
        <sz val="8"/>
        <rFont val="Arial"/>
        <family val="2"/>
      </rPr>
      <t>Diseño deficiente de indicadores de seguridad de la información.</t>
    </r>
    <r>
      <rPr>
        <sz val="8"/>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</si>
  <si>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 xml:space="preserve">OAP: En el mes de julio se presento en el comité de Gestión  y Desempeño MIPG la propuesta para llevar a cabo el proceso de Traducción  en la Pagina Web de la entidad. De acuerdo a lo decidido la Subgerencia de Atención al usuario y comunicaciones se encuentra adelantado el proceso de contratación de Traducción con el documento definido.
OCI: de acuerdo con los soportes remitidos por la Oficina Asesora de Planeación, se puede evidenciar que, en el Comité Institucional de Gestión y Desempeño del 21 de julio de 2021, cumpliendo de esta forma con la acción propuesta, en seguimientos posteriores se efectuará evaluación de su efectividad. </t>
  </si>
  <si>
    <t>OCI: Si bien la acción tiene como plazo de implementación el 28 de febrero de 2022, la Dirección Técnica de Seguridad (DTS) remitió como soporte los inventarios emitidos desde el sistema de información contable JSP7 de fecha 21-dic-2021, de los funcionarios Carlos Gutierrez y Martín Salamanca quienes son los responsables de los bienes frente a la Entidad, al igual que el mecanismo de control de la DTS actualizado, se considera que la acción fue cumplida anticipadamente, no obstante, no es posible medir su efectividad por lo tanto será objeto de seguimiento posterior y su estado se mantiene En Ejecución</t>
  </si>
  <si>
    <t>Junto con los equipos post operacionales tanto de fuerza operativa como de interventoría, se estableció una metodología de trabajo que permitirá la verificación y análisis en las fonías relacionadas a los vehículos que presenten algún tipo de inmovilización a causa de una falla mecánica (prioridad a las fallas relacionadas con frenos y dirección). Dicha Metodología se iniciara a implementar a partir del 1 de enero de 2022.
OCI: Teniendo en cuenta que la Dirección Técnica de Buses realizó la metodología de verificación periódica aleatoria, la cual se socializó con la interventoría quienes son los encargados de ejecutarla, se considera cumplida la acción, no obstante, no fue posible medir su efectividad debido a que la primera verificación y análisis se realizará a partir del 01 de enero de 2022.</t>
  </si>
  <si>
    <t>Soportes
1. A7. Avance Cualitativo DTB
2. A7. Metodología de verificación periódica</t>
  </si>
  <si>
    <t>Soportes:
1. A8. Mesas de Trabajo</t>
  </si>
  <si>
    <t>Natalia Stefanie Acosta</t>
  </si>
  <si>
    <t>Teniendo en cuenta que la acción tiene fecha de finalización 30 de junio de 2022, no fue objeto de seguimiento</t>
  </si>
  <si>
    <t>Teniendo en cuenta que la acción tiene fecha de finalización 31 de marzo de 2022, no fue objeto de seguimiento</t>
  </si>
  <si>
    <t>Teniendo en cuenta que la acción tiene fecha de finalización 15 de febrero de 2022, no fue objeto de seguimiento</t>
  </si>
  <si>
    <t>Soporte: OCI-2019-063-H7-A1</t>
  </si>
  <si>
    <t>Soporte: OCI-2019-063-H7-A2</t>
  </si>
  <si>
    <t>Soporte: OCI-2021-021-H1-A1</t>
  </si>
  <si>
    <t>Soporte: OCI-2021-021-H1-A2</t>
  </si>
  <si>
    <t>Soporte: OCI-2021-021-H1-A3</t>
  </si>
  <si>
    <t>Soporte: OCI-2021-021-H1-A4</t>
  </si>
  <si>
    <t>Soporte: OCI-2021-044-H2-A2</t>
  </si>
  <si>
    <t>Soporte: OCI-2021-044-H2-A4</t>
  </si>
  <si>
    <t>Soporte: OCI-2021-044-H3-A1</t>
  </si>
  <si>
    <t>Se remitió correo electrónico solicitando ajustar la información de las siguientes rutas en la página web: Ruta 228, viernes 9 de diciembre se hace el requerimiento para ajustar la información. Ruta CH131, el 9 de diciembre se hace el requerimiento para ajustar la información de la ruta. Ruta C15, el 2 de diciembre se hace el requerimiento para ajustar la información. Ruta LK810, el 27 de octubre se solicita subir la información de la ruta a la página web. Ruta KL307, el 29 de septiembre se solicita actualizar la información. 
OCI: Considerando que la actual acción se articula con la acción OCI-2019-063-H7-A1 se procede asignar el mismo porcentaje de avanece, de igual forma cuando se cumpla la acción al 100% se procederá a medir su efectividad.</t>
  </si>
  <si>
    <t xml:space="preserve">Reporte oportuno de accidentes e incidentes laborales </t>
  </si>
  <si>
    <t xml:space="preserve">Investigación de accidentes laborales </t>
  </si>
  <si>
    <t>Seguimiento temas COPASST</t>
  </si>
  <si>
    <t>Programa de inspecciones de extintores
Mapas de rutas de evacuación</t>
  </si>
  <si>
    <t xml:space="preserve">Actualizar integrantes de la brigada de emergencias en el micrositio de Talento Humano en la intranet, así como al inicio de la vigencia 2022, enviar memorando a las áreas indicando los miembros de la brigada, y realizar publicación en la intranet. </t>
  </si>
  <si>
    <t>- Actualizar el programa de inspecciones de los extintores de la sede administrativa que tiene establecido el área de SST, dejando como periodicidad mensualmente, gestionar los respectivos planes de acción que se generen y realizar seguimiento de la implementación.
- Verificar inventario en el sistema JSP7 en relación a los extintores con una periodicidad semestral.
- Gestionar la actualización y ubicación de los Mapas de Señalización y rutas de evacuación de la sede administrativa</t>
  </si>
  <si>
    <t>Revisar y ajustar los controles definidos en las matrices de riesgos de gestión y de corrupción con acompañamiento de la Oficina Asesora de Planeación.</t>
  </si>
  <si>
    <t>Capacitación con el Profesional de Inventarios de la Dirección Corporativa por un periodo mínimo de 1 mes</t>
  </si>
  <si>
    <t>Modificación y actualización del procedimiento P-SN-006 incluyendo la realización de un inventario físico, así como los controles necesarios para soportar los movimientos versus la información de la Dirección Corporativa y las conciliaciones y ajustes efectuados.</t>
  </si>
  <si>
    <t>Actualizar a más tardar el quince (15) de febrero de cada nuevo año la lista de precios de aplicativo JPS7 y de la página web, de igual manera durante el año se podrán hacer ajustes a las tarifas sin previo aviso, quedando como evidencia el reporte de los cambios efectuados tanto en el aplicativo JSP7 como el registro de la respectiva publicación en la página web de la entidad</t>
  </si>
  <si>
    <t>Efectuar mínimo dos (2) inventarios físicos totales con el acompañamiento de la Dirección Corporativa</t>
  </si>
  <si>
    <t>Se incluirá en el control que deben quedar al menos tres (3) evidencias del envío de las tarifas a las dos (2) asociaciones a las cuales está afiliada la entidad en la actualidad y a la Dirección Distrital de Relaciones Internacionales de la Secretaría General de la Alcaldía Mayor de Bogotá</t>
  </si>
  <si>
    <t>Verificación del cumplimiento del procedimiento P-SN-006 en lo relacionado con el seguimiento de los movimientos mensuales de los artículos tanto físicamente como en los documentos de soporte versus el inventario existente en el aplicativo JSP7.</t>
  </si>
  <si>
    <t>Llevar a cabo jornada de sensibilización (medios oficiales de comunicación y piezas graficas) en relación con la obligatoriedad del trabajador oficial de presentar oportunamente el certificado de incapacidad médica original expedida por EPS.</t>
  </si>
  <si>
    <t xml:space="preserve">Profesional Especializado 6 - Negocios Colaterales </t>
  </si>
  <si>
    <t>Profesional Especializado 6 - Contratación</t>
  </si>
  <si>
    <t>Profesional Especializado 6 - Talento Humano - Profesional Universitario de SST</t>
  </si>
  <si>
    <t>Profesional Universitario 4 - SST</t>
  </si>
  <si>
    <t>Profesional Universitario 4 - SST
Profesional Universitario 3 - Apoyo Logístico</t>
  </si>
  <si>
    <t>Director de TIC</t>
  </si>
  <si>
    <t>Profesional Especializado 6 - Seguridad Informática</t>
  </si>
  <si>
    <t>Presentar al Comité Institucional de Gestión y Desempeño la problemática evidenciada en la Entidad frente a la traducción de documentos en la página web, con el fin que dicho comité se pronuncie al respecto.
NOTA: se aclara que estas acciones responden a los recomendaciones reportados por la OCI en diferentes informes donde se ha evaluado este tema (Memorando OCI-082-2020)</t>
  </si>
  <si>
    <t xml:space="preserve">DE: El mes de Junio se presentó una   nueva versión de T.R.D al Comité de archivo, adicionalmente, el mes de septiembre se presentó al Archivo General dando inicio a la etapa de convalidación por parte de dicha entidad, quienes a la fecha no han emitido la respuesta definitiva.
OCI: de acuerdo con la información remitida se pudo observar que se remitió comunicado al Archivo de Bogotá 2020-EE-00238 y posteriormente se remiten los ajustes que el Archivo a considerado necesarios, por tal motivo, se considera cumplida la acción, en seguimientos posteriores se efectuará evaluación de su efectividad. </t>
  </si>
  <si>
    <t>DE: En tanto el Archivo General no ha emitido respuesta frente a las T.R.D que se enviaron a convalidación, se realizó la publicación en el enlace de transparencia de la página web de la entidad de las T.R.D en proceso de convalidación.
OCI: para esta acción la Oficina de Control Interno realizó verificación de la pagina web de la entidad donde se observa que la T.R.D se encuentran publicadas los que actualmente se encuentran convalidados y los que están pendientes de convalidar por parte del Archivo, por tal motivo, se da por terminada la acción, en seguimientos posteriores se efectuará evaluación de su efectividad.</t>
  </si>
  <si>
    <t>Áreas seguras con responsable definido</t>
  </si>
  <si>
    <t>No. de áreas seguras con responsable definido cumpliendo con las políticas de seguridad / No. de Áreas Seguras definidas como tal en TMSA</t>
  </si>
  <si>
    <t>OCI: Mediante correo electrónico del 31 de diciembre de 2021, la Dirección de TIC solicitó el cambio de la acción que había sido calificada como inefectiva en seguimientos anteriores, por lo tanto se procede al ajuste de la matriz de planes de mejoramiento con corte a 31 de diciembre de 2021.
Teniendo en cuenta que la fecha de finalización es 31 de marzo de 2022, esta acción no se le realiza seguimiento por tanto continúa en estado Ejecución.</t>
  </si>
  <si>
    <t>DC: El modulo se encuentra en productivo, pero no se ha recibido a conformidad por el usuario final debido a los ajustes que requiere el reporte con la inclusión de las vigencias, asi como el cargue de información histórica de los últimos 5 años.
OCI: A través del memorando interno 2022-80201-CI-00404, la Dirección Corporativa solicitó la modificación de la fecha Final de la acción ampliándola para el  31/12/2022.</t>
  </si>
  <si>
    <t>El modulo se utilizó en el mes de Julio de 2021, pero no se recibe a satisfacción debido a varias inconsistencias en el proceso. Se solicita al Contratista ASP SOLUTIONS la validación del modulo para entrega en ambiente de prueba. A 31 de diciembre el proveedor no ha realizado la entrega del modulo.
OCI: Teniendo en cuenta que, a la fecha del presente seguimiento, si bien el módulo ya fue utilizado, no se ha recibido a satisfacción por lo que se solicitó al proveedor la validación del módulo en ambiente de prueba, no obstante, a 31 de agosto el proveedor no ha realizado la entrega final, por lo tanto, esta acción continua es estado incumplida y se continuará con su evaluación en próximos seguimientos.</t>
  </si>
  <si>
    <t>La acción de cubrir el cargo Técnico Administrativo de Nómina, depende del cronograma de convocatorias que establece la Dirección Corporativa, en cabeza del Director. Para 2021 no se dio la provisión del cargo.
OCI: A través del memorando interno 2022-80201-CI-00404, la Dirección Corporativa solicitó la modificación de la fecha Final de la acción ampliándola para el  31/12/2022.</t>
  </si>
  <si>
    <t>Desde la Dirección Corporativa se realizaron todas las acciones correspondientes para el mantenimiento y puesta a punto de las motos, tal como se definió en la acción; sin embargo la Dirección Técnica de Seguridad no las ha recibido por razones propias de dicha Dirección, razón por la cual desde la Dirección Corporativa se solicita el cierre de esta acción toda vez que ya no hay actividades adicionales que puedan ser realizadas desde el proceso de Gestión de Servicios Logísticos.
CONCLUSIÓN DE LA OCI: La Dirección Corporativa realizó acciones tendientes a eliminar la causa que dio origen al hallazgo, pero esto no se ha dado debido a que las motos aún continúan sin ser recibidas por la Dirección de Seguridad, por tal razón la acción que debía cumplirse a 31 de diciembre de 2021 continúa en Ejecución.</t>
  </si>
  <si>
    <t>El día 30 de agosto se realizó la primera capacitación a las secretarias sobre el manejo de la tecnología CISCO
El día 7 de octubre se realizó la segunda capacitación a las secretarias sobre el manejo de la tecnología CISCO
El día 16 de noviembre se realizó la tercera socialización de la información asociada a la tecnología CISCO Webex para reuniones con asistentes virtuales y presenciales a través de la intranet haciendo uso de Banner y publicación de noticia.
CONCLUSIÓN DE LA OCI: La Dirección Corporativa realizó las capacitaciones a las secretarias tal como se había formulado en el Plan de mejoramiento. La Oficina de Control Interno, en posteriores seguimientos, evaluará la efectivada de las mismas, teniendo presente la utilización de la herramienta.</t>
  </si>
  <si>
    <r>
      <t xml:space="preserve">La Subgerencia Jurídica manifestó que se realizó la actualización de los procedimientos P-SJ-001 TUTELAS
P-SJ-002 CONCILIACIONES Y MECANISMOS ALTERNATIVOS DE SOLUCIÓN DE CONFLICTO, P-SJ-003 DEMANDAS, CONTESTACIÓN ADMINISTRATIVA, LABORAL Y CIVIL con las observaciones de OCI y la OAP, lo cual ya se subió a la herramienta SIGEST.
</t>
    </r>
    <r>
      <rPr>
        <b/>
        <u/>
        <sz val="8"/>
        <rFont val="Arial"/>
        <family val="2"/>
      </rPr>
      <t xml:space="preserve">Conclusión de la Oficina de Control Interno:
</t>
    </r>
    <r>
      <rPr>
        <sz val="8"/>
        <rFont val="Arial"/>
        <family val="2"/>
      </rPr>
      <t>Se evidenció que uno (1) de cuatro (4) procedimientos fue actualizado, es decir, que se presentó un avance del 25%. 
• P-SJ-002 Trámite de Conciliaciones y Mecanismos Alternativos de Solución de Conflictos. (Desactualizado)
• P-SJ-005 Elaboración y Revisión Jurídica de Actos Administrativos y Proyectos de Acuerdo o de Ley. (Desactualizado)
• P-SJ-003 Trámite de Demandas Contencioso Administrativas, Laborales y Civiles. (Desactualizado)
• P-SJ-007 Procedimiento para la atención de Solicitudes de Órganos de Control Político, Entes de Control
y/o Vigilancia y Organización Electoral. (Actualizado).
Como resultado de la verificación efectuada se tiene que si bien se han adelantado acciones por parte de la Subgerencia Jurídica, con el fin de dar cumplimiento a la acción propuesta, aun se evidencian actividades pendientes, por lo anterior, no se cierra la acción y la misma se considera incumplida.</t>
    </r>
  </si>
  <si>
    <t>El día 28 de junio de 2021, se realizó la primera capacitación sobre   actualización de las diferentes funciones de la herramienta T-DOC y los procedimientos definidos para el manejo documental para los funcionarios y contratistas de la Subgerencia Técnica y de Servicios asistieron 19 personas, Evidencia: se anexa, video, listado de asistencia y acta. El día de 8 de julio de 2021, se realizó la segunda capacitación sobre actualización de las diferentes funciones de la herramienta TDOC y los procedimientos definidos para el manejo documental para los funcionarios y contratistas de la Subgerencia Técnica y de Servicios asistieron 32 personas . Evidencia: se anexa, video, listado de asistencia y acta.
OCI: Se evidenció capacitación por parte de soporte tdoc el 8 y 28 de junio de 2021 en la cual se desarrolló los siguientes temas:
-Cierre de expedientes del proceso PQRS
-Clasificación de documentos entrada
-Creación de comunicaciones internas
-Relación de documentos (Solicitud-Respuesta)
-Referencias
-Notificaciones manuales
-Creación de nuevas versiones 
Para las sesiones de capacitación realizadas se evidenció listado de asistencia de 51 colaboradores de la Subgerencia Técnica y de Servicios.
Una vez la Oficina de Control Interno realizó consulta a través del link, se observó lo siguiente: los documentos de entrada pendientes de clasificar o publicar a 31 de diciembre de 2021, la Subgerencia Técnica y de Servicios tiene un total de 797 documentos pendientes es decir un 21% más que los documentos pendientes (661) reportados en el hallazgo. El área manifiesta que se presentó una demanda elevada de documentos en el sistema de gestión documental y por relación directa, un incremento en los documentos pendientes por clasificar y publicar, por lo cual, considera pertinente que al finalizar el primer trimestre de 2022 se realice nuevamente la medición de la efectividad de las acciones formuladas. 
Dado lo anterior el porcentaje de avance de la acción es de un 100%, sin embargo, la acción sigue en estado en Ejecución y se medirá su efectividad en un próximo seguimiento,  en donde la dependencia deberá haber disminuido los documentos pendientes por clasificar o publicar en un porcentaje significativo, de lo contrario, resultará necesario que la acción sea reemplazada por una que evidencie su efectividad.</t>
  </si>
  <si>
    <t>Se remitió correo electrónico de fecha 24 de junio de 2021 dirigido a gestión documental - Dirección Corporativa con el propósito de solicitar  el reporte con corte a junio de 2021, de trámites pendientes en T doc por parte de cada uno de los funcionarios y contratistas de la Subgerencia Técnica y de Servicios. Evidencia: Se anexa PDF de correo enviado. La Dirección Corporativa y la Dirección de TIC crearon un DATA ESTUDIO de la correspondencia pendiente por clasificar en el aplicativo TDOC, el cual se utiliza en la Subgerencia Técnica con el propósito de socializar el estado de correspondencia pendiente a los funcionarios y contratistas de la STS.  Se envió mediante correo electrónico el día 29 de junio de 2021 a los profesionales de la Subgerencia Técnica y de Servicios el reporte de trámites pendientes de guardar  y publicar en TDOC a corte 25 de junio de 2021. Se anexa el correo y archivo en Excel correspondiente. Se envió mediante correo electrónico el día 7 de septiembre de 2021 a los profesionales de la Subgerencia Técnica y de Servicios el reporte de trámites pendientes de guardar y publicar en TDOC con corte a 3 de septiembre de 2021. Se anexa el correo y el archivo del Excel correspondiente
OCI: Se evidenció los correos electrónicos de 25 de junio, 30 de junio y 3 septiembre de 2021, en los cuales se solicita por parte de la Subgerencia Técnica y de Servicios a Gestión Documental de la Dirección Corporativa el reporte de trámites pendientes en Tdoc de dicha Subgerencia.
Una vez la Oficina de Control Interno realizó consulta a través del link, se observó lo siguiente: los documentos de entrada pendientes de clasificar o publicar a 31 de diciembre de 2021, la Subgerencia Técnica y de Servicios tiene un total de 797 documentos pendientes es decir un 21% más que los documentos pendientes (661) reportados en el hallazgo. El área manifiesta que se presentó una demanda elevada de documentos en el sistema de gestión documental y por relación directa, un incremento en los documentos pendientes por clasificar y publicar, por lo cual, considera pertinente que al finalizar el primer trimestre de 2022 se realice nuevamente la medición de la efectividad de las acciones formuladas. 
Dado lo anterior el porcentaje de avance de la acción es de un 100%, sin embargo, la acción sigue en estado en Ejecución y se medirá su efectividad en un próximo seguimiento,  en donde la dependencia deberá haber disminuido los documentos pendientes por clasificar o publicar en un porcentaje significativo, de lo contrario, resultará necesario que la acción sea reemplazada por una que evidencie su efectividad.</t>
  </si>
  <si>
    <t>Se realizó reunión el 17 de marzo de 2021 con coordinadores de los grupos de trabajo de la STS, con el fin de que fuera socializada la presentación del estado de correspondencia pendiente en TDOC.  Evidencia: se anexa listado de asistencia, video, acta y presentación. Se realizó reunión el 22 de junio de 2021 en la que se socializó la información del estado de la correspondencia . Se anexa, video, presentación y listado de asistencia.
OCI: Se evidenció las reuniones del 17 de marzo y del 22 de junio del 2021, en las cuales se socializó la información del estado de la correspondencia de documentos pendientes por clasificar o publicar.
Una vez la Oficina de Control Interno realizó consulta a través del link, se observó lo siguiente: los documentos de entrada pendientes de clasificar o publicar a 31 de diciembre de 2021, la Subgerencia Técnica y de Servicios tiene un total de 797 documentos pendientes es decir un 21% más que los documentos pendientes (661) reportados en el hallazgo. El área manifiesta que se presentó una demanda elevada de documentos en el sistema de gestión documental y por relación directa, un incremento en los documentos pendientes por clasificar y publicar, por lo cual, considera pertinente que al finalizar el primer trimestre de 2022 se realice nuevamente la medición de la efectividad de las acciones formuladas. 
Dado lo anterior el porcentaje de avance de la acción es de un 100%, sin embargo, la acción sigue en estado en Ejecución y se medirá su efectividad en un próximo seguimiento,  en donde la dependencia deberá haber disminuido los documentos pendientes por clasificar o publicar en un porcentaje significativo, de lo contrario, resultará necesario que la acción sea reemplazada por una que evidencie su efectividad.</t>
  </si>
  <si>
    <t>Se envió mediante correo electrónico el día 9 de abril de 2021 a los profesionales de la Subgerencia Técnica y de Servicios el reporte de trámites pendientes de guardar  y publicar en TDOC a corte 22 de marzo de 2021. Se anexa el correo y archivo en Excel correspondiente. Se envió mediante correo electrónico el día 29 de junio de 2021 a los profesionales de la Subgerencia Técnica y de Servicios el reporte de trámites pendientes de guardar  y publicar en TDOC a corte 25 de junio de 2021. Se anexa el correo y archivo en Excel correspondiente. Se envió mediante correo electrónico el día 7 de septiembre de 2021 a los profesionales de la Subgerencia Técnica y de Servicios el reporte de trámites pendientes de guardar y publicar en TDOC con corte a 3 de septiembre de 2021. Se anexa el correo y el archivo del Excel correspondiente. Se envió mediante correo electrónico el día 15 de diciembre de 2021 a los profesionales de la Subgerencia Técnica y de Servicios el reporte de trámites pendientes de guardar y publicar en TDOC con corte a 15 de diciembre de 2021. Se anexa el correo y el archivo del Excel correspondiente. 
OCI: Se evidencia las notificaciones a los colaboradores de la Subgerencia Técnica y de Servicios de los documentos pendientes por clasificar o publicar a corte al 25 de junio, 30 de junio, 3 de septiembre de y 25 de diciembre de 2021.
Una vez la Oficina de Control Interno realizó consulta a través del link, se observó lo siguiente: los documentos de entrada pendientes de clasificar o publicar a 31 de diciembre de 2021, la Subgerencia Técnica y de Servicios tiene un total de 797 documentos pendientes es decir un 21% más que los documentos pendientes (661) reportados en el hallazgo. El área manifiesta que se presentó una demanda elevada de documentos en el sistema de gestión documental y por relación directa, un incremento en los documentos pendientes por clasificar y publicar, por lo cual, considera pertinente que al finalizar el primer trimestre de 2022 se realice nuevamente la medición de la efectividad de las acciones formuladas. 
Dado lo anterior el porcentaje de avance de la acción es de un 100%, sin embargo, la acción sigue en estado en Ejecución y se medirá su efectividad en un próximo seguimiento,  en donde la dependencia deberá haber disminuido los documentos pendientes por clasificar o publicar en un porcentaje significativo, de lo contrario, resultará necesario que la acción sea reemplazada por una que evidencie su efectividad.</t>
  </si>
  <si>
    <t>La matriz de gestión mantiene la misma redacción del control que origino el hallazgo.
Por parte de la Oficina de Control Interno se procedió a descargar la matriz de gestión del proceso de Gestión de Mercadeo el día 3 de enero de 2021, pudiéndose verificar que el control por el que se generó el hallazgo no cuenta con modificación alguna a la fecha. Ahora bien, dentro de los soportes remitidos por la dependencia se puede validar que el profesional Especializado 6 de negocios colaterales el día 20 de diciembre de 2021, remitió tres (3) correos electrónicos  a la dirección distrital de asuntos internacionales, unión internacional de transporte público y red simus informando las tarifas de explotación, sin embargo, lo anterior no es la acción propuesta por la Subgerencia de Desarrollo de Negocios y por lo tanto la misma se entiende incumplida.</t>
  </si>
  <si>
    <t>Se entregan varios soportes por parte de la subgerencia de negocios pero ninguna que permita evidenciar el cumplimiento de la actividad planteada al 100%.
La dependencia entregó para esta actividad como soporte, grabación de la semana del 24 de diciembre, en la cuál se indica el conteo físico con un cruce del JSP7 respecto de los sobrantes de inventario. Así mismo, se entregaron informes de junio a noviembre de 2021, sin embargo, no se evidencia la verificación física del inventario y lo consignado en el JSP7. Así mismo, se entrega como soporte informe en borrador de diciembre donde se  hace un conteo físico frente a lo consignado en JSP7/, sin embargo, el mismo se indica de manera expresa que es un borrador de memorando por lo que no se puede entender cumplida la acción. En consecuencia a lo anterior, se procede a mantener en estado incumplida la presente acción, pero se incrementa el porcentaje de ejecución.</t>
  </si>
  <si>
    <t>No se entregan soportes de la actividad establecida
La dependencia no entrega soporte alguno sobre esta actividad, y al indagarlos sobre la misma indica que no cuentan con los mismos, en razón de lo anterior, y dado que la fecha de vencimiento de esta actividad estaba programada con fecha límite el 31 de diciembre de 2021, se determinará como incumplida. Así mismo, la Oficina de Control Interno evidenció que en el MIPG de la entidad se encuentra el procedimiento de noviembre de 2019.</t>
  </si>
  <si>
    <t>Verificación de la actualización de tarifas en los primeros 10 días del mes de febrero de cada año mediante la comparación de las tarifas registradas en el JSP7 versus las existentes en la pagina web.</t>
  </si>
  <si>
    <t>Subgerente de Desarrollo de Negocios
Profesional Especializado Grado 6 Negocios Colaterales
Profesional Universitario Grado 3 de Gestión de Negocios Explotación Marca
Profesional Universitario Grado 3 de Gestión de Negocios Colaterales</t>
  </si>
  <si>
    <t>Desde la DTB se realizaron reuniones periódicas en conjunto con los concesionarios de operación, la Fuerza operativa y la interventoría, en donde según las necesidades identificadas en el seguimiento a la operación, las condiciones operativas y la necesidad del servicio, se trataron diferentes temáticas, como buenas prácticas, seguimiento indicadores, recapacitaciones, entre otras. 
OCI: Si bien la Dirección Técnica de Buses remitió soportes de las mesas de trabajo, no fue posible evidenciar el cumplimiento de lo establecido en la acción, toda vez que en las actas verificadas por la OCI no se observaron entre los temas tratados los correspondientes al cumplimiento de la acción, por lo tanto, se califica como Incumplida.</t>
  </si>
  <si>
    <t>Documento de Plan de Tratamiento de Riesgos revisado frente a los mecanismos actuales de gestión de riesgos, a fin de establecer su viabilidad de actualización</t>
  </si>
  <si>
    <t>Revisar y ajustar con asesoría de la OAP, los controles del mapa de riesgos de gestión de TIC, teniendo como referente las recomendaciones de la OCI.</t>
  </si>
  <si>
    <t>Oficializar el Manual del SGSI, de manera tal que se vean reflejado en el alcance del SGSI los procesos proyectados dentro del PESI.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</si>
  <si>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</si>
  <si>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Llevar a cabo mesas de trabajo con la Oficina Asesora de Planeación y con los líderes de los procesos críticos de negocio, con el fin de actualizarlos tiempos RPO y los RTO.</t>
  </si>
  <si>
    <t>Programar y ejecutar pruebas al Plan de Recuperación de Desastres, considerando dentro del alcance, posibles escenarios de pérdida de continuidad de la operación de los servicios tecnológicos prestados por la Dir de TIC, que soportan los procesos críticos de la entidad y ajustar el DRP en lo pertinente, de acuerdo con los resultados obtenidos en las pruebas realizadas.</t>
  </si>
  <si>
    <t>Articular el componente del DRP y sus actividades asociadas, con la Fase 1 de gestión y definición del Plan de Continuidad del negocio que adelante la Entidad</t>
  </si>
  <si>
    <t>- Seguir la metodología establecida en el formato R-OP-004 de septiembre 2016, para la elaboración de las actas del COPASST, verificando en las actas cada uno de los ítems establecidos en el formato: Verificación de quorum de cada reunión, firma listado de asistencia, temas pendientes reunión anterior, temas a tratar, decisiones tomadas y compromisos pactados (actividad- responsable y fecha de ejecución, verificación acta anterior, aprobación de los miembros de COPASST).
- Almacenar las actas del COPASST en la ruta del servidor de la entidad: P:\SISTEMA DE GESTIÓN DE SEGURIDAD Y SALUD EN EL TRABAJO\10. COPASST\Actas de reunión de acuerdo al año en curso. Lo anterior, con el fin de garantizar la disponibilidad y su recuperación oportunas.</t>
  </si>
  <si>
    <t>Teniendo en cuenta que la fecha de finalización de la acción es el 31 de marzo de 2022 no fue objeto de seguimiento</t>
  </si>
  <si>
    <t>Teniendo en cuenta que la fecha de finalización de la acción es el 30 de junio de 2022 no fue objeto de seguimiento</t>
  </si>
  <si>
    <t>Gestión del 100% de los hallazgos en los extintores
Totalidad de mapas de rutas de evacuación actualizados y ubicados en la entrada de cada piso</t>
  </si>
  <si>
    <t>Oportunidad de Mejora (Numeral 3.3.6 Medición del ausentismo por causa médica)
Implementar y/o fortalecer controles frente a las inconsistencias que se presentan en los registros de la Base de Datos de Ausentismos, a fin de realizar de forma periódica análisis y verificación detallada de dicha información registrada tales como: cédula, nombre, EPS, entre otros, que se encuentra a cargo del área de SST a fin de que se identifique si existe duplicidad de registros en los diferentes campos definidos, información errónea en comparación de las incapacidades presentadas para posteriormente depurar la información registrada
• Al revisar los registros establecidos en la base de datos de ausentismos para la vigencia 2021, se evidenciaron inconsistencias en la información, tal y como se detalla a continuación:
a. Para cédulas diferentes se asoció el mismo nombre del funcionario.
b. Para cédulas con el mismo número se asoció nombres diferentes.
Nota: Para lectura completa de la No Conformidad remitirse al informe.</t>
  </si>
  <si>
    <t>Actualizar el diseño de la base de datos de seguimiento del ausentismo para que de cumplimiento a criterios técnicos y evite inconsistencias. Adicionalmente, se realizarán verificación y seguimientos trimestralmente en relación a su digitación.</t>
  </si>
  <si>
    <t>Teniendo en cuenta que la fecha de finalización de la acción es el 28 de febrero de 2022 no fue objeto de seguimiento</t>
  </si>
  <si>
    <r>
      <rPr>
        <b/>
        <sz val="8"/>
        <color theme="1"/>
        <rFont val="Arial"/>
        <family val="2"/>
      </rPr>
      <t>Oportunidad de Mejora (Numeral 3.3.1 Medición de la frecuencia de la accidentalidad)</t>
    </r>
    <r>
      <rPr>
        <sz val="8"/>
        <color theme="1"/>
        <rFont val="Arial"/>
        <family val="2"/>
      </rPr>
      <t xml:space="preserve">
Culminar la realización de los Exámenes Médicos Ocupacionales a la totalidad de los colaboradores. Lo anterior, en virtud del numeral3.3.1.
•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r>
  </si>
  <si>
    <t>Teniendo en cuenta que la fecha de finalización de la acción es el 31 de diciembre de 2022 no fue objeto de seguimiento</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</si>
  <si>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</si>
  <si>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</si>
  <si>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Soportes:
• Banner con fecha de publicación del 5 de noviembre de 2021 con asunto "el área de contratación actualiza las matrices de riesgos para identificarlos y prevenirlos en los procesos de contratación".
• Matrices de riesgos publicadas en la intranet del Proceso de Adquisición de Bienes y Servicios relacionadas a continuación:
1) R-DA-102 Matriz de Riesgos Contratación Directa, V1.
2) R-DA-131 Matriz de Riesgos Concurso de Méritos, V0.
3) R-DA-132 Matriz de Riesgos Licitación y Selección Abreviada, V0.
4) R-DA-133 Matriz de Riesgos Prestación de Servicios, V0.
5) R-DA-134 Matriz de Riesgos Subasta Inversa y Mínima Cuantía, V0.</t>
  </si>
  <si>
    <t>Teniendo en cuenta que la fecha de implementación de la acción es el 30-jun-2022, esta no fue objeto de seguimiento.</t>
  </si>
  <si>
    <t>Teniendo en cuenta que la fecha de implementación de la acción es el 30-nov-2022, esta no fue objeto de seguimiento.</t>
  </si>
  <si>
    <t>Se remitió correo electrónico solicitando ajustar la información de las siguientes rutas en la página web: Ruta 228, viernes 9 de diciembre se hace el requerimiento para ajustar la información. Ruta CH131, el 9 de diciembre se hace el requerimiento para ajustar la información de la ruta. Ruta C15, el 2 de diciembre se hace el requerimiento para ajustar la información. Ruta LK810, el 27 de octubre se solicita subir la información de la ruta a la página web. Ruta KL307, el 29 de septiembre se solicita actualizar la información. 
OCI: El área reporta el ajuste de la información de trazados, itinerarios, horarios de servicios y paraderos cargada en la página web de un total de cinco (5) rutas; 228, CH131, C15, LK810 y KL307, como acciones de verificación la Oficina de Control Interno evidenció que efectivamente la información se encuentra cargada y actualizada.
Teniendo en consideración que el área solicitó mediante memorando 2021-80400-CI-16585,  modificación de la fecha de finalización para el 30-jun-2022 el cuál fue concedido, se procede a asignar el porcentaje de ejecución evaluado en el seguimiento del primer trimestre de la vigencia 2021 cual es del 77% y cuando se cumpla la acción al 100% se procederá a medir su efectividad.</t>
  </si>
  <si>
    <t>OCI: Mediante correo electrónico del 31 de diciembre de 2021, la Dirección de TIC solicitó el cambio de la acción que había sido calificada como inefectiva en seguimientos anteriores, por lo tanto se procede al ajuste de la matriz de planes de mejoramiento con corte a 31 de diciembre de 2021.
Teniendo en cuenta que la acción tiene fecha de finalización 31 de mayo de 2022, no fue objeto de seguimiento</t>
  </si>
  <si>
    <t>Debilidad en la aplicación de los lineamientos definidos por la Entidad, para la redacción de riesgos (Controles) de gestión del Manual para la Gestión del Riesgo en TRANSMILENIO S.A, código M-OP-002 versión 4 de noviembre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</si>
</sst>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1"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u/>
      <sz val="8"/>
      <name val="Arial"/>
      <family val="2"/>
    </font>
    <font>
      <b/>
      <i/>
      <u/>
      <sz val="8"/>
      <name val="Arial"/>
      <family val="2"/>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B0F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99">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5" fillId="0" borderId="0" applyNumberFormat="0" applyFill="0" applyBorder="0" applyAlignment="0" applyProtection="0">
      <alignment vertical="top"/>
      <protection locked="0"/>
    </xf>
    <xf numFmtId="166"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64"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167"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4" fontId="6" fillId="0" borderId="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cellStyleXfs>
  <cellXfs count="163">
    <xf numFmtId="0" fontId="0" fillId="0" borderId="0" xfId="0"/>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0" fillId="0" borderId="0" xfId="0" applyAlignment="1"/>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0" xfId="0" applyFont="1" applyFill="1" applyBorder="1" applyAlignment="1"/>
    <xf numFmtId="0" fontId="2" fillId="0" borderId="0" xfId="0" applyFont="1" applyFill="1"/>
    <xf numFmtId="9" fontId="13" fillId="0" borderId="1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9" fontId="3" fillId="2" borderId="0" xfId="0" applyNumberFormat="1" applyFont="1" applyFill="1" applyBorder="1" applyAlignment="1" applyProtection="1">
      <alignment horizontal="center" vertical="center" wrapText="1"/>
      <protection locked="0"/>
    </xf>
    <xf numFmtId="0" fontId="19" fillId="0" borderId="0" xfId="0" applyFont="1" applyAlignment="1">
      <alignment vertical="center"/>
    </xf>
    <xf numFmtId="0" fontId="8" fillId="0" borderId="17" xfId="2" applyFont="1" applyBorder="1" applyAlignment="1">
      <alignment horizontal="center" vertical="center" wrapText="1"/>
    </xf>
    <xf numFmtId="0" fontId="8" fillId="0" borderId="17" xfId="2" applyFont="1" applyBorder="1" applyAlignment="1">
      <alignment horizontal="center" vertical="center"/>
    </xf>
    <xf numFmtId="0" fontId="7" fillId="0" borderId="0" xfId="2" applyFont="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7" xfId="2" applyFont="1" applyBorder="1" applyAlignment="1">
      <alignment horizontal="left" vertical="center" wrapText="1"/>
    </xf>
    <xf numFmtId="0" fontId="7" fillId="0" borderId="0" xfId="2" applyFont="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9" fillId="0" borderId="26" xfId="0" applyFont="1" applyBorder="1" applyAlignment="1">
      <alignment horizontal="left" vertical="center"/>
    </xf>
    <xf numFmtId="0" fontId="3" fillId="2" borderId="0" xfId="0"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left" vertical="center" wrapText="1"/>
      <protection hidden="1"/>
    </xf>
    <xf numFmtId="168" fontId="3" fillId="2" borderId="0" xfId="0" applyNumberFormat="1" applyFont="1" applyFill="1" applyBorder="1" applyAlignment="1" applyProtection="1">
      <alignment horizontal="center" vertical="center" wrapText="1"/>
      <protection locked="0"/>
    </xf>
    <xf numFmtId="168" fontId="3" fillId="2" borderId="0" xfId="0" applyNumberFormat="1" applyFont="1" applyFill="1" applyBorder="1" applyAlignment="1">
      <alignment horizontal="center" vertical="center"/>
    </xf>
    <xf numFmtId="169" fontId="3" fillId="0" borderId="1" xfId="0" applyNumberFormat="1" applyFont="1" applyBorder="1" applyAlignment="1" applyProtection="1">
      <alignment horizontal="left" vertical="center" wrapText="1"/>
      <protection hidden="1"/>
    </xf>
    <xf numFmtId="0" fontId="3" fillId="0" borderId="0" xfId="0" applyFont="1" applyFill="1" applyBorder="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2" borderId="0" xfId="0" applyFont="1" applyFill="1" applyAlignment="1">
      <alignment vertical="center"/>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2" fillId="9" borderId="18" xfId="0" applyFont="1" applyFill="1" applyBorder="1" applyAlignment="1">
      <alignment horizontal="center" vertical="center" wrapText="1"/>
    </xf>
    <xf numFmtId="0" fontId="22" fillId="9" borderId="27" xfId="0" applyFont="1" applyFill="1" applyBorder="1" applyAlignment="1">
      <alignment horizontal="center" vertical="center" wrapText="1"/>
    </xf>
    <xf numFmtId="0" fontId="22" fillId="9" borderId="28" xfId="0" applyFont="1" applyFill="1" applyBorder="1" applyAlignment="1">
      <alignment horizontal="center" vertical="center" wrapText="1"/>
    </xf>
    <xf numFmtId="0" fontId="22" fillId="9" borderId="29" xfId="0" applyFont="1" applyFill="1" applyBorder="1" applyAlignment="1">
      <alignment horizontal="center" vertical="center" wrapText="1"/>
    </xf>
    <xf numFmtId="0" fontId="22" fillId="9" borderId="34" xfId="0" applyFont="1" applyFill="1" applyBorder="1" applyAlignment="1">
      <alignment horizontal="left" vertical="center" wrapText="1"/>
    </xf>
    <xf numFmtId="0" fontId="22" fillId="9" borderId="11" xfId="0" applyFont="1" applyFill="1" applyBorder="1" applyAlignment="1">
      <alignment horizontal="left" vertical="center" wrapText="1"/>
    </xf>
    <xf numFmtId="0" fontId="22" fillId="9" borderId="31" xfId="0" applyFont="1" applyFill="1" applyBorder="1" applyAlignment="1">
      <alignment horizontal="center" vertical="center" wrapText="1"/>
    </xf>
    <xf numFmtId="0" fontId="22" fillId="9" borderId="32" xfId="0" applyFont="1" applyFill="1" applyBorder="1" applyAlignment="1">
      <alignment horizontal="center" vertical="center" wrapText="1"/>
    </xf>
    <xf numFmtId="0" fontId="5" fillId="4" borderId="3" xfId="2" applyFont="1" applyFill="1" applyBorder="1" applyAlignment="1">
      <alignment horizontal="left" vertical="center" wrapText="1"/>
    </xf>
    <xf numFmtId="168" fontId="5" fillId="4" borderId="3" xfId="2" applyNumberFormat="1" applyFont="1" applyFill="1" applyBorder="1" applyAlignment="1">
      <alignment horizontal="left" vertical="center" wrapText="1"/>
    </xf>
    <xf numFmtId="0" fontId="5" fillId="4" borderId="2" xfId="2" applyFont="1" applyFill="1" applyBorder="1" applyAlignment="1">
      <alignment horizontal="left" vertical="center" wrapText="1"/>
    </xf>
    <xf numFmtId="168" fontId="5" fillId="4" borderId="2" xfId="2" applyNumberFormat="1"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9" fontId="3" fillId="0" borderId="17" xfId="1" applyFont="1" applyBorder="1" applyAlignment="1">
      <alignment horizontal="left" vertical="center" wrapText="1"/>
    </xf>
    <xf numFmtId="9" fontId="3" fillId="0" borderId="0" xfId="1" applyFont="1" applyAlignment="1">
      <alignment horizontal="left" vertical="center" wrapText="1"/>
    </xf>
    <xf numFmtId="0" fontId="3" fillId="0" borderId="1" xfId="0" applyFont="1" applyFill="1" applyBorder="1" applyAlignment="1">
      <alignment horizontal="left" vertical="center"/>
    </xf>
    <xf numFmtId="9" fontId="3" fillId="0" borderId="1" xfId="1"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left" vertical="center" wrapText="1"/>
      <protection locked="0"/>
    </xf>
    <xf numFmtId="0" fontId="21" fillId="0" borderId="25" xfId="0" applyFont="1" applyBorder="1" applyAlignment="1">
      <alignment horizontal="left" vertical="center" wrapText="1"/>
    </xf>
    <xf numFmtId="0" fontId="21" fillId="0" borderId="0" xfId="0" applyFont="1" applyAlignment="1">
      <alignment vertical="center" wrapText="1"/>
    </xf>
    <xf numFmtId="0" fontId="20" fillId="0" borderId="19" xfId="0" applyFont="1" applyBorder="1" applyAlignment="1">
      <alignment horizontal="justify" vertical="center"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0" fillId="0" borderId="22"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23" xfId="0" applyFont="1" applyBorder="1" applyAlignment="1">
      <alignment horizontal="left" vertical="center" wrapText="1"/>
    </xf>
    <xf numFmtId="0" fontId="20" fillId="0" borderId="33" xfId="0" applyFont="1" applyBorder="1" applyAlignment="1">
      <alignment horizontal="justify" vertical="center" wrapText="1"/>
    </xf>
    <xf numFmtId="0" fontId="21" fillId="0" borderId="24" xfId="0" applyFont="1" applyBorder="1" applyAlignment="1">
      <alignment horizontal="center" vertical="center" wrapText="1"/>
    </xf>
    <xf numFmtId="0" fontId="23" fillId="9" borderId="30" xfId="0" applyFont="1" applyFill="1" applyBorder="1" applyAlignment="1">
      <alignment horizontal="center" vertical="center" wrapText="1"/>
    </xf>
    <xf numFmtId="9" fontId="21" fillId="0" borderId="0" xfId="1"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vertical="center"/>
    </xf>
    <xf numFmtId="0" fontId="25" fillId="0" borderId="0" xfId="0" applyFont="1" applyAlignment="1">
      <alignment vertical="center"/>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9" fontId="3" fillId="0" borderId="1" xfId="1" applyFont="1" applyBorder="1" applyAlignment="1">
      <alignment horizontal="left" vertical="center"/>
    </xf>
    <xf numFmtId="0" fontId="3" fillId="0" borderId="1" xfId="0" applyFont="1" applyBorder="1" applyAlignment="1" applyProtection="1">
      <alignment horizontal="left" vertical="center" wrapText="1"/>
      <protection locked="0"/>
    </xf>
    <xf numFmtId="0" fontId="21" fillId="2" borderId="20"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5" fillId="10" borderId="26" xfId="2" applyFont="1" applyFill="1" applyBorder="1" applyAlignment="1">
      <alignment horizontal="left" vertical="center" wrapText="1"/>
    </xf>
    <xf numFmtId="0" fontId="5" fillId="10" borderId="17" xfId="2" applyFont="1" applyFill="1" applyBorder="1" applyAlignment="1">
      <alignment horizontal="left" vertical="center" wrapText="1"/>
    </xf>
    <xf numFmtId="9" fontId="5" fillId="10" borderId="17" xfId="1" applyFont="1" applyFill="1" applyBorder="1" applyAlignment="1">
      <alignment horizontal="left" vertical="center" wrapText="1"/>
    </xf>
    <xf numFmtId="0" fontId="5" fillId="10" borderId="4" xfId="2" applyFont="1" applyFill="1" applyBorder="1" applyAlignment="1">
      <alignment horizontal="left" vertical="center" wrapText="1"/>
    </xf>
    <xf numFmtId="0" fontId="5" fillId="10" borderId="1" xfId="2" applyFont="1" applyFill="1" applyBorder="1" applyAlignment="1">
      <alignment horizontal="left" vertical="center" wrapText="1"/>
    </xf>
    <xf numFmtId="9" fontId="5" fillId="10" borderId="1" xfId="1" applyFont="1" applyFill="1" applyBorder="1" applyAlignment="1">
      <alignment horizontal="left" vertical="center" wrapText="1"/>
    </xf>
    <xf numFmtId="0" fontId="21" fillId="0" borderId="0" xfId="0" applyFont="1" applyFill="1" applyAlignment="1">
      <alignment vertical="center" wrapText="1"/>
    </xf>
    <xf numFmtId="0" fontId="28" fillId="0" borderId="1" xfId="0" applyFont="1" applyBorder="1" applyAlignment="1" applyProtection="1">
      <alignment horizontal="left" vertical="center" wrapText="1"/>
      <protection hidden="1"/>
    </xf>
    <xf numFmtId="0" fontId="20" fillId="0" borderId="22"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pplyProtection="1">
      <alignment horizontal="left" vertical="center" wrapText="1"/>
      <protection hidden="1"/>
    </xf>
    <xf numFmtId="0" fontId="21" fillId="0" borderId="23" xfId="0" quotePrefix="1" applyFont="1" applyFill="1" applyBorder="1" applyAlignment="1">
      <alignment horizontal="left" vertical="center" wrapText="1"/>
    </xf>
    <xf numFmtId="0" fontId="21" fillId="0" borderId="23" xfId="0" applyFont="1" applyFill="1" applyBorder="1" applyAlignment="1">
      <alignment horizontal="left" vertical="center" wrapText="1"/>
    </xf>
    <xf numFmtId="0" fontId="28" fillId="0" borderId="20" xfId="0" applyFont="1" applyBorder="1" applyAlignment="1" applyProtection="1">
      <alignment horizontal="left" vertical="center" wrapText="1"/>
      <protection hidden="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Fill="1" applyBorder="1" applyAlignment="1">
      <alignment horizontal="center" vertical="center" wrapText="1"/>
    </xf>
    <xf numFmtId="169" fontId="3" fillId="0" borderId="1" xfId="0" applyNumberFormat="1"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9" fontId="3" fillId="0" borderId="1" xfId="1" applyFont="1" applyBorder="1" applyAlignment="1">
      <alignment horizontal="left" vertical="center"/>
    </xf>
    <xf numFmtId="0" fontId="3" fillId="0" borderId="1"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7"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4" fillId="3" borderId="13" xfId="0" applyFont="1" applyFill="1" applyBorder="1" applyAlignment="1">
      <alignment horizontal="center"/>
    </xf>
    <xf numFmtId="0" fontId="4" fillId="5" borderId="1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7" borderId="13" xfId="0" applyFont="1" applyFill="1" applyBorder="1" applyAlignment="1">
      <alignment horizontal="center"/>
    </xf>
    <xf numFmtId="0" fontId="4" fillId="8" borderId="13" xfId="0" applyFont="1" applyFill="1" applyBorder="1" applyAlignment="1">
      <alignment horizont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cellXfs>
  <cellStyles count="199">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2" xfId="56" xr:uid="{00000000-0005-0000-0000-000004000000}"/>
    <cellStyle name="Millares 3 2 2" xfId="60" xr:uid="{00000000-0005-0000-0000-000005000000}"/>
    <cellStyle name="Millares 3 2 2 2" xfId="72" xr:uid="{AFF81338-5A3A-4A0F-8BD4-B85FA78C05A4}"/>
    <cellStyle name="Millares 3 2 2 2 2" xfId="97" xr:uid="{1652DAFB-FF80-4808-92AA-BDC87BC94ABE}"/>
    <cellStyle name="Millares 3 2 2 2 2 2" xfId="193" xr:uid="{408C0729-A1BB-4F5B-8010-06C00900E961}"/>
    <cellStyle name="Millares 3 2 2 2 2 3" xfId="145" xr:uid="{892C2964-17D3-4C6D-B7D1-06364D8F2B6B}"/>
    <cellStyle name="Millares 3 2 2 2 3" xfId="169" xr:uid="{8DD4E5D7-5B24-4DD5-AB56-2077A72A3A6C}"/>
    <cellStyle name="Millares 3 2 2 2 4" xfId="121" xr:uid="{F2E07C1F-75E8-49CE-9F62-3D9794A2FCB5}"/>
    <cellStyle name="Millares 3 2 2 3" xfId="85" xr:uid="{0D0E8AD1-D3BC-4288-8CA0-050DFBD341D1}"/>
    <cellStyle name="Millares 3 2 2 3 2" xfId="181" xr:uid="{652A2BD0-1A36-482E-A86B-E258EB97F4C1}"/>
    <cellStyle name="Millares 3 2 2 3 3" xfId="133" xr:uid="{3A25F9E8-60F2-483A-989C-6FED81D238FD}"/>
    <cellStyle name="Millares 3 2 2 4" xfId="157" xr:uid="{0EE0B0DE-596E-4C2C-A62D-04FA478ECC5F}"/>
    <cellStyle name="Millares 3 2 2 5" xfId="109" xr:uid="{E387BD2E-5880-422E-8630-1106C311592F}"/>
    <cellStyle name="Millares 3 2 3" xfId="64" xr:uid="{00000000-0005-0000-0000-000006000000}"/>
    <cellStyle name="Millares 3 2 3 2" xfId="76" xr:uid="{B461B0FB-755E-4B03-81A9-D23FE6919D71}"/>
    <cellStyle name="Millares 3 2 3 2 2" xfId="101" xr:uid="{B3A90FE1-45D3-4B0C-92ED-1E52B88062DB}"/>
    <cellStyle name="Millares 3 2 3 2 2 2" xfId="197" xr:uid="{E703F986-C3BC-446C-B3C7-EAF091043A9D}"/>
    <cellStyle name="Millares 3 2 3 2 2 3" xfId="149" xr:uid="{13D3C7DD-C302-4E2A-B070-0C90EDAE30FF}"/>
    <cellStyle name="Millares 3 2 3 2 3" xfId="173" xr:uid="{6092DD30-3E3F-4E75-9F18-32666800AA09}"/>
    <cellStyle name="Millares 3 2 3 2 4" xfId="125" xr:uid="{529E56B2-47B7-4429-88F4-B12F628C937D}"/>
    <cellStyle name="Millares 3 2 3 3" xfId="89" xr:uid="{82AE7D12-F7CE-412E-B29B-83C2CF4638BD}"/>
    <cellStyle name="Millares 3 2 3 3 2" xfId="185" xr:uid="{FE5C1FE6-ED97-4F8A-83FD-85EDFD8B4B4F}"/>
    <cellStyle name="Millares 3 2 3 3 3" xfId="137" xr:uid="{7B273422-7C36-450A-A363-46875AA7C335}"/>
    <cellStyle name="Millares 3 2 3 4" xfId="161" xr:uid="{0C7F854A-1330-4870-9DFC-89274B24568F}"/>
    <cellStyle name="Millares 3 2 3 5" xfId="113" xr:uid="{1C5C5C1E-6E44-45AF-8778-0CB9649667BD}"/>
    <cellStyle name="Millares 3 2 4" xfId="68" xr:uid="{D00DFA57-3A8A-4FF8-819B-6B76C47E46E5}"/>
    <cellStyle name="Millares 3 2 4 2" xfId="93" xr:uid="{B09D6C7C-4602-4897-B57D-9F49B1E6F698}"/>
    <cellStyle name="Millares 3 2 4 2 2" xfId="189" xr:uid="{20404B6B-2A2D-43E9-8494-FFAA65B717E3}"/>
    <cellStyle name="Millares 3 2 4 2 3" xfId="141" xr:uid="{BE1409CC-37F6-4B36-BB79-73C9CA8E8A17}"/>
    <cellStyle name="Millares 3 2 4 3" xfId="165" xr:uid="{B948729F-A49D-417B-9CB3-A74A72335328}"/>
    <cellStyle name="Millares 3 2 4 4" xfId="117" xr:uid="{65A89A72-CE31-4879-B78F-7568B180CAC0}"/>
    <cellStyle name="Millares 3 2 5" xfId="81" xr:uid="{4A7F3818-7E2C-4EEA-BEE8-408752FABED6}"/>
    <cellStyle name="Millares 3 2 5 2" xfId="177" xr:uid="{D14F3BCA-0D41-4A22-B0C7-915EF8E7434F}"/>
    <cellStyle name="Millares 3 2 5 3" xfId="129" xr:uid="{4BB9F39D-AA39-4EAD-9906-38C297299357}"/>
    <cellStyle name="Millares 3 2 6" xfId="153" xr:uid="{B2F5BB11-0039-4E0B-B8CD-1B70468D499A}"/>
    <cellStyle name="Millares 3 2 7" xfId="105" xr:uid="{B94CF697-2454-4B35-AA5F-5CF036DCAFF9}"/>
    <cellStyle name="Millares 3 3" xfId="58" xr:uid="{00000000-0005-0000-0000-000007000000}"/>
    <cellStyle name="Millares 3 3 2" xfId="70" xr:uid="{BF2A0008-0239-4D5D-B7F9-EABAB09C34E5}"/>
    <cellStyle name="Millares 3 3 2 2" xfId="95" xr:uid="{7ECF8175-1EE4-46BC-9E02-6C7C22209435}"/>
    <cellStyle name="Millares 3 3 2 2 2" xfId="191" xr:uid="{EF1A3938-AAEF-4CA5-BDD9-25C7759CC17F}"/>
    <cellStyle name="Millares 3 3 2 2 3" xfId="143" xr:uid="{82060A24-FD0C-435F-A168-B4945693ED6C}"/>
    <cellStyle name="Millares 3 3 2 3" xfId="167" xr:uid="{A5457721-078E-4440-97BC-9F11645D18FC}"/>
    <cellStyle name="Millares 3 3 2 4" xfId="119" xr:uid="{0C5AE3AD-CA0C-4CBB-BAAC-FE8B9E2FED64}"/>
    <cellStyle name="Millares 3 3 3" xfId="83" xr:uid="{68B29350-1D3B-4D41-A485-AC355E9917FC}"/>
    <cellStyle name="Millares 3 3 3 2" xfId="179" xr:uid="{37F6FC96-AD4A-4852-AB15-472DC7B529D2}"/>
    <cellStyle name="Millares 3 3 3 3" xfId="131" xr:uid="{2CEFE43D-64A6-42C9-8D6A-0D972FAE0B74}"/>
    <cellStyle name="Millares 3 3 4" xfId="155" xr:uid="{7240D6AB-6D84-4BB2-BE4B-A84C2FFD213D}"/>
    <cellStyle name="Millares 3 3 5" xfId="107" xr:uid="{C98E2DB7-CEBF-4913-A15F-5ED9D784B331}"/>
    <cellStyle name="Millares 3 4" xfId="62" xr:uid="{00000000-0005-0000-0000-000008000000}"/>
    <cellStyle name="Millares 3 4 2" xfId="74" xr:uid="{9A36720C-2062-4F01-B0C0-8E8A91E9171C}"/>
    <cellStyle name="Millares 3 4 2 2" xfId="99" xr:uid="{BBFB22A7-7836-434A-B2A6-6B5F4ECC98FB}"/>
    <cellStyle name="Millares 3 4 2 2 2" xfId="195" xr:uid="{51982FE9-09E9-45F7-83E6-9477FAA0D12D}"/>
    <cellStyle name="Millares 3 4 2 2 3" xfId="147" xr:uid="{4AA8FB7B-2FEB-44E7-9443-EA5CB6F6D6DE}"/>
    <cellStyle name="Millares 3 4 2 3" xfId="171" xr:uid="{D88951F6-DE9F-499B-8314-8ED1D6D72375}"/>
    <cellStyle name="Millares 3 4 2 4" xfId="123" xr:uid="{8E18DD53-959A-4888-B9B3-8BC7C9E17279}"/>
    <cellStyle name="Millares 3 4 3" xfId="87" xr:uid="{9DC23511-5855-4E32-A12E-01A99A637236}"/>
    <cellStyle name="Millares 3 4 3 2" xfId="183" xr:uid="{BEAC3182-E4F3-492C-856B-A6C3B53FEA3D}"/>
    <cellStyle name="Millares 3 4 3 3" xfId="135" xr:uid="{7A50679A-184C-41AB-A0F9-7585BA1B1E69}"/>
    <cellStyle name="Millares 3 4 4" xfId="159" xr:uid="{4510EEDD-2025-4F01-8694-56EC111961E5}"/>
    <cellStyle name="Millares 3 4 5" xfId="111" xr:uid="{AA752305-E02D-4A8A-B317-A1BE5A2ED187}"/>
    <cellStyle name="Millares 3 5" xfId="66" xr:uid="{C0AB71B4-1CDE-40B2-9BE9-905369512179}"/>
    <cellStyle name="Millares 3 5 2" xfId="91" xr:uid="{FC2CD363-FF07-47FB-9CB5-B1B9058A52DC}"/>
    <cellStyle name="Millares 3 5 2 2" xfId="187" xr:uid="{4848B3A9-E461-4DAD-BA7D-D247C358F8D3}"/>
    <cellStyle name="Millares 3 5 2 3" xfId="139" xr:uid="{13E613E4-B00B-488A-9B35-F5A325C77FD6}"/>
    <cellStyle name="Millares 3 5 3" xfId="163" xr:uid="{8D2900C6-E409-4EB7-B234-DF74F534F2D5}"/>
    <cellStyle name="Millares 3 5 4" xfId="115" xr:uid="{D08104D5-AA7F-4DFA-926E-53A416FE1BED}"/>
    <cellStyle name="Millares 3 6" xfId="79" xr:uid="{8A2E58BB-54F1-4D88-B5E8-D4A3807C2271}"/>
    <cellStyle name="Millares 3 6 2" xfId="175" xr:uid="{93A4DE3E-F130-42B6-A4C6-5149F97A4D97}"/>
    <cellStyle name="Millares 3 6 3" xfId="127" xr:uid="{E768BDEF-9E42-4C0F-8AD0-0C0C3F795418}"/>
    <cellStyle name="Millares 3 7" xfId="151" xr:uid="{E3AECF70-C776-4A38-83E6-C7CC3AD87820}"/>
    <cellStyle name="Millares 3 8" xfId="103" xr:uid="{19B07DF7-7C6E-48BC-87EC-BC12E3AAC98C}"/>
    <cellStyle name="Millares 4" xfId="8" xr:uid="{00000000-0005-0000-0000-000009000000}"/>
    <cellStyle name="Millares 4 2" xfId="57" xr:uid="{00000000-0005-0000-0000-00000A000000}"/>
    <cellStyle name="Millares 4 2 2" xfId="61" xr:uid="{00000000-0005-0000-0000-00000B000000}"/>
    <cellStyle name="Millares 4 2 2 2" xfId="73" xr:uid="{8D681E39-3ED8-4642-B99B-222DCE2FF26C}"/>
    <cellStyle name="Millares 4 2 2 2 2" xfId="98" xr:uid="{CAE60000-95BB-4367-8034-0243688F4891}"/>
    <cellStyle name="Millares 4 2 2 2 2 2" xfId="194" xr:uid="{84C1EB4E-AAB8-4081-B7AA-31A6C4841CF4}"/>
    <cellStyle name="Millares 4 2 2 2 2 3" xfId="146" xr:uid="{63645842-EFF5-4178-815F-3FDE8F219E7D}"/>
    <cellStyle name="Millares 4 2 2 2 3" xfId="170" xr:uid="{CC797142-9CA9-45DA-954B-365648470D40}"/>
    <cellStyle name="Millares 4 2 2 2 4" xfId="122" xr:uid="{D0157A44-0116-465A-B36D-848F7A0B66D1}"/>
    <cellStyle name="Millares 4 2 2 3" xfId="86" xr:uid="{D19C4D3F-6F34-4E4E-AB93-E667375F36C2}"/>
    <cellStyle name="Millares 4 2 2 3 2" xfId="182" xr:uid="{C663FBDF-CBA1-4D2A-B389-70D6CC4B230D}"/>
    <cellStyle name="Millares 4 2 2 3 3" xfId="134" xr:uid="{B4F1F352-4DCF-4DF3-AEA0-4AACCB8CC132}"/>
    <cellStyle name="Millares 4 2 2 4" xfId="158" xr:uid="{65495C8A-6EC4-451A-BFCF-B64CCDFE1732}"/>
    <cellStyle name="Millares 4 2 2 5" xfId="110" xr:uid="{2827E4F0-7F66-403B-87A2-4043DC8DF310}"/>
    <cellStyle name="Millares 4 2 3" xfId="65" xr:uid="{00000000-0005-0000-0000-00000C000000}"/>
    <cellStyle name="Millares 4 2 3 2" xfId="77" xr:uid="{B5BF6A87-22D3-4B91-ABB8-0D06EAEC16A6}"/>
    <cellStyle name="Millares 4 2 3 2 2" xfId="102" xr:uid="{4E5CB165-8F4B-4583-86A8-DF3B1386035E}"/>
    <cellStyle name="Millares 4 2 3 2 2 2" xfId="198" xr:uid="{3CB25326-0A7A-4BD8-881E-99BCECF4DC12}"/>
    <cellStyle name="Millares 4 2 3 2 2 3" xfId="150" xr:uid="{81AC4E88-5D4A-4EA5-948C-5E676B729402}"/>
    <cellStyle name="Millares 4 2 3 2 3" xfId="174" xr:uid="{226242F2-A6CD-4A4D-BE26-4F8B7A69D8B4}"/>
    <cellStyle name="Millares 4 2 3 2 4" xfId="126" xr:uid="{88A0D078-6A3E-499E-A6E9-5157F568FD03}"/>
    <cellStyle name="Millares 4 2 3 3" xfId="90" xr:uid="{366BF046-093F-4DC6-84AE-F0CEB2B2418F}"/>
    <cellStyle name="Millares 4 2 3 3 2" xfId="186" xr:uid="{DDB53362-A1AA-4526-A406-364F38A25B0E}"/>
    <cellStyle name="Millares 4 2 3 3 3" xfId="138" xr:uid="{251E0166-FE44-40C6-BAF3-3D74B4952C2D}"/>
    <cellStyle name="Millares 4 2 3 4" xfId="162" xr:uid="{9E5E824A-0B72-4042-B2EF-80872E438095}"/>
    <cellStyle name="Millares 4 2 3 5" xfId="114" xr:uid="{645B0B43-FEBF-42AE-B7EA-E17225AB2F6B}"/>
    <cellStyle name="Millares 4 2 4" xfId="69" xr:uid="{6CC6CEA1-81EF-4BD8-A70E-895C1E0B9C11}"/>
    <cellStyle name="Millares 4 2 4 2" xfId="94" xr:uid="{D07BE5B1-EF50-4056-BB5C-8857F999097B}"/>
    <cellStyle name="Millares 4 2 4 2 2" xfId="190" xr:uid="{CCDE81D2-2C7B-4D85-AC3B-04E2B7F44F18}"/>
    <cellStyle name="Millares 4 2 4 2 3" xfId="142" xr:uid="{C7CAD49D-B4A7-4EEA-9DF3-84C5CFE703CC}"/>
    <cellStyle name="Millares 4 2 4 3" xfId="166" xr:uid="{48038CFB-2BC0-4C32-B03B-3C653B74E36E}"/>
    <cellStyle name="Millares 4 2 4 4" xfId="118" xr:uid="{2C470D91-C6EF-4CCD-8553-3C5518FD0CD0}"/>
    <cellStyle name="Millares 4 2 5" xfId="82" xr:uid="{DE55278A-B653-43C6-84E8-51D6312ADC96}"/>
    <cellStyle name="Millares 4 2 5 2" xfId="178" xr:uid="{74B3E79B-F8A1-4509-B9D0-1014259DFAB1}"/>
    <cellStyle name="Millares 4 2 5 3" xfId="130" xr:uid="{0241905C-E617-4FA0-927A-A7A253600595}"/>
    <cellStyle name="Millares 4 2 6" xfId="154" xr:uid="{C1917204-33FE-485A-8549-E1A9A63E58DD}"/>
    <cellStyle name="Millares 4 2 7" xfId="106" xr:uid="{322EC0B7-B5AB-42F6-929C-8C473FE93D49}"/>
    <cellStyle name="Millares 4 3" xfId="59" xr:uid="{00000000-0005-0000-0000-00000D000000}"/>
    <cellStyle name="Millares 4 3 2" xfId="71" xr:uid="{03B29B00-7588-45BD-A305-04B7B5DF0942}"/>
    <cellStyle name="Millares 4 3 2 2" xfId="96" xr:uid="{37503EFD-3577-4B9A-948F-95C4EEEFA44A}"/>
    <cellStyle name="Millares 4 3 2 2 2" xfId="192" xr:uid="{B0B22365-2460-4B52-9BD3-3A484E81B48B}"/>
    <cellStyle name="Millares 4 3 2 2 3" xfId="144" xr:uid="{365ED12E-8742-4674-9659-81DA8E6BC019}"/>
    <cellStyle name="Millares 4 3 2 3" xfId="168" xr:uid="{D86F6CB7-1958-4050-A95E-83BC14D7EC96}"/>
    <cellStyle name="Millares 4 3 2 4" xfId="120" xr:uid="{98F4C318-4007-4D5B-956F-705D03E0D633}"/>
    <cellStyle name="Millares 4 3 3" xfId="84" xr:uid="{43B85D69-1E55-4F9F-AA2A-44BCFE14D71B}"/>
    <cellStyle name="Millares 4 3 3 2" xfId="180" xr:uid="{0F3B41BD-6631-46D4-BC8B-6F7B2A8D3CC8}"/>
    <cellStyle name="Millares 4 3 3 3" xfId="132" xr:uid="{8398E127-DB54-45C4-A4A9-B57BD1B6B278}"/>
    <cellStyle name="Millares 4 3 4" xfId="156" xr:uid="{6BC4563B-A6D9-471A-B18D-E4CA2B8C773D}"/>
    <cellStyle name="Millares 4 3 5" xfId="108" xr:uid="{93D60689-1F7D-48A4-871A-2C15730E792D}"/>
    <cellStyle name="Millares 4 4" xfId="63" xr:uid="{00000000-0005-0000-0000-00000E000000}"/>
    <cellStyle name="Millares 4 4 2" xfId="75" xr:uid="{2947DE6D-C22E-4168-AB67-245D3B1872C6}"/>
    <cellStyle name="Millares 4 4 2 2" xfId="100" xr:uid="{C0304DF0-CB92-4037-BA92-3223DF496205}"/>
    <cellStyle name="Millares 4 4 2 2 2" xfId="196" xr:uid="{98F49E12-C3CC-4261-8300-300C9F9C207C}"/>
    <cellStyle name="Millares 4 4 2 2 3" xfId="148" xr:uid="{EAA4771C-F09E-4D0A-80AD-3FB0EF1238C5}"/>
    <cellStyle name="Millares 4 4 2 3" xfId="172" xr:uid="{B8668F52-AD68-4065-83FE-1D0205B2F340}"/>
    <cellStyle name="Millares 4 4 2 4" xfId="124" xr:uid="{D8A79509-315F-474A-90E5-B876F83FAE74}"/>
    <cellStyle name="Millares 4 4 3" xfId="88" xr:uid="{816524F3-DC6E-480F-86A6-E4C881359EC5}"/>
    <cellStyle name="Millares 4 4 3 2" xfId="184" xr:uid="{53F5E0A2-9898-434F-8FEF-71C2A93EF228}"/>
    <cellStyle name="Millares 4 4 3 3" xfId="136" xr:uid="{52DD461C-9D18-4DDE-B90B-36F8E8A8B7ED}"/>
    <cellStyle name="Millares 4 4 4" xfId="160" xr:uid="{5891581D-FD16-449A-86E1-2B0EA9C317F0}"/>
    <cellStyle name="Millares 4 4 5" xfId="112" xr:uid="{2956CEF2-DCAB-430A-A31E-EE5E6B74DEC5}"/>
    <cellStyle name="Millares 4 5" xfId="67" xr:uid="{90DC3537-3B3A-49EF-B862-94BEFA17AF8A}"/>
    <cellStyle name="Millares 4 5 2" xfId="92" xr:uid="{98FCCC7F-9A0D-4C77-9EBC-28583CF7B444}"/>
    <cellStyle name="Millares 4 5 2 2" xfId="188" xr:uid="{F91313F2-89F4-49D8-BDEA-2660BE035AFB}"/>
    <cellStyle name="Millares 4 5 2 3" xfId="140" xr:uid="{6B48559B-5BF8-4250-B0BB-FFAB9FC17C72}"/>
    <cellStyle name="Millares 4 5 3" xfId="164" xr:uid="{2669D337-74F4-47A7-9D41-BEFFE7A8BF68}"/>
    <cellStyle name="Millares 4 5 4" xfId="116" xr:uid="{74233985-B8C4-4604-BDE5-B2B52F4E62AF}"/>
    <cellStyle name="Millares 4 6" xfId="80" xr:uid="{F859369E-D7BB-4A4D-A924-D709687EA7FD}"/>
    <cellStyle name="Millares 4 6 2" xfId="176" xr:uid="{9F06FA6C-7DC4-46B9-A64E-0CC864389710}"/>
    <cellStyle name="Millares 4 6 3" xfId="128" xr:uid="{1831E79B-6918-4107-A651-7A3B73260E78}"/>
    <cellStyle name="Millares 4 7" xfId="152" xr:uid="{83D9BB4A-394E-4383-AC6A-D596E4A8198A}"/>
    <cellStyle name="Millares 4 8" xfId="104" xr:uid="{F97D67E4-886A-428C-8407-EBB94E55974E}"/>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12" xfId="78" xr:uid="{687148C4-CFF0-4E77-A868-D18B4B31AC38}"/>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99391</xdr:colOff>
      <xdr:row>0</xdr:row>
      <xdr:rowOff>107674</xdr:rowOff>
    </xdr:from>
    <xdr:to>
      <xdr:col>1</xdr:col>
      <xdr:colOff>189064</xdr:colOff>
      <xdr:row>0</xdr:row>
      <xdr:rowOff>754739</xdr:rowOff>
    </xdr:to>
    <xdr:pic>
      <xdr:nvPicPr>
        <xdr:cNvPr id="4" name="Imagen 3">
          <a:extLst>
            <a:ext uri="{FF2B5EF4-FFF2-40B4-BE49-F238E27FC236}">
              <a16:creationId xmlns:a16="http://schemas.microsoft.com/office/drawing/2014/main" id="{265CF66E-0C72-4207-B50F-6ADDC933D61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91" y="107674"/>
          <a:ext cx="810260" cy="647065"/>
        </a:xfrm>
        <a:prstGeom prst="rect">
          <a:avLst/>
        </a:prstGeom>
      </xdr:spPr>
    </xdr:pic>
    <xdr:clientData/>
  </xdr:twoCellAnchor>
  <xdr:twoCellAnchor>
    <xdr:from>
      <xdr:col>19</xdr:col>
      <xdr:colOff>522025</xdr:colOff>
      <xdr:row>0</xdr:row>
      <xdr:rowOff>64748</xdr:rowOff>
    </xdr:from>
    <xdr:to>
      <xdr:col>19</xdr:col>
      <xdr:colOff>1253637</xdr:colOff>
      <xdr:row>0</xdr:row>
      <xdr:rowOff>798912</xdr:rowOff>
    </xdr:to>
    <xdr:pic>
      <xdr:nvPicPr>
        <xdr:cNvPr id="6" name="Picture 1">
          <a:extLst>
            <a:ext uri="{FF2B5EF4-FFF2-40B4-BE49-F238E27FC236}">
              <a16:creationId xmlns:a16="http://schemas.microsoft.com/office/drawing/2014/main" id="{27F3D47B-2636-4DD0-988C-15701AAF62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73300" y="64748"/>
          <a:ext cx="731612"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28"/>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tabColor rgb="FFFF0000"/>
  </sheetPr>
  <dimension ref="A1:T3031"/>
  <sheetViews>
    <sheetView showGridLines="0" tabSelected="1" topLeftCell="D29" zoomScale="145" zoomScaleNormal="145" workbookViewId="0">
      <selection activeCell="F29" sqref="F29"/>
    </sheetView>
  </sheetViews>
  <sheetFormatPr baseColWidth="10" defaultColWidth="11.42578125" defaultRowHeight="11.25" x14ac:dyDescent="0.25"/>
  <cols>
    <col min="1" max="1" width="10.85546875" style="51" customWidth="1"/>
    <col min="2" max="2" width="12" style="32" customWidth="1"/>
    <col min="3" max="3" width="9.5703125" style="32" customWidth="1"/>
    <col min="4" max="4" width="68" style="51" customWidth="1"/>
    <col min="5" max="5" width="8.42578125" style="32" customWidth="1"/>
    <col min="6" max="6" width="49.28515625" style="34" customWidth="1"/>
    <col min="7" max="7" width="40.7109375" style="51" customWidth="1"/>
    <col min="8" max="8" width="14.140625" style="51" customWidth="1"/>
    <col min="9" max="9" width="22.85546875" style="51" customWidth="1"/>
    <col min="10" max="10" width="24.5703125" style="51" customWidth="1"/>
    <col min="11" max="11" width="9.28515625" style="32" bestFit="1" customWidth="1"/>
    <col min="12" max="12" width="24.28515625" style="50" customWidth="1"/>
    <col min="13" max="13" width="10.28515625" style="56" customWidth="1"/>
    <col min="14" max="14" width="11.7109375" style="56" customWidth="1"/>
    <col min="15" max="15" width="10.7109375" style="29" customWidth="1"/>
    <col min="16" max="16" width="9.85546875" style="31" bestFit="1" customWidth="1"/>
    <col min="17" max="17" width="109.28515625" style="31" customWidth="1"/>
    <col min="18" max="18" width="13.85546875" style="31" customWidth="1"/>
    <col min="19" max="19" width="11.28515625" style="31" customWidth="1"/>
    <col min="20" max="20" width="50.28515625" style="31" customWidth="1"/>
    <col min="21" max="16384" width="11.42578125" style="31"/>
  </cols>
  <sheetData>
    <row r="1" spans="1:20" s="36" customFormat="1" ht="68.25" customHeight="1" x14ac:dyDescent="0.25">
      <c r="A1" s="52"/>
      <c r="B1" s="37"/>
      <c r="C1" s="37"/>
      <c r="D1" s="48"/>
      <c r="E1" s="37"/>
      <c r="F1" s="37"/>
      <c r="G1" s="48"/>
      <c r="H1" s="48"/>
      <c r="I1" s="48"/>
      <c r="J1" s="38" t="s">
        <v>0</v>
      </c>
      <c r="K1" s="37"/>
      <c r="L1" s="48"/>
      <c r="M1" s="37"/>
      <c r="N1" s="38"/>
      <c r="O1" s="37"/>
      <c r="P1" s="61"/>
      <c r="Q1" s="61"/>
      <c r="R1" s="79"/>
      <c r="S1" s="61"/>
      <c r="T1" s="62"/>
    </row>
    <row r="2" spans="1:20" s="102" customFormat="1" ht="15" x14ac:dyDescent="0.25">
      <c r="A2" s="49"/>
      <c r="B2" s="39"/>
      <c r="C2" s="39"/>
      <c r="D2" s="49"/>
      <c r="E2" s="39"/>
      <c r="F2" s="39"/>
      <c r="G2" s="49"/>
      <c r="H2" s="49"/>
      <c r="I2" s="49"/>
      <c r="J2" s="49"/>
      <c r="K2" s="39"/>
      <c r="L2" s="49"/>
      <c r="M2" s="39"/>
      <c r="N2" s="39"/>
      <c r="P2" s="39" t="s">
        <v>1</v>
      </c>
      <c r="Q2" s="102" t="s">
        <v>208</v>
      </c>
      <c r="R2" s="80"/>
      <c r="S2" s="63"/>
      <c r="T2" s="63"/>
    </row>
    <row r="3" spans="1:20" s="103" customFormat="1" ht="12" x14ac:dyDescent="0.25">
      <c r="A3" s="72"/>
      <c r="B3" s="72"/>
      <c r="C3" s="72"/>
      <c r="D3" s="72"/>
      <c r="E3" s="72"/>
      <c r="F3" s="72"/>
      <c r="G3" s="72"/>
      <c r="H3" s="72"/>
      <c r="I3" s="72"/>
      <c r="J3" s="72"/>
      <c r="K3" s="72"/>
      <c r="L3" s="72"/>
      <c r="M3" s="73"/>
      <c r="N3" s="73"/>
      <c r="O3" s="72"/>
      <c r="P3" s="112"/>
      <c r="Q3" s="113" t="s">
        <v>374</v>
      </c>
      <c r="R3" s="114"/>
      <c r="S3" s="113"/>
      <c r="T3" s="115"/>
    </row>
    <row r="4" spans="1:20" s="103" customFormat="1" ht="33.75" x14ac:dyDescent="0.25">
      <c r="A4" s="74" t="s">
        <v>2</v>
      </c>
      <c r="B4" s="74" t="s">
        <v>3</v>
      </c>
      <c r="C4" s="74" t="s">
        <v>4</v>
      </c>
      <c r="D4" s="74" t="s">
        <v>5</v>
      </c>
      <c r="E4" s="74" t="s">
        <v>6</v>
      </c>
      <c r="F4" s="74" t="s">
        <v>7</v>
      </c>
      <c r="G4" s="74" t="s">
        <v>8</v>
      </c>
      <c r="H4" s="74" t="s">
        <v>9</v>
      </c>
      <c r="I4" s="74" t="s">
        <v>10</v>
      </c>
      <c r="J4" s="74" t="s">
        <v>11</v>
      </c>
      <c r="K4" s="74" t="s">
        <v>12</v>
      </c>
      <c r="L4" s="74" t="s">
        <v>13</v>
      </c>
      <c r="M4" s="75" t="s">
        <v>14</v>
      </c>
      <c r="N4" s="75" t="s">
        <v>15</v>
      </c>
      <c r="O4" s="74" t="s">
        <v>16</v>
      </c>
      <c r="P4" s="116" t="s">
        <v>17</v>
      </c>
      <c r="Q4" s="116" t="s">
        <v>18</v>
      </c>
      <c r="R4" s="117" t="s">
        <v>19</v>
      </c>
      <c r="S4" s="116" t="s">
        <v>20</v>
      </c>
      <c r="T4" s="116" t="s">
        <v>21</v>
      </c>
    </row>
    <row r="5" spans="1:20" s="100" customFormat="1" ht="247.5" hidden="1" x14ac:dyDescent="0.25">
      <c r="A5" s="128" t="s">
        <v>28</v>
      </c>
      <c r="B5" s="128" t="s">
        <v>29</v>
      </c>
      <c r="C5" s="131">
        <v>1</v>
      </c>
      <c r="D5" s="134" t="s">
        <v>30</v>
      </c>
      <c r="E5" s="135">
        <v>1</v>
      </c>
      <c r="F5" s="129" t="s">
        <v>162</v>
      </c>
      <c r="G5" s="129" t="s">
        <v>163</v>
      </c>
      <c r="H5" s="133" t="s">
        <v>164</v>
      </c>
      <c r="I5" s="133" t="s">
        <v>165</v>
      </c>
      <c r="J5" s="129" t="s">
        <v>166</v>
      </c>
      <c r="K5" s="81" t="s">
        <v>24</v>
      </c>
      <c r="L5" s="129" t="s">
        <v>167</v>
      </c>
      <c r="M5" s="132">
        <v>44256</v>
      </c>
      <c r="N5" s="132">
        <v>44561</v>
      </c>
      <c r="O5" s="134" t="s">
        <v>25</v>
      </c>
      <c r="P5" s="130">
        <v>44655</v>
      </c>
      <c r="Q5" s="137" t="s">
        <v>454</v>
      </c>
      <c r="R5" s="138">
        <v>1</v>
      </c>
      <c r="S5" s="104" t="s">
        <v>389</v>
      </c>
      <c r="T5" s="105" t="s">
        <v>207</v>
      </c>
    </row>
    <row r="6" spans="1:20" s="100" customFormat="1" ht="191.25" hidden="1" x14ac:dyDescent="0.25">
      <c r="A6" s="128" t="s">
        <v>28</v>
      </c>
      <c r="B6" s="128" t="s">
        <v>29</v>
      </c>
      <c r="C6" s="131">
        <v>3</v>
      </c>
      <c r="D6" s="128" t="s">
        <v>31</v>
      </c>
      <c r="E6" s="135">
        <v>3</v>
      </c>
      <c r="F6" s="129" t="s">
        <v>168</v>
      </c>
      <c r="G6" s="129" t="s">
        <v>170</v>
      </c>
      <c r="H6" s="133" t="s">
        <v>171</v>
      </c>
      <c r="I6" s="133" t="s">
        <v>172</v>
      </c>
      <c r="J6" s="129" t="s">
        <v>173</v>
      </c>
      <c r="K6" s="81" t="s">
        <v>24</v>
      </c>
      <c r="L6" s="129" t="s">
        <v>169</v>
      </c>
      <c r="M6" s="132">
        <v>44256</v>
      </c>
      <c r="N6" s="132">
        <v>44561</v>
      </c>
      <c r="O6" s="134" t="s">
        <v>25</v>
      </c>
      <c r="P6" s="130">
        <v>44516</v>
      </c>
      <c r="Q6" s="137" t="s">
        <v>455</v>
      </c>
      <c r="R6" s="138">
        <v>1</v>
      </c>
      <c r="S6" s="104" t="s">
        <v>389</v>
      </c>
      <c r="T6" s="105" t="s">
        <v>207</v>
      </c>
    </row>
    <row r="7" spans="1:20" s="100" customFormat="1" ht="101.25" hidden="1" x14ac:dyDescent="0.25">
      <c r="A7" s="128" t="s">
        <v>32</v>
      </c>
      <c r="B7" s="128" t="s">
        <v>33</v>
      </c>
      <c r="C7" s="131">
        <v>1</v>
      </c>
      <c r="D7" s="47" t="s">
        <v>34</v>
      </c>
      <c r="E7" s="135">
        <v>3</v>
      </c>
      <c r="F7" s="128" t="s">
        <v>35</v>
      </c>
      <c r="G7" s="128" t="s">
        <v>445</v>
      </c>
      <c r="H7" s="133" t="s">
        <v>290</v>
      </c>
      <c r="I7" s="133" t="s">
        <v>344</v>
      </c>
      <c r="J7" s="128" t="s">
        <v>291</v>
      </c>
      <c r="K7" s="81" t="s">
        <v>27</v>
      </c>
      <c r="L7" s="129" t="s">
        <v>36</v>
      </c>
      <c r="M7" s="132">
        <v>43997</v>
      </c>
      <c r="N7" s="132">
        <v>44500</v>
      </c>
      <c r="O7" s="134" t="s">
        <v>25</v>
      </c>
      <c r="P7" s="130">
        <v>44565</v>
      </c>
      <c r="Q7" s="137" t="s">
        <v>405</v>
      </c>
      <c r="R7" s="138">
        <v>1</v>
      </c>
      <c r="S7" s="104" t="s">
        <v>387</v>
      </c>
      <c r="T7" s="105" t="s">
        <v>207</v>
      </c>
    </row>
    <row r="8" spans="1:20" s="100" customFormat="1" ht="123.75" hidden="1" x14ac:dyDescent="0.25">
      <c r="A8" s="128" t="s">
        <v>32</v>
      </c>
      <c r="B8" s="128" t="s">
        <v>33</v>
      </c>
      <c r="C8" s="131">
        <v>2</v>
      </c>
      <c r="D8" s="47" t="s">
        <v>37</v>
      </c>
      <c r="E8" s="135">
        <v>1</v>
      </c>
      <c r="F8" s="128" t="s">
        <v>216</v>
      </c>
      <c r="G8" s="128" t="s">
        <v>38</v>
      </c>
      <c r="H8" s="133" t="s">
        <v>39</v>
      </c>
      <c r="I8" s="133" t="s">
        <v>40</v>
      </c>
      <c r="J8" s="128" t="s">
        <v>41</v>
      </c>
      <c r="K8" s="81" t="s">
        <v>42</v>
      </c>
      <c r="L8" s="129" t="s">
        <v>43</v>
      </c>
      <c r="M8" s="132">
        <v>43953</v>
      </c>
      <c r="N8" s="132">
        <v>44561</v>
      </c>
      <c r="O8" s="134" t="s">
        <v>25</v>
      </c>
      <c r="P8" s="130">
        <v>44565</v>
      </c>
      <c r="Q8" s="107" t="s">
        <v>446</v>
      </c>
      <c r="R8" s="138">
        <v>1</v>
      </c>
      <c r="S8" s="136" t="s">
        <v>387</v>
      </c>
      <c r="T8" s="105" t="s">
        <v>207</v>
      </c>
    </row>
    <row r="9" spans="1:20" s="100" customFormat="1" ht="123.75" hidden="1" x14ac:dyDescent="0.25">
      <c r="A9" s="128" t="s">
        <v>32</v>
      </c>
      <c r="B9" s="128" t="s">
        <v>33</v>
      </c>
      <c r="C9" s="131">
        <v>2</v>
      </c>
      <c r="D9" s="47" t="s">
        <v>37</v>
      </c>
      <c r="E9" s="135">
        <v>2</v>
      </c>
      <c r="F9" s="128" t="s">
        <v>216</v>
      </c>
      <c r="G9" s="128" t="s">
        <v>217</v>
      </c>
      <c r="H9" s="133" t="s">
        <v>44</v>
      </c>
      <c r="I9" s="133" t="s">
        <v>45</v>
      </c>
      <c r="J9" s="128" t="s">
        <v>46</v>
      </c>
      <c r="K9" s="81" t="s">
        <v>24</v>
      </c>
      <c r="L9" s="129" t="s">
        <v>47</v>
      </c>
      <c r="M9" s="132">
        <v>43953</v>
      </c>
      <c r="N9" s="132">
        <v>44561</v>
      </c>
      <c r="O9" s="134" t="s">
        <v>25</v>
      </c>
      <c r="P9" s="130">
        <v>44565</v>
      </c>
      <c r="Q9" s="107" t="s">
        <v>447</v>
      </c>
      <c r="R9" s="138">
        <v>1</v>
      </c>
      <c r="S9" s="136" t="s">
        <v>387</v>
      </c>
      <c r="T9" s="105" t="s">
        <v>207</v>
      </c>
    </row>
    <row r="10" spans="1:20" s="100" customFormat="1" ht="191.25" hidden="1" x14ac:dyDescent="0.25">
      <c r="A10" s="128" t="s">
        <v>50</v>
      </c>
      <c r="B10" s="128" t="s">
        <v>51</v>
      </c>
      <c r="C10" s="131">
        <v>7</v>
      </c>
      <c r="D10" s="134" t="s">
        <v>52</v>
      </c>
      <c r="E10" s="135">
        <v>1</v>
      </c>
      <c r="F10" s="128" t="s">
        <v>53</v>
      </c>
      <c r="G10" s="129" t="s">
        <v>54</v>
      </c>
      <c r="H10" s="129" t="s">
        <v>55</v>
      </c>
      <c r="I10" s="128" t="s">
        <v>56</v>
      </c>
      <c r="J10" s="128" t="s">
        <v>57</v>
      </c>
      <c r="K10" s="81" t="s">
        <v>24</v>
      </c>
      <c r="L10" s="128" t="s">
        <v>176</v>
      </c>
      <c r="M10" s="59">
        <v>43735</v>
      </c>
      <c r="N10" s="59">
        <v>44742</v>
      </c>
      <c r="O10" s="134" t="s">
        <v>25</v>
      </c>
      <c r="P10" s="57">
        <v>44566</v>
      </c>
      <c r="Q10" s="137" t="s">
        <v>488</v>
      </c>
      <c r="R10" s="138">
        <v>0.77</v>
      </c>
      <c r="S10" s="104" t="s">
        <v>392</v>
      </c>
      <c r="T10" s="105" t="s">
        <v>414</v>
      </c>
    </row>
    <row r="11" spans="1:20" s="100" customFormat="1" ht="191.25" hidden="1" x14ac:dyDescent="0.25">
      <c r="A11" s="128" t="s">
        <v>50</v>
      </c>
      <c r="B11" s="128" t="s">
        <v>51</v>
      </c>
      <c r="C11" s="131">
        <v>7</v>
      </c>
      <c r="D11" s="134" t="s">
        <v>52</v>
      </c>
      <c r="E11" s="135">
        <v>2</v>
      </c>
      <c r="F11" s="128" t="s">
        <v>58</v>
      </c>
      <c r="G11" s="129" t="s">
        <v>59</v>
      </c>
      <c r="H11" s="129" t="s">
        <v>60</v>
      </c>
      <c r="I11" s="128" t="s">
        <v>61</v>
      </c>
      <c r="J11" s="128" t="s">
        <v>62</v>
      </c>
      <c r="K11" s="81" t="s">
        <v>24</v>
      </c>
      <c r="L11" s="128" t="s">
        <v>176</v>
      </c>
      <c r="M11" s="59">
        <v>43735</v>
      </c>
      <c r="N11" s="59">
        <v>44742</v>
      </c>
      <c r="O11" s="134" t="s">
        <v>25</v>
      </c>
      <c r="P11" s="130">
        <v>44566</v>
      </c>
      <c r="Q11" s="137" t="s">
        <v>423</v>
      </c>
      <c r="R11" s="138">
        <v>0.77</v>
      </c>
      <c r="S11" s="136" t="s">
        <v>392</v>
      </c>
      <c r="T11" s="105" t="s">
        <v>415</v>
      </c>
    </row>
    <row r="12" spans="1:20" s="100" customFormat="1" ht="157.5" hidden="1" x14ac:dyDescent="0.25">
      <c r="A12" s="128" t="s">
        <v>63</v>
      </c>
      <c r="B12" s="128" t="s">
        <v>64</v>
      </c>
      <c r="C12" s="131">
        <v>3</v>
      </c>
      <c r="D12" s="128" t="s">
        <v>65</v>
      </c>
      <c r="E12" s="131">
        <v>1</v>
      </c>
      <c r="F12" s="83" t="s">
        <v>66</v>
      </c>
      <c r="G12" s="128" t="s">
        <v>67</v>
      </c>
      <c r="H12" s="128" t="s">
        <v>23</v>
      </c>
      <c r="I12" s="128" t="s">
        <v>23</v>
      </c>
      <c r="J12" s="129" t="s">
        <v>68</v>
      </c>
      <c r="K12" s="81" t="s">
        <v>24</v>
      </c>
      <c r="L12" s="129" t="s">
        <v>69</v>
      </c>
      <c r="M12" s="59">
        <v>43800</v>
      </c>
      <c r="N12" s="132">
        <v>43830</v>
      </c>
      <c r="O12" s="134" t="s">
        <v>25</v>
      </c>
      <c r="P12" s="130">
        <v>44566</v>
      </c>
      <c r="Q12" s="137" t="s">
        <v>390</v>
      </c>
      <c r="R12" s="138">
        <v>1</v>
      </c>
      <c r="S12" s="104" t="s">
        <v>392</v>
      </c>
      <c r="T12" s="137" t="s">
        <v>391</v>
      </c>
    </row>
    <row r="13" spans="1:20" s="100" customFormat="1" ht="157.5" hidden="1" x14ac:dyDescent="0.25">
      <c r="A13" s="128" t="s">
        <v>70</v>
      </c>
      <c r="B13" s="128" t="s">
        <v>26</v>
      </c>
      <c r="C13" s="131">
        <v>4</v>
      </c>
      <c r="D13" s="128" t="s">
        <v>239</v>
      </c>
      <c r="E13" s="131">
        <v>2</v>
      </c>
      <c r="F13" s="83" t="s">
        <v>71</v>
      </c>
      <c r="G13" s="128" t="s">
        <v>377</v>
      </c>
      <c r="H13" s="128" t="s">
        <v>448</v>
      </c>
      <c r="I13" s="128" t="s">
        <v>449</v>
      </c>
      <c r="J13" s="128" t="s">
        <v>378</v>
      </c>
      <c r="K13" s="81" t="s">
        <v>24</v>
      </c>
      <c r="L13" s="129" t="s">
        <v>364</v>
      </c>
      <c r="M13" s="59">
        <v>44501</v>
      </c>
      <c r="N13" s="59">
        <v>44651</v>
      </c>
      <c r="O13" s="134" t="s">
        <v>25</v>
      </c>
      <c r="P13" s="57">
        <v>44565</v>
      </c>
      <c r="Q13" s="137" t="s">
        <v>450</v>
      </c>
      <c r="R13" s="106" t="s">
        <v>23</v>
      </c>
      <c r="S13" s="104" t="s">
        <v>389</v>
      </c>
      <c r="T13" s="105" t="s">
        <v>207</v>
      </c>
    </row>
    <row r="14" spans="1:20" s="100" customFormat="1" ht="213.75" hidden="1" x14ac:dyDescent="0.25">
      <c r="A14" s="128" t="s">
        <v>70</v>
      </c>
      <c r="B14" s="128" t="s">
        <v>26</v>
      </c>
      <c r="C14" s="131">
        <v>8</v>
      </c>
      <c r="D14" s="128" t="s">
        <v>238</v>
      </c>
      <c r="E14" s="131">
        <v>1</v>
      </c>
      <c r="F14" s="83" t="s">
        <v>72</v>
      </c>
      <c r="G14" s="128" t="s">
        <v>379</v>
      </c>
      <c r="H14" s="128" t="s">
        <v>381</v>
      </c>
      <c r="I14" s="128" t="s">
        <v>380</v>
      </c>
      <c r="J14" s="128" t="s">
        <v>382</v>
      </c>
      <c r="K14" s="81" t="s">
        <v>27</v>
      </c>
      <c r="L14" s="129" t="s">
        <v>364</v>
      </c>
      <c r="M14" s="59">
        <v>44501</v>
      </c>
      <c r="N14" s="59">
        <v>44712</v>
      </c>
      <c r="O14" s="134" t="s">
        <v>25</v>
      </c>
      <c r="P14" s="57">
        <v>44565</v>
      </c>
      <c r="Q14" s="137" t="s">
        <v>489</v>
      </c>
      <c r="R14" s="106" t="s">
        <v>23</v>
      </c>
      <c r="S14" s="104" t="s">
        <v>383</v>
      </c>
      <c r="T14" s="105" t="s">
        <v>207</v>
      </c>
    </row>
    <row r="15" spans="1:20" s="58" customFormat="1" ht="135" hidden="1" x14ac:dyDescent="0.25">
      <c r="A15" s="128" t="s">
        <v>73</v>
      </c>
      <c r="B15" s="128" t="s">
        <v>48</v>
      </c>
      <c r="C15" s="131">
        <v>4</v>
      </c>
      <c r="D15" s="128" t="s">
        <v>74</v>
      </c>
      <c r="E15" s="131">
        <v>1</v>
      </c>
      <c r="F15" s="83" t="s">
        <v>75</v>
      </c>
      <c r="G15" s="128" t="s">
        <v>76</v>
      </c>
      <c r="H15" s="133" t="s">
        <v>23</v>
      </c>
      <c r="I15" s="133" t="s">
        <v>23</v>
      </c>
      <c r="J15" s="129" t="s">
        <v>77</v>
      </c>
      <c r="K15" s="81" t="s">
        <v>24</v>
      </c>
      <c r="L15" s="129" t="s">
        <v>371</v>
      </c>
      <c r="M15" s="59">
        <v>43850</v>
      </c>
      <c r="N15" s="59">
        <v>44926</v>
      </c>
      <c r="O15" s="134" t="s">
        <v>25</v>
      </c>
      <c r="P15" s="130">
        <v>44565</v>
      </c>
      <c r="Q15" s="137" t="s">
        <v>451</v>
      </c>
      <c r="R15" s="106">
        <v>1</v>
      </c>
      <c r="S15" s="136" t="s">
        <v>387</v>
      </c>
      <c r="T15" s="137" t="s">
        <v>388</v>
      </c>
    </row>
    <row r="16" spans="1:20" s="58" customFormat="1" ht="90" hidden="1" x14ac:dyDescent="0.25">
      <c r="A16" s="47" t="s">
        <v>80</v>
      </c>
      <c r="B16" s="128" t="s">
        <v>64</v>
      </c>
      <c r="C16" s="46">
        <v>2</v>
      </c>
      <c r="D16" s="47" t="s">
        <v>273</v>
      </c>
      <c r="E16" s="131">
        <v>1</v>
      </c>
      <c r="F16" s="129" t="s">
        <v>177</v>
      </c>
      <c r="G16" s="129" t="s">
        <v>367</v>
      </c>
      <c r="H16" s="128" t="s">
        <v>179</v>
      </c>
      <c r="I16" s="128" t="s">
        <v>180</v>
      </c>
      <c r="J16" s="129" t="s">
        <v>181</v>
      </c>
      <c r="K16" s="81" t="s">
        <v>24</v>
      </c>
      <c r="L16" s="128" t="s">
        <v>258</v>
      </c>
      <c r="M16" s="59">
        <v>44348</v>
      </c>
      <c r="N16" s="59">
        <v>44620</v>
      </c>
      <c r="O16" s="134" t="s">
        <v>25</v>
      </c>
      <c r="P16" s="130">
        <v>44566</v>
      </c>
      <c r="Q16" s="105" t="s">
        <v>375</v>
      </c>
      <c r="R16" s="138">
        <v>0.5</v>
      </c>
      <c r="S16" s="136" t="s">
        <v>392</v>
      </c>
      <c r="T16" s="137" t="s">
        <v>393</v>
      </c>
    </row>
    <row r="17" spans="1:20" s="58" customFormat="1" ht="90" hidden="1" x14ac:dyDescent="0.25">
      <c r="A17" s="47" t="s">
        <v>80</v>
      </c>
      <c r="B17" s="128" t="s">
        <v>64</v>
      </c>
      <c r="C17" s="46">
        <v>2</v>
      </c>
      <c r="D17" s="47" t="s">
        <v>273</v>
      </c>
      <c r="E17" s="131">
        <v>2</v>
      </c>
      <c r="F17" s="129" t="s">
        <v>177</v>
      </c>
      <c r="G17" s="129" t="s">
        <v>368</v>
      </c>
      <c r="H17" s="128" t="s">
        <v>369</v>
      </c>
      <c r="I17" s="128" t="s">
        <v>372</v>
      </c>
      <c r="J17" s="129" t="s">
        <v>373</v>
      </c>
      <c r="K17" s="81" t="s">
        <v>24</v>
      </c>
      <c r="L17" s="128" t="s">
        <v>370</v>
      </c>
      <c r="M17" s="59">
        <v>44531</v>
      </c>
      <c r="N17" s="59">
        <v>44742</v>
      </c>
      <c r="O17" s="134" t="s">
        <v>25</v>
      </c>
      <c r="P17" s="130">
        <v>44566</v>
      </c>
      <c r="Q17" s="105" t="s">
        <v>376</v>
      </c>
      <c r="R17" s="138">
        <v>0</v>
      </c>
      <c r="S17" s="136" t="s">
        <v>392</v>
      </c>
      <c r="T17" s="137" t="s">
        <v>394</v>
      </c>
    </row>
    <row r="18" spans="1:20" s="58" customFormat="1" ht="157.5" hidden="1" x14ac:dyDescent="0.25">
      <c r="A18" s="128" t="s">
        <v>81</v>
      </c>
      <c r="B18" s="128" t="s">
        <v>48</v>
      </c>
      <c r="C18" s="131">
        <v>1</v>
      </c>
      <c r="D18" s="47" t="s">
        <v>82</v>
      </c>
      <c r="E18" s="135">
        <v>2</v>
      </c>
      <c r="F18" s="129" t="s">
        <v>83</v>
      </c>
      <c r="G18" s="129" t="s">
        <v>224</v>
      </c>
      <c r="H18" s="133" t="s">
        <v>225</v>
      </c>
      <c r="I18" s="133" t="s">
        <v>226</v>
      </c>
      <c r="J18" s="129" t="s">
        <v>84</v>
      </c>
      <c r="K18" s="81" t="s">
        <v>27</v>
      </c>
      <c r="L18" s="129" t="s">
        <v>371</v>
      </c>
      <c r="M18" s="132">
        <v>44136</v>
      </c>
      <c r="N18" s="132">
        <v>44377</v>
      </c>
      <c r="O18" s="134" t="s">
        <v>49</v>
      </c>
      <c r="P18" s="130">
        <v>44565</v>
      </c>
      <c r="Q18" s="137" t="s">
        <v>452</v>
      </c>
      <c r="R18" s="138">
        <v>0.7</v>
      </c>
      <c r="S18" s="136" t="s">
        <v>387</v>
      </c>
      <c r="T18" s="137" t="s">
        <v>207</v>
      </c>
    </row>
    <row r="19" spans="1:20" s="58" customFormat="1" ht="146.25" hidden="1" x14ac:dyDescent="0.25">
      <c r="A19" s="128" t="s">
        <v>81</v>
      </c>
      <c r="B19" s="128" t="s">
        <v>48</v>
      </c>
      <c r="C19" s="131">
        <v>2</v>
      </c>
      <c r="D19" s="47" t="s">
        <v>237</v>
      </c>
      <c r="E19" s="135">
        <v>1</v>
      </c>
      <c r="F19" s="129" t="s">
        <v>85</v>
      </c>
      <c r="G19" s="129" t="s">
        <v>86</v>
      </c>
      <c r="H19" s="133" t="s">
        <v>87</v>
      </c>
      <c r="I19" s="133" t="s">
        <v>88</v>
      </c>
      <c r="J19" s="129" t="s">
        <v>89</v>
      </c>
      <c r="K19" s="81" t="s">
        <v>24</v>
      </c>
      <c r="L19" s="129" t="s">
        <v>371</v>
      </c>
      <c r="M19" s="132">
        <v>44136</v>
      </c>
      <c r="N19" s="132">
        <v>44926</v>
      </c>
      <c r="O19" s="134" t="s">
        <v>25</v>
      </c>
      <c r="P19" s="130">
        <v>44565</v>
      </c>
      <c r="Q19" s="137" t="s">
        <v>453</v>
      </c>
      <c r="R19" s="138">
        <v>0</v>
      </c>
      <c r="S19" s="136" t="s">
        <v>387</v>
      </c>
      <c r="T19" s="105" t="s">
        <v>388</v>
      </c>
    </row>
    <row r="20" spans="1:20" s="101" customFormat="1" ht="157.5" hidden="1" x14ac:dyDescent="0.25">
      <c r="A20" s="128" t="s">
        <v>150</v>
      </c>
      <c r="B20" s="128" t="s">
        <v>110</v>
      </c>
      <c r="C20" s="131">
        <v>4</v>
      </c>
      <c r="D20" s="47" t="s">
        <v>175</v>
      </c>
      <c r="E20" s="135">
        <v>1</v>
      </c>
      <c r="F20" s="129" t="s">
        <v>151</v>
      </c>
      <c r="G20" s="129" t="s">
        <v>152</v>
      </c>
      <c r="H20" s="133" t="s">
        <v>153</v>
      </c>
      <c r="I20" s="133" t="s">
        <v>223</v>
      </c>
      <c r="J20" s="129">
        <v>1</v>
      </c>
      <c r="K20" s="81" t="s">
        <v>24</v>
      </c>
      <c r="L20" s="129" t="s">
        <v>365</v>
      </c>
      <c r="M20" s="132">
        <v>44197</v>
      </c>
      <c r="N20" s="132">
        <v>44531</v>
      </c>
      <c r="O20" s="134" t="s">
        <v>49</v>
      </c>
      <c r="P20" s="57">
        <v>44201</v>
      </c>
      <c r="Q20" s="105" t="s">
        <v>456</v>
      </c>
      <c r="R20" s="106">
        <v>0.25</v>
      </c>
      <c r="S20" s="104" t="s">
        <v>272</v>
      </c>
      <c r="T20" s="105" t="s">
        <v>386</v>
      </c>
    </row>
    <row r="21" spans="1:20" s="101" customFormat="1" ht="281.25" hidden="1" x14ac:dyDescent="0.25">
      <c r="A21" s="128" t="s">
        <v>161</v>
      </c>
      <c r="B21" s="128" t="s">
        <v>51</v>
      </c>
      <c r="C21" s="131">
        <v>1</v>
      </c>
      <c r="D21" s="128" t="s">
        <v>302</v>
      </c>
      <c r="E21" s="135">
        <v>1</v>
      </c>
      <c r="F21" s="129" t="s">
        <v>209</v>
      </c>
      <c r="G21" s="129" t="s">
        <v>230</v>
      </c>
      <c r="H21" s="129" t="s">
        <v>229</v>
      </c>
      <c r="I21" s="129" t="s">
        <v>154</v>
      </c>
      <c r="J21" s="129" t="s">
        <v>218</v>
      </c>
      <c r="K21" s="81" t="s">
        <v>24</v>
      </c>
      <c r="L21" s="129" t="s">
        <v>174</v>
      </c>
      <c r="M21" s="132">
        <v>44286</v>
      </c>
      <c r="N21" s="132">
        <v>44561</v>
      </c>
      <c r="O21" s="134" t="s">
        <v>25</v>
      </c>
      <c r="P21" s="130">
        <v>44566</v>
      </c>
      <c r="Q21" s="137" t="s">
        <v>457</v>
      </c>
      <c r="R21" s="138">
        <v>1</v>
      </c>
      <c r="S21" s="136" t="s">
        <v>392</v>
      </c>
      <c r="T21" s="105" t="s">
        <v>416</v>
      </c>
    </row>
    <row r="22" spans="1:20" s="101" customFormat="1" ht="236.25" hidden="1" x14ac:dyDescent="0.25">
      <c r="A22" s="128" t="s">
        <v>161</v>
      </c>
      <c r="B22" s="128" t="s">
        <v>51</v>
      </c>
      <c r="C22" s="131">
        <v>1</v>
      </c>
      <c r="D22" s="128" t="s">
        <v>302</v>
      </c>
      <c r="E22" s="135">
        <v>2</v>
      </c>
      <c r="F22" s="129" t="s">
        <v>209</v>
      </c>
      <c r="G22" s="129" t="s">
        <v>219</v>
      </c>
      <c r="H22" s="129" t="s">
        <v>227</v>
      </c>
      <c r="I22" s="129" t="s">
        <v>220</v>
      </c>
      <c r="J22" s="129" t="s">
        <v>155</v>
      </c>
      <c r="K22" s="81" t="s">
        <v>24</v>
      </c>
      <c r="L22" s="129" t="s">
        <v>174</v>
      </c>
      <c r="M22" s="132">
        <v>44286</v>
      </c>
      <c r="N22" s="132">
        <v>44561</v>
      </c>
      <c r="O22" s="134" t="s">
        <v>25</v>
      </c>
      <c r="P22" s="130">
        <v>44566</v>
      </c>
      <c r="Q22" s="137" t="s">
        <v>458</v>
      </c>
      <c r="R22" s="138">
        <v>1</v>
      </c>
      <c r="S22" s="136" t="s">
        <v>392</v>
      </c>
      <c r="T22" s="105" t="s">
        <v>417</v>
      </c>
    </row>
    <row r="23" spans="1:20" s="101" customFormat="1" ht="168.75" hidden="1" x14ac:dyDescent="0.25">
      <c r="A23" s="128" t="s">
        <v>161</v>
      </c>
      <c r="B23" s="128" t="s">
        <v>51</v>
      </c>
      <c r="C23" s="131">
        <v>1</v>
      </c>
      <c r="D23" s="128" t="s">
        <v>302</v>
      </c>
      <c r="E23" s="135">
        <v>3</v>
      </c>
      <c r="F23" s="129" t="s">
        <v>209</v>
      </c>
      <c r="G23" s="129" t="s">
        <v>231</v>
      </c>
      <c r="H23" s="129" t="s">
        <v>228</v>
      </c>
      <c r="I23" s="129" t="s">
        <v>221</v>
      </c>
      <c r="J23" s="129" t="s">
        <v>156</v>
      </c>
      <c r="K23" s="81" t="s">
        <v>24</v>
      </c>
      <c r="L23" s="129" t="s">
        <v>174</v>
      </c>
      <c r="M23" s="132">
        <v>44272</v>
      </c>
      <c r="N23" s="132">
        <v>44561</v>
      </c>
      <c r="O23" s="134" t="s">
        <v>25</v>
      </c>
      <c r="P23" s="130">
        <v>44566</v>
      </c>
      <c r="Q23" s="137" t="s">
        <v>459</v>
      </c>
      <c r="R23" s="138">
        <v>1</v>
      </c>
      <c r="S23" s="136" t="s">
        <v>392</v>
      </c>
      <c r="T23" s="105" t="s">
        <v>418</v>
      </c>
    </row>
    <row r="24" spans="1:20" s="101" customFormat="1" ht="225" hidden="1" x14ac:dyDescent="0.25">
      <c r="A24" s="128" t="s">
        <v>161</v>
      </c>
      <c r="B24" s="128" t="s">
        <v>51</v>
      </c>
      <c r="C24" s="131">
        <v>1</v>
      </c>
      <c r="D24" s="128" t="s">
        <v>302</v>
      </c>
      <c r="E24" s="135">
        <v>4</v>
      </c>
      <c r="F24" s="129" t="s">
        <v>209</v>
      </c>
      <c r="G24" s="129" t="s">
        <v>157</v>
      </c>
      <c r="H24" s="129" t="s">
        <v>158</v>
      </c>
      <c r="I24" s="129" t="s">
        <v>159</v>
      </c>
      <c r="J24" s="129" t="s">
        <v>160</v>
      </c>
      <c r="K24" s="81" t="s">
        <v>24</v>
      </c>
      <c r="L24" s="129" t="s">
        <v>174</v>
      </c>
      <c r="M24" s="132">
        <v>44272</v>
      </c>
      <c r="N24" s="132">
        <v>44561</v>
      </c>
      <c r="O24" s="134" t="s">
        <v>25</v>
      </c>
      <c r="P24" s="130">
        <v>44566</v>
      </c>
      <c r="Q24" s="137" t="s">
        <v>460</v>
      </c>
      <c r="R24" s="138">
        <v>1</v>
      </c>
      <c r="S24" s="136" t="s">
        <v>392</v>
      </c>
      <c r="T24" s="105" t="s">
        <v>419</v>
      </c>
    </row>
    <row r="25" spans="1:20" s="101" customFormat="1" ht="213.75" x14ac:dyDescent="0.25">
      <c r="A25" s="128" t="s">
        <v>184</v>
      </c>
      <c r="B25" s="128" t="s">
        <v>105</v>
      </c>
      <c r="C25" s="131">
        <v>1</v>
      </c>
      <c r="D25" s="99" t="s">
        <v>232</v>
      </c>
      <c r="E25" s="135">
        <v>1</v>
      </c>
      <c r="F25" s="129" t="s">
        <v>490</v>
      </c>
      <c r="G25" s="129" t="s">
        <v>430</v>
      </c>
      <c r="H25" s="129" t="s">
        <v>275</v>
      </c>
      <c r="I25" s="129" t="s">
        <v>186</v>
      </c>
      <c r="J25" s="129">
        <v>100</v>
      </c>
      <c r="K25" s="81" t="s">
        <v>187</v>
      </c>
      <c r="L25" s="129" t="s">
        <v>438</v>
      </c>
      <c r="M25" s="132">
        <v>44378</v>
      </c>
      <c r="N25" s="132">
        <v>44561</v>
      </c>
      <c r="O25" s="134" t="s">
        <v>49</v>
      </c>
      <c r="P25" s="130">
        <v>44566</v>
      </c>
      <c r="Q25" s="105" t="s">
        <v>461</v>
      </c>
      <c r="R25" s="138">
        <v>0</v>
      </c>
      <c r="S25" s="104" t="s">
        <v>410</v>
      </c>
      <c r="T25" s="105" t="s">
        <v>207</v>
      </c>
    </row>
    <row r="26" spans="1:20" s="101" customFormat="1" ht="213.75" x14ac:dyDescent="0.25">
      <c r="A26" s="128" t="s">
        <v>184</v>
      </c>
      <c r="B26" s="128" t="s">
        <v>105</v>
      </c>
      <c r="C26" s="131">
        <v>1</v>
      </c>
      <c r="D26" s="99" t="s">
        <v>232</v>
      </c>
      <c r="E26" s="135">
        <v>3</v>
      </c>
      <c r="F26" s="129" t="s">
        <v>188</v>
      </c>
      <c r="G26" s="129" t="s">
        <v>435</v>
      </c>
      <c r="H26" s="129" t="s">
        <v>185</v>
      </c>
      <c r="I26" s="129" t="s">
        <v>186</v>
      </c>
      <c r="J26" s="129">
        <v>3</v>
      </c>
      <c r="K26" s="81" t="s">
        <v>187</v>
      </c>
      <c r="L26" s="129" t="s">
        <v>438</v>
      </c>
      <c r="M26" s="132">
        <v>44378</v>
      </c>
      <c r="N26" s="132">
        <v>44561</v>
      </c>
      <c r="O26" s="134" t="s">
        <v>49</v>
      </c>
      <c r="P26" s="130">
        <v>44566</v>
      </c>
      <c r="Q26" s="105" t="s">
        <v>461</v>
      </c>
      <c r="R26" s="138">
        <v>0.25</v>
      </c>
      <c r="S26" s="136" t="s">
        <v>410</v>
      </c>
      <c r="T26" s="105" t="s">
        <v>207</v>
      </c>
    </row>
    <row r="27" spans="1:20" s="101" customFormat="1" ht="191.25" x14ac:dyDescent="0.25">
      <c r="A27" s="128" t="s">
        <v>184</v>
      </c>
      <c r="B27" s="128" t="s">
        <v>105</v>
      </c>
      <c r="C27" s="131">
        <v>2</v>
      </c>
      <c r="D27" s="99" t="s">
        <v>233</v>
      </c>
      <c r="E27" s="135">
        <v>1</v>
      </c>
      <c r="F27" s="129" t="s">
        <v>189</v>
      </c>
      <c r="G27" s="129" t="s">
        <v>431</v>
      </c>
      <c r="H27" s="129" t="s">
        <v>276</v>
      </c>
      <c r="I27" s="129" t="s">
        <v>277</v>
      </c>
      <c r="J27" s="129">
        <v>3</v>
      </c>
      <c r="K27" s="81" t="s">
        <v>187</v>
      </c>
      <c r="L27" s="129" t="s">
        <v>366</v>
      </c>
      <c r="M27" s="132">
        <v>44378</v>
      </c>
      <c r="N27" s="132">
        <v>44742</v>
      </c>
      <c r="O27" s="134" t="s">
        <v>25</v>
      </c>
      <c r="P27" s="130">
        <v>44566</v>
      </c>
      <c r="Q27" s="105" t="s">
        <v>411</v>
      </c>
      <c r="R27" s="138" t="s">
        <v>23</v>
      </c>
      <c r="S27" s="136" t="s">
        <v>410</v>
      </c>
      <c r="T27" s="105" t="s">
        <v>207</v>
      </c>
    </row>
    <row r="28" spans="1:20" s="101" customFormat="1" ht="191.25" x14ac:dyDescent="0.25">
      <c r="A28" s="128" t="s">
        <v>184</v>
      </c>
      <c r="B28" s="128" t="s">
        <v>105</v>
      </c>
      <c r="C28" s="131">
        <v>2</v>
      </c>
      <c r="D28" s="99" t="s">
        <v>233</v>
      </c>
      <c r="E28" s="135">
        <v>2</v>
      </c>
      <c r="F28" s="129" t="s">
        <v>278</v>
      </c>
      <c r="G28" s="129" t="s">
        <v>434</v>
      </c>
      <c r="H28" s="129" t="s">
        <v>279</v>
      </c>
      <c r="I28" s="129" t="s">
        <v>280</v>
      </c>
      <c r="J28" s="129">
        <v>100</v>
      </c>
      <c r="K28" s="81" t="s">
        <v>187</v>
      </c>
      <c r="L28" s="129" t="s">
        <v>366</v>
      </c>
      <c r="M28" s="132">
        <v>44378</v>
      </c>
      <c r="N28" s="132">
        <v>44742</v>
      </c>
      <c r="O28" s="134" t="s">
        <v>25</v>
      </c>
      <c r="P28" s="130">
        <v>44566</v>
      </c>
      <c r="Q28" s="137" t="s">
        <v>411</v>
      </c>
      <c r="R28" s="138" t="s">
        <v>23</v>
      </c>
      <c r="S28" s="136" t="s">
        <v>410</v>
      </c>
      <c r="T28" s="105" t="s">
        <v>207</v>
      </c>
    </row>
    <row r="29" spans="1:20" s="101" customFormat="1" ht="191.25" x14ac:dyDescent="0.25">
      <c r="A29" s="128" t="s">
        <v>184</v>
      </c>
      <c r="B29" s="128" t="s">
        <v>105</v>
      </c>
      <c r="C29" s="131">
        <v>2</v>
      </c>
      <c r="D29" s="99" t="s">
        <v>233</v>
      </c>
      <c r="E29" s="135">
        <v>3</v>
      </c>
      <c r="F29" s="129" t="s">
        <v>278</v>
      </c>
      <c r="G29" s="129" t="s">
        <v>484</v>
      </c>
      <c r="H29" s="129" t="s">
        <v>281</v>
      </c>
      <c r="I29" s="129" t="s">
        <v>282</v>
      </c>
      <c r="J29" s="129">
        <v>3</v>
      </c>
      <c r="K29" s="81" t="s">
        <v>187</v>
      </c>
      <c r="L29" s="129" t="s">
        <v>366</v>
      </c>
      <c r="M29" s="132">
        <v>44378</v>
      </c>
      <c r="N29" s="132">
        <v>44742</v>
      </c>
      <c r="O29" s="134" t="s">
        <v>25</v>
      </c>
      <c r="P29" s="130">
        <v>44566</v>
      </c>
      <c r="Q29" s="137" t="s">
        <v>411</v>
      </c>
      <c r="R29" s="138" t="s">
        <v>23</v>
      </c>
      <c r="S29" s="136" t="s">
        <v>410</v>
      </c>
      <c r="T29" s="105" t="s">
        <v>207</v>
      </c>
    </row>
    <row r="30" spans="1:20" s="101" customFormat="1" ht="191.25" x14ac:dyDescent="0.25">
      <c r="A30" s="128" t="s">
        <v>184</v>
      </c>
      <c r="B30" s="128" t="s">
        <v>105</v>
      </c>
      <c r="C30" s="131">
        <v>2</v>
      </c>
      <c r="D30" s="99" t="s">
        <v>233</v>
      </c>
      <c r="E30" s="135">
        <v>4</v>
      </c>
      <c r="F30" s="129" t="s">
        <v>283</v>
      </c>
      <c r="G30" s="129" t="s">
        <v>436</v>
      </c>
      <c r="H30" s="129" t="s">
        <v>284</v>
      </c>
      <c r="I30" s="129" t="s">
        <v>285</v>
      </c>
      <c r="J30" s="129">
        <v>1</v>
      </c>
      <c r="K30" s="81" t="s">
        <v>187</v>
      </c>
      <c r="L30" s="129" t="s">
        <v>366</v>
      </c>
      <c r="M30" s="132">
        <v>44378</v>
      </c>
      <c r="N30" s="132">
        <v>44408</v>
      </c>
      <c r="O30" s="134" t="s">
        <v>49</v>
      </c>
      <c r="P30" s="130">
        <v>44566</v>
      </c>
      <c r="Q30" s="105" t="s">
        <v>462</v>
      </c>
      <c r="R30" s="138" t="s">
        <v>23</v>
      </c>
      <c r="S30" s="136" t="s">
        <v>410</v>
      </c>
      <c r="T30" s="105" t="s">
        <v>207</v>
      </c>
    </row>
    <row r="31" spans="1:20" s="101" customFormat="1" ht="180" x14ac:dyDescent="0.25">
      <c r="A31" s="128" t="s">
        <v>184</v>
      </c>
      <c r="B31" s="128" t="s">
        <v>105</v>
      </c>
      <c r="C31" s="131">
        <v>3</v>
      </c>
      <c r="D31" s="99" t="s">
        <v>234</v>
      </c>
      <c r="E31" s="135">
        <v>1</v>
      </c>
      <c r="F31" s="129" t="s">
        <v>210</v>
      </c>
      <c r="G31" s="129" t="s">
        <v>432</v>
      </c>
      <c r="H31" s="129" t="s">
        <v>190</v>
      </c>
      <c r="I31" s="129" t="s">
        <v>191</v>
      </c>
      <c r="J31" s="129">
        <v>100</v>
      </c>
      <c r="K31" s="81" t="s">
        <v>187</v>
      </c>
      <c r="L31" s="129" t="s">
        <v>366</v>
      </c>
      <c r="M31" s="132">
        <v>44378</v>
      </c>
      <c r="N31" s="132">
        <v>44561</v>
      </c>
      <c r="O31" s="134" t="s">
        <v>49</v>
      </c>
      <c r="P31" s="130">
        <v>44566</v>
      </c>
      <c r="Q31" s="105" t="s">
        <v>463</v>
      </c>
      <c r="R31" s="138" t="s">
        <v>23</v>
      </c>
      <c r="S31" s="136" t="s">
        <v>410</v>
      </c>
      <c r="T31" s="105" t="s">
        <v>207</v>
      </c>
    </row>
    <row r="32" spans="1:20" s="101" customFormat="1" ht="123.75" x14ac:dyDescent="0.25">
      <c r="A32" s="128" t="s">
        <v>184</v>
      </c>
      <c r="B32" s="128" t="s">
        <v>105</v>
      </c>
      <c r="C32" s="131">
        <v>5</v>
      </c>
      <c r="D32" s="99" t="s">
        <v>235</v>
      </c>
      <c r="E32" s="135">
        <v>1</v>
      </c>
      <c r="F32" s="129" t="s">
        <v>192</v>
      </c>
      <c r="G32" s="129" t="s">
        <v>433</v>
      </c>
      <c r="H32" s="129" t="s">
        <v>193</v>
      </c>
      <c r="I32" s="129" t="s">
        <v>194</v>
      </c>
      <c r="J32" s="129" t="s">
        <v>195</v>
      </c>
      <c r="K32" s="81" t="s">
        <v>187</v>
      </c>
      <c r="L32" s="129" t="s">
        <v>438</v>
      </c>
      <c r="M32" s="132">
        <v>44378</v>
      </c>
      <c r="N32" s="132">
        <v>44607</v>
      </c>
      <c r="O32" s="134" t="s">
        <v>25</v>
      </c>
      <c r="P32" s="130">
        <v>44566</v>
      </c>
      <c r="Q32" s="137" t="s">
        <v>413</v>
      </c>
      <c r="R32" s="138" t="s">
        <v>23</v>
      </c>
      <c r="S32" s="136" t="s">
        <v>410</v>
      </c>
      <c r="T32" s="105" t="s">
        <v>207</v>
      </c>
    </row>
    <row r="33" spans="1:20" s="101" customFormat="1" ht="123.75" x14ac:dyDescent="0.25">
      <c r="A33" s="128" t="s">
        <v>184</v>
      </c>
      <c r="B33" s="128" t="s">
        <v>105</v>
      </c>
      <c r="C33" s="131">
        <v>5</v>
      </c>
      <c r="D33" s="99" t="s">
        <v>235</v>
      </c>
      <c r="E33" s="135">
        <v>2</v>
      </c>
      <c r="F33" s="129" t="s">
        <v>196</v>
      </c>
      <c r="G33" s="129" t="s">
        <v>464</v>
      </c>
      <c r="H33" s="129" t="s">
        <v>211</v>
      </c>
      <c r="I33" s="129" t="s">
        <v>286</v>
      </c>
      <c r="J33" s="129">
        <v>1</v>
      </c>
      <c r="K33" s="81" t="s">
        <v>187</v>
      </c>
      <c r="L33" s="129" t="s">
        <v>438</v>
      </c>
      <c r="M33" s="132">
        <v>44378</v>
      </c>
      <c r="N33" s="132">
        <v>44607</v>
      </c>
      <c r="O33" s="134" t="s">
        <v>25</v>
      </c>
      <c r="P33" s="130">
        <v>44566</v>
      </c>
      <c r="Q33" s="137" t="s">
        <v>413</v>
      </c>
      <c r="R33" s="138" t="s">
        <v>23</v>
      </c>
      <c r="S33" s="136" t="s">
        <v>410</v>
      </c>
      <c r="T33" s="105" t="s">
        <v>207</v>
      </c>
    </row>
    <row r="34" spans="1:20" s="101" customFormat="1" ht="112.5" x14ac:dyDescent="0.25">
      <c r="A34" s="128" t="s">
        <v>184</v>
      </c>
      <c r="B34" s="128" t="s">
        <v>105</v>
      </c>
      <c r="C34" s="131">
        <v>6</v>
      </c>
      <c r="D34" s="99" t="s">
        <v>198</v>
      </c>
      <c r="E34" s="135">
        <v>1</v>
      </c>
      <c r="F34" s="129" t="s">
        <v>197</v>
      </c>
      <c r="G34" s="129" t="s">
        <v>303</v>
      </c>
      <c r="H34" s="129" t="s">
        <v>287</v>
      </c>
      <c r="I34" s="129" t="s">
        <v>288</v>
      </c>
      <c r="J34" s="129" t="s">
        <v>289</v>
      </c>
      <c r="K34" s="81" t="s">
        <v>187</v>
      </c>
      <c r="L34" s="129" t="s">
        <v>465</v>
      </c>
      <c r="M34" s="132">
        <v>44287</v>
      </c>
      <c r="N34" s="132">
        <v>44651</v>
      </c>
      <c r="O34" s="134" t="s">
        <v>25</v>
      </c>
      <c r="P34" s="130">
        <v>44566</v>
      </c>
      <c r="Q34" s="137" t="s">
        <v>412</v>
      </c>
      <c r="R34" s="138" t="s">
        <v>23</v>
      </c>
      <c r="S34" s="136" t="s">
        <v>410</v>
      </c>
      <c r="T34" s="105" t="s">
        <v>207</v>
      </c>
    </row>
    <row r="35" spans="1:20" s="101" customFormat="1" ht="168.75" hidden="1" x14ac:dyDescent="0.25">
      <c r="A35" s="128" t="s">
        <v>240</v>
      </c>
      <c r="B35" s="128" t="s">
        <v>99</v>
      </c>
      <c r="C35" s="131">
        <v>1</v>
      </c>
      <c r="D35" s="99" t="s">
        <v>249</v>
      </c>
      <c r="E35" s="135">
        <v>2</v>
      </c>
      <c r="F35" s="129" t="s">
        <v>241</v>
      </c>
      <c r="G35" s="129" t="s">
        <v>242</v>
      </c>
      <c r="H35" s="129" t="s">
        <v>243</v>
      </c>
      <c r="I35" s="129" t="s">
        <v>244</v>
      </c>
      <c r="J35" s="129" t="s">
        <v>243</v>
      </c>
      <c r="K35" s="81" t="s">
        <v>27</v>
      </c>
      <c r="L35" s="129" t="s">
        <v>439</v>
      </c>
      <c r="M35" s="132">
        <v>44392</v>
      </c>
      <c r="N35" s="132">
        <v>44469</v>
      </c>
      <c r="O35" s="134" t="s">
        <v>25</v>
      </c>
      <c r="P35" s="57">
        <v>44565</v>
      </c>
      <c r="Q35" s="105" t="s">
        <v>384</v>
      </c>
      <c r="R35" s="106">
        <v>1</v>
      </c>
      <c r="S35" s="104" t="s">
        <v>272</v>
      </c>
      <c r="T35" s="105" t="s">
        <v>207</v>
      </c>
    </row>
    <row r="36" spans="1:20" s="101" customFormat="1" ht="168.75" hidden="1" x14ac:dyDescent="0.25">
      <c r="A36" s="128" t="s">
        <v>240</v>
      </c>
      <c r="B36" s="128" t="s">
        <v>99</v>
      </c>
      <c r="C36" s="131">
        <v>1</v>
      </c>
      <c r="D36" s="99" t="s">
        <v>249</v>
      </c>
      <c r="E36" s="135">
        <v>3</v>
      </c>
      <c r="F36" s="129" t="s">
        <v>241</v>
      </c>
      <c r="G36" s="129" t="s">
        <v>245</v>
      </c>
      <c r="H36" s="129" t="s">
        <v>246</v>
      </c>
      <c r="I36" s="129" t="s">
        <v>247</v>
      </c>
      <c r="J36" s="129" t="s">
        <v>248</v>
      </c>
      <c r="K36" s="81" t="s">
        <v>27</v>
      </c>
      <c r="L36" s="129" t="s">
        <v>439</v>
      </c>
      <c r="M36" s="132">
        <v>44470</v>
      </c>
      <c r="N36" s="132">
        <v>44500</v>
      </c>
      <c r="O36" s="134" t="s">
        <v>25</v>
      </c>
      <c r="P36" s="57">
        <v>44505</v>
      </c>
      <c r="Q36" s="105" t="s">
        <v>385</v>
      </c>
      <c r="R36" s="106">
        <v>1</v>
      </c>
      <c r="S36" s="104" t="s">
        <v>272</v>
      </c>
      <c r="T36" s="105" t="s">
        <v>485</v>
      </c>
    </row>
    <row r="37" spans="1:20" s="101" customFormat="1" ht="146.25" hidden="1" x14ac:dyDescent="0.25">
      <c r="A37" s="128" t="s">
        <v>183</v>
      </c>
      <c r="B37" s="128" t="s">
        <v>79</v>
      </c>
      <c r="C37" s="131">
        <v>1</v>
      </c>
      <c r="D37" s="47" t="s">
        <v>236</v>
      </c>
      <c r="E37" s="135">
        <v>3</v>
      </c>
      <c r="F37" s="129" t="s">
        <v>212</v>
      </c>
      <c r="G37" s="129" t="s">
        <v>213</v>
      </c>
      <c r="H37" s="133" t="s">
        <v>149</v>
      </c>
      <c r="I37" s="133" t="s">
        <v>149</v>
      </c>
      <c r="J37" s="129">
        <v>1</v>
      </c>
      <c r="K37" s="81" t="s">
        <v>24</v>
      </c>
      <c r="L37" s="129" t="s">
        <v>178</v>
      </c>
      <c r="M37" s="132">
        <v>44362</v>
      </c>
      <c r="N37" s="132">
        <v>44620</v>
      </c>
      <c r="O37" s="134" t="s">
        <v>25</v>
      </c>
      <c r="P37" s="130">
        <v>44566</v>
      </c>
      <c r="Q37" s="127" t="s">
        <v>406</v>
      </c>
      <c r="R37" s="138">
        <v>1</v>
      </c>
      <c r="S37" s="136" t="s">
        <v>387</v>
      </c>
      <c r="T37" s="105" t="s">
        <v>207</v>
      </c>
    </row>
    <row r="38" spans="1:20" s="101" customFormat="1" ht="236.25" hidden="1" x14ac:dyDescent="0.25">
      <c r="A38" s="128" t="s">
        <v>183</v>
      </c>
      <c r="B38" s="128" t="s">
        <v>79</v>
      </c>
      <c r="C38" s="131">
        <v>2</v>
      </c>
      <c r="D38" s="47" t="s">
        <v>199</v>
      </c>
      <c r="E38" s="135">
        <v>1</v>
      </c>
      <c r="F38" s="129" t="s">
        <v>200</v>
      </c>
      <c r="G38" s="129" t="s">
        <v>214</v>
      </c>
      <c r="H38" s="133" t="s">
        <v>201</v>
      </c>
      <c r="I38" s="133" t="s">
        <v>202</v>
      </c>
      <c r="J38" s="129" t="s">
        <v>215</v>
      </c>
      <c r="K38" s="81" t="s">
        <v>27</v>
      </c>
      <c r="L38" s="129" t="s">
        <v>259</v>
      </c>
      <c r="M38" s="132">
        <v>44409</v>
      </c>
      <c r="N38" s="132">
        <v>44561</v>
      </c>
      <c r="O38" s="134" t="s">
        <v>25</v>
      </c>
      <c r="P38" s="130">
        <v>44566</v>
      </c>
      <c r="Q38" s="137" t="s">
        <v>407</v>
      </c>
      <c r="R38" s="138">
        <v>1</v>
      </c>
      <c r="S38" s="136" t="s">
        <v>387</v>
      </c>
      <c r="T38" s="137" t="s">
        <v>408</v>
      </c>
    </row>
    <row r="39" spans="1:20" s="101" customFormat="1" ht="236.25" hidden="1" x14ac:dyDescent="0.25">
      <c r="A39" s="128" t="s">
        <v>183</v>
      </c>
      <c r="B39" s="128" t="s">
        <v>79</v>
      </c>
      <c r="C39" s="131">
        <v>2</v>
      </c>
      <c r="D39" s="47" t="s">
        <v>199</v>
      </c>
      <c r="E39" s="135">
        <v>2</v>
      </c>
      <c r="F39" s="129" t="s">
        <v>203</v>
      </c>
      <c r="G39" s="129" t="s">
        <v>222</v>
      </c>
      <c r="H39" s="133" t="s">
        <v>204</v>
      </c>
      <c r="I39" s="133" t="s">
        <v>205</v>
      </c>
      <c r="J39" s="129" t="s">
        <v>206</v>
      </c>
      <c r="K39" s="81" t="s">
        <v>24</v>
      </c>
      <c r="L39" s="129" t="s">
        <v>259</v>
      </c>
      <c r="M39" s="132">
        <v>44409</v>
      </c>
      <c r="N39" s="132">
        <v>44561</v>
      </c>
      <c r="O39" s="134" t="s">
        <v>49</v>
      </c>
      <c r="P39" s="130">
        <v>44566</v>
      </c>
      <c r="Q39" s="137" t="s">
        <v>466</v>
      </c>
      <c r="R39" s="138">
        <v>0</v>
      </c>
      <c r="S39" s="136" t="s">
        <v>387</v>
      </c>
      <c r="T39" s="137" t="s">
        <v>409</v>
      </c>
    </row>
    <row r="40" spans="1:20" s="101" customFormat="1" ht="101.25" hidden="1" x14ac:dyDescent="0.25">
      <c r="A40" s="128" t="s">
        <v>250</v>
      </c>
      <c r="B40" s="128" t="s">
        <v>26</v>
      </c>
      <c r="C40" s="131">
        <v>1</v>
      </c>
      <c r="D40" s="128" t="s">
        <v>399</v>
      </c>
      <c r="E40" s="135">
        <v>1</v>
      </c>
      <c r="F40" s="129" t="s">
        <v>345</v>
      </c>
      <c r="G40" s="129" t="s">
        <v>251</v>
      </c>
      <c r="H40" s="133" t="s">
        <v>149</v>
      </c>
      <c r="I40" s="133" t="s">
        <v>149</v>
      </c>
      <c r="J40" s="129" t="s">
        <v>467</v>
      </c>
      <c r="K40" s="81" t="s">
        <v>24</v>
      </c>
      <c r="L40" s="129" t="s">
        <v>292</v>
      </c>
      <c r="M40" s="132">
        <v>44470</v>
      </c>
      <c r="N40" s="132">
        <v>44651</v>
      </c>
      <c r="O40" s="134" t="s">
        <v>25</v>
      </c>
      <c r="P40" s="130">
        <v>44566</v>
      </c>
      <c r="Q40" s="105" t="s">
        <v>395</v>
      </c>
      <c r="R40" s="138" t="s">
        <v>23</v>
      </c>
      <c r="S40" s="136" t="s">
        <v>389</v>
      </c>
      <c r="T40" s="105" t="s">
        <v>207</v>
      </c>
    </row>
    <row r="41" spans="1:20" s="101" customFormat="1" ht="101.25" hidden="1" x14ac:dyDescent="0.25">
      <c r="A41" s="128" t="s">
        <v>250</v>
      </c>
      <c r="B41" s="128" t="s">
        <v>26</v>
      </c>
      <c r="C41" s="131">
        <v>1</v>
      </c>
      <c r="D41" s="128" t="s">
        <v>399</v>
      </c>
      <c r="E41" s="135">
        <v>2</v>
      </c>
      <c r="F41" s="129" t="s">
        <v>345</v>
      </c>
      <c r="G41" s="129" t="s">
        <v>468</v>
      </c>
      <c r="H41" s="133" t="s">
        <v>149</v>
      </c>
      <c r="I41" s="133" t="s">
        <v>149</v>
      </c>
      <c r="J41" s="129" t="s">
        <v>252</v>
      </c>
      <c r="K41" s="81" t="s">
        <v>27</v>
      </c>
      <c r="L41" s="129" t="s">
        <v>444</v>
      </c>
      <c r="M41" s="132">
        <v>44440</v>
      </c>
      <c r="N41" s="132">
        <v>44651</v>
      </c>
      <c r="O41" s="134" t="s">
        <v>25</v>
      </c>
      <c r="P41" s="130">
        <v>44566</v>
      </c>
      <c r="Q41" s="137" t="s">
        <v>395</v>
      </c>
      <c r="R41" s="138" t="s">
        <v>23</v>
      </c>
      <c r="S41" s="136" t="s">
        <v>389</v>
      </c>
      <c r="T41" s="105" t="s">
        <v>207</v>
      </c>
    </row>
    <row r="42" spans="1:20" s="101" customFormat="1" ht="123.75" hidden="1" x14ac:dyDescent="0.25">
      <c r="A42" s="128" t="s">
        <v>250</v>
      </c>
      <c r="B42" s="128" t="s">
        <v>26</v>
      </c>
      <c r="C42" s="131">
        <v>2</v>
      </c>
      <c r="D42" s="128" t="s">
        <v>400</v>
      </c>
      <c r="E42" s="135">
        <v>1</v>
      </c>
      <c r="F42" s="129" t="s">
        <v>301</v>
      </c>
      <c r="G42" s="129" t="s">
        <v>253</v>
      </c>
      <c r="H42" s="133" t="s">
        <v>149</v>
      </c>
      <c r="I42" s="133" t="s">
        <v>149</v>
      </c>
      <c r="J42" s="129" t="s">
        <v>254</v>
      </c>
      <c r="K42" s="81" t="s">
        <v>24</v>
      </c>
      <c r="L42" s="129" t="s">
        <v>292</v>
      </c>
      <c r="M42" s="132">
        <v>44515</v>
      </c>
      <c r="N42" s="132">
        <v>44722</v>
      </c>
      <c r="O42" s="134" t="s">
        <v>25</v>
      </c>
      <c r="P42" s="130">
        <v>44566</v>
      </c>
      <c r="Q42" s="137" t="s">
        <v>396</v>
      </c>
      <c r="R42" s="138" t="s">
        <v>23</v>
      </c>
      <c r="S42" s="136" t="s">
        <v>389</v>
      </c>
      <c r="T42" s="105" t="s">
        <v>207</v>
      </c>
    </row>
    <row r="43" spans="1:20" s="101" customFormat="1" ht="123.75" hidden="1" x14ac:dyDescent="0.25">
      <c r="A43" s="128" t="s">
        <v>250</v>
      </c>
      <c r="B43" s="128" t="s">
        <v>26</v>
      </c>
      <c r="C43" s="131">
        <v>2</v>
      </c>
      <c r="D43" s="128" t="s">
        <v>400</v>
      </c>
      <c r="E43" s="135">
        <v>2</v>
      </c>
      <c r="F43" s="129" t="s">
        <v>301</v>
      </c>
      <c r="G43" s="129" t="s">
        <v>469</v>
      </c>
      <c r="H43" s="133" t="s">
        <v>149</v>
      </c>
      <c r="I43" s="133" t="s">
        <v>149</v>
      </c>
      <c r="J43" s="129" t="s">
        <v>255</v>
      </c>
      <c r="K43" s="81" t="s">
        <v>24</v>
      </c>
      <c r="L43" s="129" t="s">
        <v>292</v>
      </c>
      <c r="M43" s="132">
        <v>44515</v>
      </c>
      <c r="N43" s="132">
        <v>44722</v>
      </c>
      <c r="O43" s="134" t="s">
        <v>25</v>
      </c>
      <c r="P43" s="130">
        <v>44566</v>
      </c>
      <c r="Q43" s="137" t="s">
        <v>396</v>
      </c>
      <c r="R43" s="138" t="s">
        <v>23</v>
      </c>
      <c r="S43" s="136" t="s">
        <v>389</v>
      </c>
      <c r="T43" s="105" t="s">
        <v>207</v>
      </c>
    </row>
    <row r="44" spans="1:20" s="101" customFormat="1" ht="123.75" hidden="1" x14ac:dyDescent="0.25">
      <c r="A44" s="128" t="s">
        <v>250</v>
      </c>
      <c r="B44" s="128" t="s">
        <v>26</v>
      </c>
      <c r="C44" s="131">
        <v>3</v>
      </c>
      <c r="D44" s="128" t="s">
        <v>401</v>
      </c>
      <c r="E44" s="135">
        <v>1</v>
      </c>
      <c r="F44" s="129" t="s">
        <v>293</v>
      </c>
      <c r="G44" s="129" t="s">
        <v>256</v>
      </c>
      <c r="H44" s="133" t="s">
        <v>149</v>
      </c>
      <c r="I44" s="133" t="s">
        <v>149</v>
      </c>
      <c r="J44" s="129" t="s">
        <v>294</v>
      </c>
      <c r="K44" s="81" t="s">
        <v>24</v>
      </c>
      <c r="L44" s="129" t="s">
        <v>292</v>
      </c>
      <c r="M44" s="132">
        <v>44392</v>
      </c>
      <c r="N44" s="132">
        <v>44712</v>
      </c>
      <c r="O44" s="134" t="s">
        <v>25</v>
      </c>
      <c r="P44" s="130">
        <v>44566</v>
      </c>
      <c r="Q44" s="137" t="s">
        <v>397</v>
      </c>
      <c r="R44" s="138" t="s">
        <v>23</v>
      </c>
      <c r="S44" s="136" t="s">
        <v>389</v>
      </c>
      <c r="T44" s="105" t="s">
        <v>207</v>
      </c>
    </row>
    <row r="45" spans="1:20" s="101" customFormat="1" ht="123.75" hidden="1" x14ac:dyDescent="0.25">
      <c r="A45" s="128" t="s">
        <v>250</v>
      </c>
      <c r="B45" s="128" t="s">
        <v>26</v>
      </c>
      <c r="C45" s="131">
        <v>3</v>
      </c>
      <c r="D45" s="128" t="s">
        <v>401</v>
      </c>
      <c r="E45" s="135">
        <v>2</v>
      </c>
      <c r="F45" s="129" t="s">
        <v>293</v>
      </c>
      <c r="G45" s="129" t="s">
        <v>470</v>
      </c>
      <c r="H45" s="133" t="s">
        <v>149</v>
      </c>
      <c r="I45" s="133" t="s">
        <v>149</v>
      </c>
      <c r="J45" s="129" t="s">
        <v>295</v>
      </c>
      <c r="K45" s="81" t="s">
        <v>27</v>
      </c>
      <c r="L45" s="129" t="s">
        <v>292</v>
      </c>
      <c r="M45" s="132">
        <v>44392</v>
      </c>
      <c r="N45" s="132">
        <v>44712</v>
      </c>
      <c r="O45" s="134" t="s">
        <v>25</v>
      </c>
      <c r="P45" s="130">
        <v>44566</v>
      </c>
      <c r="Q45" s="137" t="s">
        <v>397</v>
      </c>
      <c r="R45" s="138" t="s">
        <v>23</v>
      </c>
      <c r="S45" s="136" t="s">
        <v>389</v>
      </c>
      <c r="T45" s="105" t="s">
        <v>207</v>
      </c>
    </row>
    <row r="46" spans="1:20" s="101" customFormat="1" ht="123.75" hidden="1" x14ac:dyDescent="0.25">
      <c r="A46" s="128" t="s">
        <v>250</v>
      </c>
      <c r="B46" s="128" t="s">
        <v>26</v>
      </c>
      <c r="C46" s="131">
        <v>3</v>
      </c>
      <c r="D46" s="128" t="s">
        <v>401</v>
      </c>
      <c r="E46" s="135">
        <v>3</v>
      </c>
      <c r="F46" s="129" t="s">
        <v>293</v>
      </c>
      <c r="G46" s="129" t="s">
        <v>346</v>
      </c>
      <c r="H46" s="133" t="s">
        <v>149</v>
      </c>
      <c r="I46" s="133" t="s">
        <v>149</v>
      </c>
      <c r="J46" s="129" t="s">
        <v>257</v>
      </c>
      <c r="K46" s="81" t="s">
        <v>27</v>
      </c>
      <c r="L46" s="129" t="s">
        <v>296</v>
      </c>
      <c r="M46" s="132">
        <v>44409</v>
      </c>
      <c r="N46" s="132">
        <v>44712</v>
      </c>
      <c r="O46" s="134" t="s">
        <v>25</v>
      </c>
      <c r="P46" s="130">
        <v>44566</v>
      </c>
      <c r="Q46" s="137" t="s">
        <v>397</v>
      </c>
      <c r="R46" s="138" t="s">
        <v>23</v>
      </c>
      <c r="S46" s="136" t="s">
        <v>389</v>
      </c>
      <c r="T46" s="105" t="s">
        <v>207</v>
      </c>
    </row>
    <row r="47" spans="1:20" s="101" customFormat="1" ht="202.5" hidden="1" x14ac:dyDescent="0.25">
      <c r="A47" s="128" t="s">
        <v>250</v>
      </c>
      <c r="B47" s="128" t="s">
        <v>26</v>
      </c>
      <c r="C47" s="131">
        <v>4</v>
      </c>
      <c r="D47" s="128" t="s">
        <v>402</v>
      </c>
      <c r="E47" s="135">
        <v>1</v>
      </c>
      <c r="F47" s="129" t="s">
        <v>260</v>
      </c>
      <c r="G47" s="129" t="s">
        <v>471</v>
      </c>
      <c r="H47" s="133" t="s">
        <v>149</v>
      </c>
      <c r="I47" s="133" t="s">
        <v>149</v>
      </c>
      <c r="J47" s="129" t="s">
        <v>297</v>
      </c>
      <c r="K47" s="81" t="s">
        <v>27</v>
      </c>
      <c r="L47" s="129" t="s">
        <v>444</v>
      </c>
      <c r="M47" s="132">
        <v>44392</v>
      </c>
      <c r="N47" s="132">
        <v>44722</v>
      </c>
      <c r="O47" s="134" t="s">
        <v>25</v>
      </c>
      <c r="P47" s="130">
        <v>44566</v>
      </c>
      <c r="Q47" s="137" t="s">
        <v>396</v>
      </c>
      <c r="R47" s="138" t="s">
        <v>23</v>
      </c>
      <c r="S47" s="136" t="s">
        <v>389</v>
      </c>
      <c r="T47" s="105" t="s">
        <v>207</v>
      </c>
    </row>
    <row r="48" spans="1:20" s="101" customFormat="1" ht="202.5" hidden="1" x14ac:dyDescent="0.25">
      <c r="A48" s="128" t="s">
        <v>250</v>
      </c>
      <c r="B48" s="128" t="s">
        <v>26</v>
      </c>
      <c r="C48" s="131">
        <v>4</v>
      </c>
      <c r="D48" s="128" t="s">
        <v>402</v>
      </c>
      <c r="E48" s="135">
        <v>2</v>
      </c>
      <c r="F48" s="129" t="s">
        <v>260</v>
      </c>
      <c r="G48" s="129" t="s">
        <v>472</v>
      </c>
      <c r="H48" s="133" t="s">
        <v>149</v>
      </c>
      <c r="I48" s="133" t="s">
        <v>149</v>
      </c>
      <c r="J48" s="129" t="s">
        <v>262</v>
      </c>
      <c r="K48" s="81" t="s">
        <v>27</v>
      </c>
      <c r="L48" s="129" t="s">
        <v>444</v>
      </c>
      <c r="M48" s="132">
        <v>44392</v>
      </c>
      <c r="N48" s="132">
        <v>44722</v>
      </c>
      <c r="O48" s="134" t="s">
        <v>25</v>
      </c>
      <c r="P48" s="130">
        <v>44566</v>
      </c>
      <c r="Q48" s="137" t="s">
        <v>396</v>
      </c>
      <c r="R48" s="138" t="s">
        <v>23</v>
      </c>
      <c r="S48" s="136" t="s">
        <v>389</v>
      </c>
      <c r="T48" s="105" t="s">
        <v>207</v>
      </c>
    </row>
    <row r="49" spans="1:20" s="101" customFormat="1" ht="202.5" hidden="1" x14ac:dyDescent="0.25">
      <c r="A49" s="128" t="s">
        <v>250</v>
      </c>
      <c r="B49" s="128" t="s">
        <v>26</v>
      </c>
      <c r="C49" s="131">
        <v>4</v>
      </c>
      <c r="D49" s="128" t="s">
        <v>402</v>
      </c>
      <c r="E49" s="135">
        <v>3</v>
      </c>
      <c r="F49" s="129" t="s">
        <v>260</v>
      </c>
      <c r="G49" s="129" t="s">
        <v>261</v>
      </c>
      <c r="H49" s="133" t="s">
        <v>149</v>
      </c>
      <c r="I49" s="133" t="s">
        <v>149</v>
      </c>
      <c r="J49" s="129" t="s">
        <v>263</v>
      </c>
      <c r="K49" s="81" t="s">
        <v>27</v>
      </c>
      <c r="L49" s="129" t="s">
        <v>444</v>
      </c>
      <c r="M49" s="132">
        <v>44392</v>
      </c>
      <c r="N49" s="132">
        <v>44722</v>
      </c>
      <c r="O49" s="134" t="s">
        <v>25</v>
      </c>
      <c r="P49" s="130">
        <v>44566</v>
      </c>
      <c r="Q49" s="137" t="s">
        <v>396</v>
      </c>
      <c r="R49" s="138" t="s">
        <v>23</v>
      </c>
      <c r="S49" s="136" t="s">
        <v>389</v>
      </c>
      <c r="T49" s="105" t="s">
        <v>207</v>
      </c>
    </row>
    <row r="50" spans="1:20" s="101" customFormat="1" ht="202.5" hidden="1" x14ac:dyDescent="0.25">
      <c r="A50" s="128" t="s">
        <v>250</v>
      </c>
      <c r="B50" s="128" t="s">
        <v>26</v>
      </c>
      <c r="C50" s="131">
        <v>4</v>
      </c>
      <c r="D50" s="128" t="s">
        <v>402</v>
      </c>
      <c r="E50" s="135">
        <v>4</v>
      </c>
      <c r="F50" s="129" t="s">
        <v>260</v>
      </c>
      <c r="G50" s="129" t="s">
        <v>473</v>
      </c>
      <c r="H50" s="133" t="s">
        <v>149</v>
      </c>
      <c r="I50" s="133" t="s">
        <v>149</v>
      </c>
      <c r="J50" s="129" t="s">
        <v>264</v>
      </c>
      <c r="K50" s="81" t="s">
        <v>27</v>
      </c>
      <c r="L50" s="129" t="s">
        <v>444</v>
      </c>
      <c r="M50" s="132">
        <v>44392</v>
      </c>
      <c r="N50" s="132">
        <v>44722</v>
      </c>
      <c r="O50" s="134" t="s">
        <v>25</v>
      </c>
      <c r="P50" s="130">
        <v>44566</v>
      </c>
      <c r="Q50" s="137" t="s">
        <v>396</v>
      </c>
      <c r="R50" s="138" t="s">
        <v>23</v>
      </c>
      <c r="S50" s="136" t="s">
        <v>389</v>
      </c>
      <c r="T50" s="105" t="s">
        <v>207</v>
      </c>
    </row>
    <row r="51" spans="1:20" s="101" customFormat="1" ht="157.5" hidden="1" x14ac:dyDescent="0.25">
      <c r="A51" s="128" t="s">
        <v>250</v>
      </c>
      <c r="B51" s="128" t="s">
        <v>26</v>
      </c>
      <c r="C51" s="131">
        <v>6</v>
      </c>
      <c r="D51" s="128" t="s">
        <v>403</v>
      </c>
      <c r="E51" s="135">
        <v>1</v>
      </c>
      <c r="F51" s="129" t="s">
        <v>298</v>
      </c>
      <c r="G51" s="129" t="s">
        <v>269</v>
      </c>
      <c r="H51" s="133" t="s">
        <v>149</v>
      </c>
      <c r="I51" s="133" t="s">
        <v>149</v>
      </c>
      <c r="J51" s="129" t="s">
        <v>299</v>
      </c>
      <c r="K51" s="81" t="s">
        <v>24</v>
      </c>
      <c r="L51" s="129" t="s">
        <v>444</v>
      </c>
      <c r="M51" s="132">
        <v>44423</v>
      </c>
      <c r="N51" s="132">
        <v>44722</v>
      </c>
      <c r="O51" s="134" t="s">
        <v>25</v>
      </c>
      <c r="P51" s="130">
        <v>44566</v>
      </c>
      <c r="Q51" s="137" t="s">
        <v>396</v>
      </c>
      <c r="R51" s="138" t="s">
        <v>23</v>
      </c>
      <c r="S51" s="136" t="s">
        <v>389</v>
      </c>
      <c r="T51" s="105" t="s">
        <v>207</v>
      </c>
    </row>
    <row r="52" spans="1:20" s="101" customFormat="1" ht="157.5" hidden="1" x14ac:dyDescent="0.25">
      <c r="A52" s="128" t="s">
        <v>250</v>
      </c>
      <c r="B52" s="128" t="s">
        <v>26</v>
      </c>
      <c r="C52" s="131">
        <v>6</v>
      </c>
      <c r="D52" s="128" t="s">
        <v>403</v>
      </c>
      <c r="E52" s="135">
        <v>2</v>
      </c>
      <c r="F52" s="129" t="s">
        <v>298</v>
      </c>
      <c r="G52" s="129" t="s">
        <v>268</v>
      </c>
      <c r="H52" s="133" t="s">
        <v>149</v>
      </c>
      <c r="I52" s="133" t="s">
        <v>149</v>
      </c>
      <c r="J52" s="129" t="s">
        <v>265</v>
      </c>
      <c r="K52" s="81" t="s">
        <v>27</v>
      </c>
      <c r="L52" s="129" t="s">
        <v>444</v>
      </c>
      <c r="M52" s="132">
        <v>44484</v>
      </c>
      <c r="N52" s="132">
        <v>44722</v>
      </c>
      <c r="O52" s="134" t="s">
        <v>25</v>
      </c>
      <c r="P52" s="130">
        <v>44566</v>
      </c>
      <c r="Q52" s="137" t="s">
        <v>396</v>
      </c>
      <c r="R52" s="138" t="s">
        <v>23</v>
      </c>
      <c r="S52" s="136" t="s">
        <v>389</v>
      </c>
      <c r="T52" s="105" t="s">
        <v>207</v>
      </c>
    </row>
    <row r="53" spans="1:20" s="101" customFormat="1" ht="101.25" hidden="1" x14ac:dyDescent="0.25">
      <c r="A53" s="128" t="s">
        <v>250</v>
      </c>
      <c r="B53" s="128" t="s">
        <v>26</v>
      </c>
      <c r="C53" s="131">
        <v>7</v>
      </c>
      <c r="D53" s="128" t="s">
        <v>404</v>
      </c>
      <c r="E53" s="135">
        <v>1</v>
      </c>
      <c r="F53" s="129" t="s">
        <v>300</v>
      </c>
      <c r="G53" s="129" t="s">
        <v>266</v>
      </c>
      <c r="H53" s="133" t="s">
        <v>149</v>
      </c>
      <c r="I53" s="133" t="s">
        <v>149</v>
      </c>
      <c r="J53" s="129" t="s">
        <v>270</v>
      </c>
      <c r="K53" s="81" t="s">
        <v>27</v>
      </c>
      <c r="L53" s="129" t="s">
        <v>292</v>
      </c>
      <c r="M53" s="132">
        <v>44501</v>
      </c>
      <c r="N53" s="132">
        <v>44681</v>
      </c>
      <c r="O53" s="134" t="s">
        <v>25</v>
      </c>
      <c r="P53" s="130">
        <v>44566</v>
      </c>
      <c r="Q53" s="137" t="s">
        <v>398</v>
      </c>
      <c r="R53" s="138" t="s">
        <v>23</v>
      </c>
      <c r="S53" s="136" t="s">
        <v>389</v>
      </c>
      <c r="T53" s="105" t="s">
        <v>207</v>
      </c>
    </row>
    <row r="54" spans="1:20" s="101" customFormat="1" ht="101.25" hidden="1" x14ac:dyDescent="0.25">
      <c r="A54" s="128" t="s">
        <v>250</v>
      </c>
      <c r="B54" s="128" t="s">
        <v>26</v>
      </c>
      <c r="C54" s="131">
        <v>7</v>
      </c>
      <c r="D54" s="128" t="s">
        <v>404</v>
      </c>
      <c r="E54" s="135">
        <v>2</v>
      </c>
      <c r="F54" s="129" t="s">
        <v>300</v>
      </c>
      <c r="G54" s="129" t="s">
        <v>267</v>
      </c>
      <c r="H54" s="133" t="s">
        <v>149</v>
      </c>
      <c r="I54" s="133" t="s">
        <v>149</v>
      </c>
      <c r="J54" s="129" t="s">
        <v>271</v>
      </c>
      <c r="K54" s="81" t="s">
        <v>24</v>
      </c>
      <c r="L54" s="129" t="s">
        <v>443</v>
      </c>
      <c r="M54" s="132">
        <v>44681</v>
      </c>
      <c r="N54" s="132">
        <v>44722</v>
      </c>
      <c r="O54" s="134" t="s">
        <v>25</v>
      </c>
      <c r="P54" s="130">
        <v>44566</v>
      </c>
      <c r="Q54" s="137" t="s">
        <v>396</v>
      </c>
      <c r="R54" s="106" t="s">
        <v>23</v>
      </c>
      <c r="S54" s="136" t="s">
        <v>389</v>
      </c>
      <c r="T54" s="105" t="s">
        <v>207</v>
      </c>
    </row>
    <row r="55" spans="1:20" s="60" customFormat="1" ht="168.75" hidden="1" x14ac:dyDescent="0.25">
      <c r="A55" s="128" t="s">
        <v>304</v>
      </c>
      <c r="B55" s="128" t="s">
        <v>48</v>
      </c>
      <c r="C55" s="131">
        <v>1</v>
      </c>
      <c r="D55" s="47" t="s">
        <v>339</v>
      </c>
      <c r="E55" s="135">
        <v>1</v>
      </c>
      <c r="F55" s="129" t="s">
        <v>305</v>
      </c>
      <c r="G55" s="83" t="s">
        <v>474</v>
      </c>
      <c r="H55" s="133" t="s">
        <v>426</v>
      </c>
      <c r="I55" s="133" t="s">
        <v>306</v>
      </c>
      <c r="J55" s="129" t="s">
        <v>307</v>
      </c>
      <c r="K55" s="81" t="s">
        <v>24</v>
      </c>
      <c r="L55" s="129" t="s">
        <v>441</v>
      </c>
      <c r="M55" s="132">
        <v>44470</v>
      </c>
      <c r="N55" s="132">
        <v>44651</v>
      </c>
      <c r="O55" s="134" t="s">
        <v>25</v>
      </c>
      <c r="P55" s="130">
        <v>44565</v>
      </c>
      <c r="Q55" s="57" t="s">
        <v>475</v>
      </c>
      <c r="R55" s="57" t="s">
        <v>23</v>
      </c>
      <c r="S55" s="136" t="s">
        <v>387</v>
      </c>
      <c r="T55" s="57" t="s">
        <v>207</v>
      </c>
    </row>
    <row r="56" spans="1:20" s="60" customFormat="1" ht="78.75" hidden="1" x14ac:dyDescent="0.25">
      <c r="A56" s="128" t="s">
        <v>304</v>
      </c>
      <c r="B56" s="128" t="s">
        <v>48</v>
      </c>
      <c r="C56" s="139">
        <v>2</v>
      </c>
      <c r="D56" s="47" t="s">
        <v>340</v>
      </c>
      <c r="E56" s="135">
        <v>2</v>
      </c>
      <c r="F56" s="129" t="s">
        <v>308</v>
      </c>
      <c r="G56" s="129" t="s">
        <v>309</v>
      </c>
      <c r="H56" s="133" t="s">
        <v>424</v>
      </c>
      <c r="I56" s="133" t="s">
        <v>310</v>
      </c>
      <c r="J56" s="129" t="s">
        <v>311</v>
      </c>
      <c r="K56" s="81" t="s">
        <v>24</v>
      </c>
      <c r="L56" s="129" t="s">
        <v>441</v>
      </c>
      <c r="M56" s="132">
        <v>44470</v>
      </c>
      <c r="N56" s="132">
        <v>44742</v>
      </c>
      <c r="O56" s="134" t="s">
        <v>25</v>
      </c>
      <c r="P56" s="130">
        <v>44565</v>
      </c>
      <c r="Q56" s="130" t="s">
        <v>476</v>
      </c>
      <c r="R56" s="130" t="s">
        <v>23</v>
      </c>
      <c r="S56" s="136" t="s">
        <v>387</v>
      </c>
      <c r="T56" s="130" t="s">
        <v>207</v>
      </c>
    </row>
    <row r="57" spans="1:20" s="60" customFormat="1" ht="78.75" hidden="1" x14ac:dyDescent="0.25">
      <c r="A57" s="128" t="s">
        <v>304</v>
      </c>
      <c r="B57" s="128" t="s">
        <v>48</v>
      </c>
      <c r="C57" s="131" t="s">
        <v>312</v>
      </c>
      <c r="D57" s="47" t="s">
        <v>341</v>
      </c>
      <c r="E57" s="135" t="s">
        <v>312</v>
      </c>
      <c r="F57" s="129" t="s">
        <v>313</v>
      </c>
      <c r="G57" s="129" t="s">
        <v>314</v>
      </c>
      <c r="H57" s="133" t="s">
        <v>425</v>
      </c>
      <c r="I57" s="133" t="s">
        <v>315</v>
      </c>
      <c r="J57" s="129" t="s">
        <v>316</v>
      </c>
      <c r="K57" s="81" t="s">
        <v>24</v>
      </c>
      <c r="L57" s="129" t="s">
        <v>441</v>
      </c>
      <c r="M57" s="132">
        <v>44470</v>
      </c>
      <c r="N57" s="132">
        <v>44742</v>
      </c>
      <c r="O57" s="134" t="s">
        <v>25</v>
      </c>
      <c r="P57" s="130">
        <v>44565</v>
      </c>
      <c r="Q57" s="130" t="s">
        <v>476</v>
      </c>
      <c r="R57" s="130" t="s">
        <v>23</v>
      </c>
      <c r="S57" s="136" t="s">
        <v>387</v>
      </c>
      <c r="T57" s="130" t="s">
        <v>207</v>
      </c>
    </row>
    <row r="58" spans="1:20" s="60" customFormat="1" ht="135" hidden="1" x14ac:dyDescent="0.25">
      <c r="A58" s="128" t="s">
        <v>304</v>
      </c>
      <c r="B58" s="128" t="s">
        <v>48</v>
      </c>
      <c r="C58" s="131">
        <v>4</v>
      </c>
      <c r="D58" s="47" t="s">
        <v>342</v>
      </c>
      <c r="E58" s="135">
        <v>4</v>
      </c>
      <c r="F58" s="129" t="s">
        <v>317</v>
      </c>
      <c r="G58" s="83" t="s">
        <v>437</v>
      </c>
      <c r="H58" s="133" t="s">
        <v>318</v>
      </c>
      <c r="I58" s="133" t="s">
        <v>319</v>
      </c>
      <c r="J58" s="129" t="s">
        <v>311</v>
      </c>
      <c r="K58" s="81" t="s">
        <v>24</v>
      </c>
      <c r="L58" s="129" t="s">
        <v>440</v>
      </c>
      <c r="M58" s="132">
        <v>44501</v>
      </c>
      <c r="N58" s="132">
        <v>44742</v>
      </c>
      <c r="O58" s="134" t="s">
        <v>25</v>
      </c>
      <c r="P58" s="130">
        <v>44565</v>
      </c>
      <c r="Q58" s="130" t="s">
        <v>476</v>
      </c>
      <c r="R58" s="130" t="s">
        <v>23</v>
      </c>
      <c r="S58" s="136" t="s">
        <v>387</v>
      </c>
      <c r="T58" s="130" t="s">
        <v>207</v>
      </c>
    </row>
    <row r="59" spans="1:20" s="60" customFormat="1" ht="123.75" hidden="1" x14ac:dyDescent="0.25">
      <c r="A59" s="128" t="s">
        <v>304</v>
      </c>
      <c r="B59" s="128" t="s">
        <v>48</v>
      </c>
      <c r="C59" s="131">
        <v>5</v>
      </c>
      <c r="D59" s="47" t="s">
        <v>343</v>
      </c>
      <c r="E59" s="135">
        <v>5</v>
      </c>
      <c r="F59" s="129" t="s">
        <v>320</v>
      </c>
      <c r="G59" s="83" t="s">
        <v>429</v>
      </c>
      <c r="H59" s="133" t="s">
        <v>427</v>
      </c>
      <c r="I59" s="133" t="s">
        <v>321</v>
      </c>
      <c r="J59" s="129" t="s">
        <v>477</v>
      </c>
      <c r="K59" s="81" t="s">
        <v>24</v>
      </c>
      <c r="L59" s="129" t="s">
        <v>442</v>
      </c>
      <c r="M59" s="132">
        <v>44470</v>
      </c>
      <c r="N59" s="132">
        <v>44742</v>
      </c>
      <c r="O59" s="134" t="s">
        <v>25</v>
      </c>
      <c r="P59" s="130">
        <v>44565</v>
      </c>
      <c r="Q59" s="130" t="s">
        <v>476</v>
      </c>
      <c r="R59" s="130" t="s">
        <v>23</v>
      </c>
      <c r="S59" s="136" t="s">
        <v>387</v>
      </c>
      <c r="T59" s="130" t="s">
        <v>207</v>
      </c>
    </row>
    <row r="60" spans="1:20" s="60" customFormat="1" ht="135" hidden="1" x14ac:dyDescent="0.25">
      <c r="A60" s="128" t="s">
        <v>304</v>
      </c>
      <c r="B60" s="128" t="s">
        <v>48</v>
      </c>
      <c r="C60" s="131">
        <v>1</v>
      </c>
      <c r="D60" s="47" t="s">
        <v>478</v>
      </c>
      <c r="E60" s="135">
        <v>2</v>
      </c>
      <c r="F60" s="129" t="s">
        <v>322</v>
      </c>
      <c r="G60" s="129" t="s">
        <v>479</v>
      </c>
      <c r="H60" s="133" t="s">
        <v>323</v>
      </c>
      <c r="I60" s="133" t="s">
        <v>324</v>
      </c>
      <c r="J60" s="129" t="s">
        <v>325</v>
      </c>
      <c r="K60" s="81" t="s">
        <v>24</v>
      </c>
      <c r="L60" s="129" t="s">
        <v>441</v>
      </c>
      <c r="M60" s="132">
        <v>44531</v>
      </c>
      <c r="N60" s="132">
        <v>44742</v>
      </c>
      <c r="O60" s="134" t="s">
        <v>25</v>
      </c>
      <c r="P60" s="130">
        <v>44565</v>
      </c>
      <c r="Q60" s="130" t="s">
        <v>476</v>
      </c>
      <c r="R60" s="130" t="s">
        <v>23</v>
      </c>
      <c r="S60" s="136" t="s">
        <v>387</v>
      </c>
      <c r="T60" s="130" t="s">
        <v>207</v>
      </c>
    </row>
    <row r="61" spans="1:20" s="60" customFormat="1" ht="101.25" hidden="1" x14ac:dyDescent="0.25">
      <c r="A61" s="128" t="s">
        <v>304</v>
      </c>
      <c r="B61" s="128" t="s">
        <v>48</v>
      </c>
      <c r="C61" s="131">
        <v>2</v>
      </c>
      <c r="D61" s="47" t="s">
        <v>338</v>
      </c>
      <c r="E61" s="135">
        <v>2</v>
      </c>
      <c r="F61" s="129" t="s">
        <v>320</v>
      </c>
      <c r="G61" s="129" t="s">
        <v>326</v>
      </c>
      <c r="H61" s="133" t="s">
        <v>327</v>
      </c>
      <c r="I61" s="133" t="s">
        <v>328</v>
      </c>
      <c r="J61" s="129" t="s">
        <v>311</v>
      </c>
      <c r="K61" s="81" t="s">
        <v>24</v>
      </c>
      <c r="L61" s="129" t="s">
        <v>441</v>
      </c>
      <c r="M61" s="132">
        <v>44501</v>
      </c>
      <c r="N61" s="132">
        <v>44620</v>
      </c>
      <c r="O61" s="134" t="s">
        <v>25</v>
      </c>
      <c r="P61" s="130">
        <v>44565</v>
      </c>
      <c r="Q61" s="130" t="s">
        <v>480</v>
      </c>
      <c r="R61" s="130" t="s">
        <v>23</v>
      </c>
      <c r="S61" s="136" t="s">
        <v>387</v>
      </c>
      <c r="T61" s="130" t="s">
        <v>207</v>
      </c>
    </row>
    <row r="62" spans="1:20" s="60" customFormat="1" ht="90" hidden="1" x14ac:dyDescent="0.25">
      <c r="A62" s="128" t="s">
        <v>304</v>
      </c>
      <c r="B62" s="128" t="s">
        <v>48</v>
      </c>
      <c r="C62" s="131">
        <v>3</v>
      </c>
      <c r="D62" s="47" t="s">
        <v>337</v>
      </c>
      <c r="E62" s="135">
        <v>4</v>
      </c>
      <c r="F62" s="129" t="s">
        <v>320</v>
      </c>
      <c r="G62" s="129" t="s">
        <v>428</v>
      </c>
      <c r="H62" s="133" t="s">
        <v>329</v>
      </c>
      <c r="I62" s="133" t="s">
        <v>330</v>
      </c>
      <c r="J62" s="129" t="s">
        <v>331</v>
      </c>
      <c r="K62" s="81" t="s">
        <v>24</v>
      </c>
      <c r="L62" s="129" t="s">
        <v>441</v>
      </c>
      <c r="M62" s="132">
        <v>44501</v>
      </c>
      <c r="N62" s="132">
        <v>44651</v>
      </c>
      <c r="O62" s="134" t="s">
        <v>25</v>
      </c>
      <c r="P62" s="130">
        <v>44565</v>
      </c>
      <c r="Q62" s="130" t="s">
        <v>475</v>
      </c>
      <c r="R62" s="57" t="s">
        <v>23</v>
      </c>
      <c r="S62" s="136" t="s">
        <v>387</v>
      </c>
      <c r="T62" s="57" t="s">
        <v>207</v>
      </c>
    </row>
    <row r="63" spans="1:20" s="60" customFormat="1" ht="90" hidden="1" x14ac:dyDescent="0.25">
      <c r="A63" s="128" t="s">
        <v>304</v>
      </c>
      <c r="B63" s="128" t="s">
        <v>48</v>
      </c>
      <c r="C63" s="131">
        <v>4</v>
      </c>
      <c r="D63" s="47" t="s">
        <v>481</v>
      </c>
      <c r="E63" s="135">
        <v>5</v>
      </c>
      <c r="F63" s="129" t="s">
        <v>332</v>
      </c>
      <c r="G63" s="129" t="s">
        <v>333</v>
      </c>
      <c r="H63" s="133" t="s">
        <v>334</v>
      </c>
      <c r="I63" s="133" t="s">
        <v>335</v>
      </c>
      <c r="J63" s="129" t="s">
        <v>336</v>
      </c>
      <c r="K63" s="81" t="s">
        <v>24</v>
      </c>
      <c r="L63" s="129" t="s">
        <v>441</v>
      </c>
      <c r="M63" s="132">
        <v>44470</v>
      </c>
      <c r="N63" s="132">
        <v>44926</v>
      </c>
      <c r="O63" s="134" t="s">
        <v>25</v>
      </c>
      <c r="P63" s="130">
        <v>44565</v>
      </c>
      <c r="Q63" s="130" t="s">
        <v>482</v>
      </c>
      <c r="R63" s="130" t="s">
        <v>23</v>
      </c>
      <c r="S63" s="136" t="s">
        <v>387</v>
      </c>
      <c r="T63" s="130" t="s">
        <v>207</v>
      </c>
    </row>
    <row r="64" spans="1:20" s="60" customFormat="1" ht="135" hidden="1" x14ac:dyDescent="0.25">
      <c r="A64" s="128" t="s">
        <v>347</v>
      </c>
      <c r="B64" s="128" t="s">
        <v>51</v>
      </c>
      <c r="C64" s="131">
        <v>2</v>
      </c>
      <c r="D64" s="47" t="s">
        <v>361</v>
      </c>
      <c r="E64" s="135">
        <v>2</v>
      </c>
      <c r="F64" s="129" t="s">
        <v>348</v>
      </c>
      <c r="G64" s="129" t="s">
        <v>349</v>
      </c>
      <c r="H64" s="133" t="s">
        <v>350</v>
      </c>
      <c r="I64" s="133" t="s">
        <v>351</v>
      </c>
      <c r="J64" s="129" t="s">
        <v>352</v>
      </c>
      <c r="K64" s="81" t="s">
        <v>27</v>
      </c>
      <c r="L64" s="129" t="s">
        <v>174</v>
      </c>
      <c r="M64" s="132">
        <v>44470</v>
      </c>
      <c r="N64" s="132">
        <v>44742</v>
      </c>
      <c r="O64" s="134" t="s">
        <v>25</v>
      </c>
      <c r="P64" s="130">
        <v>44566</v>
      </c>
      <c r="Q64" s="137" t="s">
        <v>486</v>
      </c>
      <c r="R64" s="138">
        <v>0</v>
      </c>
      <c r="S64" s="136" t="s">
        <v>392</v>
      </c>
      <c r="T64" s="105" t="s">
        <v>420</v>
      </c>
    </row>
    <row r="65" spans="1:20" s="60" customFormat="1" ht="135" hidden="1" x14ac:dyDescent="0.25">
      <c r="A65" s="128" t="s">
        <v>347</v>
      </c>
      <c r="B65" s="128" t="s">
        <v>51</v>
      </c>
      <c r="C65" s="131">
        <v>2</v>
      </c>
      <c r="D65" s="47" t="s">
        <v>361</v>
      </c>
      <c r="E65" s="135">
        <v>4</v>
      </c>
      <c r="F65" s="129" t="s">
        <v>353</v>
      </c>
      <c r="G65" s="129" t="s">
        <v>354</v>
      </c>
      <c r="H65" s="133" t="s">
        <v>355</v>
      </c>
      <c r="I65" s="133" t="s">
        <v>356</v>
      </c>
      <c r="J65" s="129" t="s">
        <v>357</v>
      </c>
      <c r="K65" s="81" t="s">
        <v>24</v>
      </c>
      <c r="L65" s="129" t="s">
        <v>174</v>
      </c>
      <c r="M65" s="132">
        <v>44469</v>
      </c>
      <c r="N65" s="132">
        <v>44742</v>
      </c>
      <c r="O65" s="134" t="s">
        <v>25</v>
      </c>
      <c r="P65" s="130">
        <v>44566</v>
      </c>
      <c r="Q65" s="137" t="s">
        <v>486</v>
      </c>
      <c r="R65" s="138">
        <v>0</v>
      </c>
      <c r="S65" s="136" t="s">
        <v>392</v>
      </c>
      <c r="T65" s="105" t="s">
        <v>421</v>
      </c>
    </row>
    <row r="66" spans="1:20" s="60" customFormat="1" ht="225" hidden="1" x14ac:dyDescent="0.25">
      <c r="A66" s="128" t="s">
        <v>347</v>
      </c>
      <c r="B66" s="128" t="s">
        <v>51</v>
      </c>
      <c r="C66" s="131">
        <v>3</v>
      </c>
      <c r="D66" s="47" t="s">
        <v>362</v>
      </c>
      <c r="E66" s="135">
        <v>1</v>
      </c>
      <c r="F66" s="83" t="s">
        <v>483</v>
      </c>
      <c r="G66" s="129" t="s">
        <v>358</v>
      </c>
      <c r="H66" s="133" t="s">
        <v>359</v>
      </c>
      <c r="I66" s="133" t="s">
        <v>363</v>
      </c>
      <c r="J66" s="82">
        <v>1</v>
      </c>
      <c r="K66" s="81" t="s">
        <v>27</v>
      </c>
      <c r="L66" s="129" t="s">
        <v>360</v>
      </c>
      <c r="M66" s="132">
        <v>44531</v>
      </c>
      <c r="N66" s="132">
        <v>44895</v>
      </c>
      <c r="O66" s="134" t="s">
        <v>25</v>
      </c>
      <c r="P66" s="130">
        <v>44566</v>
      </c>
      <c r="Q66" s="137" t="s">
        <v>487</v>
      </c>
      <c r="R66" s="138">
        <v>0</v>
      </c>
      <c r="S66" s="136" t="s">
        <v>392</v>
      </c>
      <c r="T66" s="105" t="s">
        <v>422</v>
      </c>
    </row>
    <row r="67" spans="1:20" s="60" customFormat="1" x14ac:dyDescent="0.25">
      <c r="A67" s="41"/>
      <c r="B67" s="41"/>
      <c r="C67" s="27"/>
      <c r="D67" s="40"/>
      <c r="E67" s="26"/>
      <c r="F67" s="42"/>
      <c r="G67" s="42"/>
      <c r="H67" s="43"/>
      <c r="I67" s="43"/>
      <c r="J67" s="42"/>
      <c r="K67" s="44"/>
      <c r="L67" s="42"/>
      <c r="M67" s="54"/>
      <c r="N67" s="54"/>
      <c r="O67" s="45"/>
      <c r="P67" s="57"/>
      <c r="Q67" s="105"/>
      <c r="R67" s="106"/>
      <c r="S67" s="104"/>
      <c r="T67" s="105"/>
    </row>
    <row r="68" spans="1:20" s="60" customFormat="1" x14ac:dyDescent="0.25">
      <c r="A68" s="41"/>
      <c r="B68" s="41"/>
      <c r="C68" s="27"/>
      <c r="D68" s="40"/>
      <c r="E68" s="26"/>
      <c r="F68" s="42"/>
      <c r="G68" s="42"/>
      <c r="H68" s="43"/>
      <c r="I68" s="43"/>
      <c r="J68" s="42"/>
      <c r="K68" s="44"/>
      <c r="L68" s="42"/>
      <c r="M68" s="54"/>
      <c r="N68" s="54"/>
      <c r="O68" s="45"/>
      <c r="P68" s="57"/>
      <c r="Q68" s="105"/>
      <c r="R68" s="106"/>
      <c r="S68" s="104"/>
      <c r="T68" s="105"/>
    </row>
    <row r="69" spans="1:20" s="60" customFormat="1" x14ac:dyDescent="0.25">
      <c r="A69" s="41"/>
      <c r="B69" s="41"/>
      <c r="C69" s="27"/>
      <c r="D69" s="40"/>
      <c r="E69" s="26"/>
      <c r="F69" s="42"/>
      <c r="G69" s="42"/>
      <c r="H69" s="43"/>
      <c r="I69" s="43"/>
      <c r="J69" s="42"/>
      <c r="K69" s="44"/>
      <c r="L69" s="42"/>
      <c r="M69" s="54"/>
      <c r="N69" s="54"/>
      <c r="O69" s="45"/>
      <c r="P69" s="57"/>
      <c r="Q69" s="105"/>
      <c r="R69" s="106"/>
      <c r="S69" s="104"/>
      <c r="T69" s="105"/>
    </row>
    <row r="70" spans="1:20" s="60" customFormat="1" x14ac:dyDescent="0.25">
      <c r="A70" s="41"/>
      <c r="B70" s="41"/>
      <c r="C70" s="27"/>
      <c r="D70" s="40"/>
      <c r="E70" s="26"/>
      <c r="F70" s="42"/>
      <c r="G70" s="42"/>
      <c r="H70" s="43"/>
      <c r="I70" s="43"/>
      <c r="J70" s="42"/>
      <c r="K70" s="44"/>
      <c r="L70" s="42"/>
      <c r="M70" s="54"/>
      <c r="N70" s="54"/>
      <c r="O70" s="45"/>
      <c r="P70" s="57"/>
      <c r="Q70" s="105"/>
      <c r="R70" s="106"/>
      <c r="S70" s="104"/>
      <c r="T70" s="105"/>
    </row>
    <row r="71" spans="1:20" x14ac:dyDescent="0.25">
      <c r="A71" s="41"/>
      <c r="B71" s="41"/>
      <c r="C71" s="27"/>
      <c r="D71" s="40"/>
      <c r="E71" s="26"/>
      <c r="F71" s="42"/>
      <c r="G71" s="42"/>
      <c r="H71" s="43"/>
      <c r="I71" s="43"/>
      <c r="J71" s="42"/>
      <c r="K71" s="44"/>
      <c r="L71" s="42"/>
      <c r="M71" s="54"/>
      <c r="N71" s="54"/>
      <c r="O71" s="45"/>
      <c r="P71" s="57"/>
      <c r="Q71" s="105"/>
      <c r="R71" s="106"/>
      <c r="S71" s="104"/>
      <c r="T71" s="105"/>
    </row>
    <row r="72" spans="1:20" x14ac:dyDescent="0.25">
      <c r="A72" s="41"/>
      <c r="B72" s="41"/>
      <c r="C72" s="27"/>
      <c r="D72" s="40"/>
      <c r="E72" s="26"/>
      <c r="F72" s="42"/>
      <c r="G72" s="42"/>
      <c r="H72" s="43"/>
      <c r="I72" s="43"/>
      <c r="J72" s="42"/>
      <c r="K72" s="44"/>
      <c r="L72" s="42"/>
      <c r="M72" s="54"/>
      <c r="N72" s="54"/>
      <c r="O72" s="45"/>
      <c r="P72" s="57"/>
      <c r="Q72" s="105"/>
      <c r="R72" s="106"/>
      <c r="S72" s="104"/>
      <c r="T72" s="105"/>
    </row>
    <row r="73" spans="1:20" x14ac:dyDescent="0.25">
      <c r="A73" s="41"/>
      <c r="B73" s="41"/>
      <c r="C73" s="27"/>
      <c r="D73" s="40"/>
      <c r="E73" s="26"/>
      <c r="F73" s="42"/>
      <c r="G73" s="42"/>
      <c r="H73" s="43"/>
      <c r="I73" s="43"/>
      <c r="J73" s="42"/>
      <c r="K73" s="44"/>
      <c r="L73" s="42"/>
      <c r="M73" s="54"/>
      <c r="N73" s="54"/>
      <c r="O73" s="45"/>
      <c r="P73" s="57"/>
      <c r="Q73" s="105"/>
      <c r="R73" s="106"/>
      <c r="S73" s="104"/>
      <c r="T73" s="105"/>
    </row>
    <row r="74" spans="1:20" x14ac:dyDescent="0.25">
      <c r="A74" s="50"/>
      <c r="B74" s="29"/>
      <c r="C74" s="29"/>
      <c r="D74" s="50"/>
      <c r="E74" s="29"/>
      <c r="F74" s="30"/>
      <c r="G74" s="50"/>
      <c r="H74" s="50"/>
      <c r="I74" s="50"/>
      <c r="J74" s="53"/>
      <c r="L74" s="53"/>
      <c r="M74" s="35"/>
      <c r="N74" s="35"/>
      <c r="O74" s="33"/>
    </row>
    <row r="75" spans="1:20" x14ac:dyDescent="0.25">
      <c r="A75" s="50"/>
      <c r="B75" s="29"/>
      <c r="C75" s="29"/>
      <c r="D75" s="50"/>
      <c r="E75" s="29"/>
      <c r="F75" s="30"/>
      <c r="G75" s="50"/>
      <c r="H75" s="50"/>
      <c r="I75" s="50"/>
      <c r="J75" s="53"/>
      <c r="L75" s="53"/>
      <c r="M75" s="35"/>
      <c r="N75" s="35"/>
      <c r="O75" s="33"/>
    </row>
    <row r="76" spans="1:20" x14ac:dyDescent="0.25">
      <c r="A76" s="50"/>
      <c r="B76" s="29"/>
      <c r="C76" s="29"/>
      <c r="D76" s="50"/>
      <c r="E76" s="29"/>
      <c r="F76" s="30"/>
      <c r="G76" s="50"/>
      <c r="H76" s="50"/>
      <c r="I76" s="50"/>
      <c r="J76" s="53"/>
      <c r="L76" s="53"/>
      <c r="M76" s="35"/>
      <c r="N76" s="35"/>
      <c r="O76" s="33"/>
    </row>
    <row r="77" spans="1:20" x14ac:dyDescent="0.25">
      <c r="A77" s="50"/>
      <c r="B77" s="29"/>
      <c r="C77" s="29"/>
      <c r="D77" s="50"/>
      <c r="E77" s="29"/>
      <c r="F77" s="30"/>
      <c r="G77" s="50"/>
      <c r="H77" s="50"/>
      <c r="I77" s="50"/>
      <c r="J77" s="53"/>
      <c r="L77" s="53"/>
      <c r="M77" s="35"/>
      <c r="N77" s="35"/>
      <c r="O77" s="33"/>
    </row>
    <row r="78" spans="1:20" x14ac:dyDescent="0.25">
      <c r="A78" s="50"/>
      <c r="B78" s="29"/>
      <c r="C78" s="29"/>
      <c r="D78" s="50"/>
      <c r="E78" s="29"/>
      <c r="F78" s="30"/>
      <c r="G78" s="50"/>
      <c r="H78" s="50"/>
      <c r="I78" s="50"/>
      <c r="J78" s="53"/>
      <c r="L78" s="53"/>
      <c r="M78" s="35"/>
      <c r="N78" s="35"/>
      <c r="O78" s="33"/>
    </row>
    <row r="79" spans="1:20" x14ac:dyDescent="0.25">
      <c r="A79" s="50"/>
      <c r="B79" s="29"/>
      <c r="C79" s="29"/>
      <c r="D79" s="50"/>
      <c r="E79" s="29"/>
      <c r="F79" s="30"/>
      <c r="G79" s="50"/>
      <c r="H79" s="50"/>
      <c r="I79" s="50"/>
      <c r="J79" s="53"/>
      <c r="L79" s="53"/>
      <c r="M79" s="35"/>
      <c r="N79" s="35"/>
      <c r="O79" s="33"/>
    </row>
    <row r="80" spans="1:20" x14ac:dyDescent="0.25">
      <c r="A80" s="50"/>
      <c r="B80" s="29"/>
      <c r="C80" s="29"/>
      <c r="D80" s="50"/>
      <c r="E80" s="29"/>
      <c r="F80" s="30"/>
      <c r="G80" s="50"/>
      <c r="H80" s="50"/>
      <c r="I80" s="50"/>
      <c r="J80" s="53"/>
      <c r="L80" s="53"/>
      <c r="M80" s="35"/>
      <c r="N80" s="35"/>
      <c r="O80" s="33"/>
    </row>
    <row r="81" spans="1:15" x14ac:dyDescent="0.25">
      <c r="A81" s="50"/>
      <c r="B81" s="29"/>
      <c r="C81" s="29"/>
      <c r="D81" s="50"/>
      <c r="E81" s="29"/>
      <c r="F81" s="30"/>
      <c r="G81" s="50"/>
      <c r="H81" s="50"/>
      <c r="I81" s="50"/>
      <c r="J81" s="53"/>
      <c r="L81" s="53"/>
      <c r="M81" s="35"/>
      <c r="N81" s="35"/>
      <c r="O81" s="33"/>
    </row>
    <row r="82" spans="1:15" x14ac:dyDescent="0.25">
      <c r="A82" s="50"/>
      <c r="B82" s="29"/>
      <c r="C82" s="29"/>
      <c r="D82" s="50"/>
      <c r="E82" s="29"/>
      <c r="F82" s="30"/>
      <c r="G82" s="50"/>
      <c r="H82" s="50"/>
      <c r="I82" s="50"/>
      <c r="J82" s="53"/>
      <c r="L82" s="53"/>
      <c r="M82" s="35"/>
      <c r="N82" s="35"/>
      <c r="O82" s="33"/>
    </row>
    <row r="83" spans="1:15" x14ac:dyDescent="0.25">
      <c r="A83" s="50"/>
      <c r="B83" s="29"/>
      <c r="C83" s="29"/>
      <c r="D83" s="50"/>
      <c r="E83" s="29"/>
      <c r="F83" s="30"/>
      <c r="G83" s="50"/>
      <c r="H83" s="50"/>
      <c r="I83" s="50"/>
      <c r="J83" s="53"/>
      <c r="L83" s="53"/>
      <c r="M83" s="35"/>
      <c r="N83" s="35"/>
      <c r="O83" s="33"/>
    </row>
    <row r="84" spans="1:15" x14ac:dyDescent="0.25">
      <c r="A84" s="50"/>
      <c r="B84" s="29"/>
      <c r="C84" s="29"/>
      <c r="D84" s="50"/>
      <c r="E84" s="29"/>
      <c r="F84" s="30"/>
      <c r="G84" s="50"/>
      <c r="H84" s="50"/>
      <c r="I84" s="50"/>
      <c r="J84" s="53"/>
      <c r="L84" s="53"/>
      <c r="M84" s="35"/>
      <c r="N84" s="35"/>
      <c r="O84" s="33"/>
    </row>
    <row r="85" spans="1:15" x14ac:dyDescent="0.25">
      <c r="A85" s="50"/>
      <c r="B85" s="29"/>
      <c r="C85" s="29"/>
      <c r="D85" s="50"/>
      <c r="E85" s="29"/>
      <c r="F85" s="30"/>
      <c r="G85" s="50"/>
      <c r="H85" s="50"/>
      <c r="I85" s="50"/>
      <c r="J85" s="53"/>
      <c r="L85" s="53"/>
      <c r="M85" s="35"/>
      <c r="N85" s="35"/>
      <c r="O85" s="33"/>
    </row>
    <row r="86" spans="1:15" x14ac:dyDescent="0.25">
      <c r="A86" s="50"/>
      <c r="B86" s="29"/>
      <c r="C86" s="29"/>
      <c r="D86" s="50"/>
      <c r="E86" s="29"/>
      <c r="F86" s="30"/>
      <c r="G86" s="50"/>
      <c r="H86" s="50"/>
      <c r="I86" s="50"/>
      <c r="J86" s="53"/>
      <c r="L86" s="53"/>
      <c r="M86" s="35"/>
      <c r="N86" s="35"/>
      <c r="O86" s="33"/>
    </row>
    <row r="87" spans="1:15" x14ac:dyDescent="0.25">
      <c r="A87" s="50"/>
      <c r="B87" s="29"/>
      <c r="C87" s="29"/>
      <c r="D87" s="50"/>
      <c r="E87" s="29"/>
      <c r="F87" s="30"/>
      <c r="G87" s="50"/>
      <c r="H87" s="50"/>
      <c r="I87" s="50"/>
      <c r="J87" s="53"/>
      <c r="L87" s="53"/>
      <c r="M87" s="35"/>
      <c r="N87" s="35"/>
      <c r="O87" s="33"/>
    </row>
    <row r="88" spans="1:15" x14ac:dyDescent="0.25">
      <c r="A88" s="50"/>
      <c r="B88" s="29"/>
      <c r="C88" s="29"/>
      <c r="D88" s="50"/>
      <c r="E88" s="29"/>
      <c r="F88" s="30"/>
      <c r="G88" s="50"/>
      <c r="H88" s="50"/>
      <c r="I88" s="50"/>
      <c r="J88" s="53"/>
      <c r="L88" s="53"/>
      <c r="M88" s="35"/>
      <c r="N88" s="35"/>
      <c r="O88" s="33"/>
    </row>
    <row r="89" spans="1:15" x14ac:dyDescent="0.25">
      <c r="A89" s="50"/>
      <c r="B89" s="29"/>
      <c r="C89" s="29"/>
      <c r="D89" s="50"/>
      <c r="E89" s="29"/>
      <c r="F89" s="30"/>
      <c r="G89" s="50"/>
      <c r="H89" s="50"/>
      <c r="I89" s="50"/>
      <c r="J89" s="53"/>
      <c r="L89" s="53"/>
      <c r="M89" s="35"/>
      <c r="N89" s="35"/>
      <c r="O89" s="33"/>
    </row>
    <row r="90" spans="1:15" x14ac:dyDescent="0.25">
      <c r="A90" s="50"/>
      <c r="B90" s="29"/>
      <c r="C90" s="29"/>
      <c r="D90" s="50"/>
      <c r="E90" s="29"/>
      <c r="F90" s="30"/>
      <c r="G90" s="50"/>
      <c r="H90" s="50"/>
      <c r="I90" s="50"/>
      <c r="J90" s="53"/>
      <c r="L90" s="53"/>
      <c r="M90" s="35"/>
      <c r="N90" s="35"/>
      <c r="O90" s="33"/>
    </row>
    <row r="91" spans="1:15" x14ac:dyDescent="0.25">
      <c r="A91" s="50"/>
      <c r="B91" s="29"/>
      <c r="C91" s="29"/>
      <c r="D91" s="50"/>
      <c r="E91" s="29"/>
      <c r="F91" s="30"/>
      <c r="G91" s="50"/>
      <c r="H91" s="50"/>
      <c r="I91" s="50"/>
      <c r="J91" s="53"/>
      <c r="L91" s="53"/>
      <c r="M91" s="35"/>
      <c r="N91" s="35"/>
      <c r="O91" s="33"/>
    </row>
    <row r="92" spans="1:15" x14ac:dyDescent="0.25">
      <c r="A92" s="50"/>
      <c r="B92" s="29"/>
      <c r="C92" s="29"/>
      <c r="D92" s="50"/>
      <c r="E92" s="29"/>
      <c r="F92" s="30"/>
      <c r="G92" s="50"/>
      <c r="H92" s="50"/>
      <c r="I92" s="50"/>
      <c r="J92" s="53"/>
      <c r="L92" s="53"/>
      <c r="M92" s="35"/>
      <c r="N92" s="35"/>
      <c r="O92" s="33"/>
    </row>
    <row r="93" spans="1:15" x14ac:dyDescent="0.25">
      <c r="A93" s="50"/>
      <c r="B93" s="29"/>
      <c r="C93" s="29"/>
      <c r="D93" s="50"/>
      <c r="E93" s="29"/>
      <c r="F93" s="30"/>
      <c r="G93" s="50"/>
      <c r="H93" s="50"/>
      <c r="I93" s="50"/>
      <c r="J93" s="53"/>
      <c r="L93" s="53"/>
      <c r="M93" s="35"/>
      <c r="N93" s="35"/>
      <c r="O93" s="33"/>
    </row>
    <row r="94" spans="1:15" x14ac:dyDescent="0.25">
      <c r="A94" s="50"/>
      <c r="B94" s="29"/>
      <c r="C94" s="29"/>
      <c r="D94" s="50"/>
      <c r="E94" s="29"/>
      <c r="F94" s="30"/>
      <c r="G94" s="50"/>
      <c r="H94" s="50"/>
      <c r="I94" s="50"/>
      <c r="J94" s="53"/>
      <c r="L94" s="53"/>
      <c r="M94" s="35"/>
      <c r="N94" s="35"/>
      <c r="O94" s="33"/>
    </row>
    <row r="95" spans="1:15" x14ac:dyDescent="0.25">
      <c r="A95" s="50"/>
      <c r="B95" s="29"/>
      <c r="C95" s="29"/>
      <c r="D95" s="50"/>
      <c r="E95" s="29"/>
      <c r="F95" s="30"/>
      <c r="G95" s="50"/>
      <c r="H95" s="50"/>
      <c r="I95" s="50"/>
      <c r="J95" s="53"/>
      <c r="L95" s="53"/>
      <c r="M95" s="35"/>
      <c r="N95" s="35"/>
      <c r="O95" s="33"/>
    </row>
    <row r="96" spans="1:15" x14ac:dyDescent="0.25">
      <c r="A96" s="50"/>
      <c r="B96" s="29"/>
      <c r="C96" s="29"/>
      <c r="D96" s="50"/>
      <c r="E96" s="29"/>
      <c r="F96" s="30"/>
      <c r="G96" s="50"/>
      <c r="H96" s="50"/>
      <c r="I96" s="50"/>
      <c r="J96" s="53"/>
      <c r="L96" s="53"/>
      <c r="M96" s="35"/>
      <c r="N96" s="35"/>
      <c r="O96" s="33"/>
    </row>
    <row r="97" spans="1:15" x14ac:dyDescent="0.25">
      <c r="A97" s="50"/>
      <c r="B97" s="29"/>
      <c r="C97" s="29"/>
      <c r="D97" s="50"/>
      <c r="E97" s="29"/>
      <c r="F97" s="30"/>
      <c r="G97" s="50"/>
      <c r="H97" s="50"/>
      <c r="I97" s="50"/>
      <c r="J97" s="53"/>
      <c r="L97" s="53"/>
      <c r="M97" s="35"/>
      <c r="N97" s="35"/>
      <c r="O97" s="33"/>
    </row>
    <row r="98" spans="1:15" x14ac:dyDescent="0.25">
      <c r="A98" s="50"/>
      <c r="B98" s="29"/>
      <c r="C98" s="29"/>
      <c r="D98" s="50"/>
      <c r="E98" s="29"/>
      <c r="F98" s="30"/>
      <c r="G98" s="50"/>
      <c r="H98" s="50"/>
      <c r="I98" s="50"/>
      <c r="J98" s="53"/>
      <c r="L98" s="53"/>
      <c r="M98" s="35"/>
      <c r="N98" s="35"/>
      <c r="O98" s="33"/>
    </row>
    <row r="99" spans="1:15" x14ac:dyDescent="0.25">
      <c r="A99" s="50"/>
      <c r="B99" s="29"/>
      <c r="C99" s="29"/>
      <c r="D99" s="50"/>
      <c r="E99" s="29"/>
      <c r="F99" s="30"/>
      <c r="G99" s="50"/>
      <c r="H99" s="50"/>
      <c r="I99" s="50"/>
      <c r="J99" s="53"/>
      <c r="L99" s="53"/>
      <c r="M99" s="35"/>
      <c r="N99" s="35"/>
      <c r="O99" s="33"/>
    </row>
    <row r="100" spans="1:15" x14ac:dyDescent="0.25">
      <c r="A100" s="50"/>
      <c r="B100" s="29"/>
      <c r="C100" s="29"/>
      <c r="D100" s="50"/>
      <c r="E100" s="29"/>
      <c r="F100" s="30"/>
      <c r="G100" s="50"/>
      <c r="H100" s="50"/>
      <c r="I100" s="50"/>
      <c r="J100" s="53"/>
      <c r="L100" s="53"/>
      <c r="M100" s="35"/>
      <c r="N100" s="35"/>
      <c r="O100" s="33"/>
    </row>
    <row r="101" spans="1:15" x14ac:dyDescent="0.25">
      <c r="A101" s="50"/>
      <c r="B101" s="29"/>
      <c r="C101" s="29"/>
      <c r="D101" s="50"/>
      <c r="E101" s="29"/>
      <c r="F101" s="30"/>
      <c r="G101" s="50"/>
      <c r="H101" s="50"/>
      <c r="I101" s="50"/>
      <c r="J101" s="53"/>
      <c r="L101" s="53"/>
      <c r="M101" s="35"/>
      <c r="N101" s="35"/>
      <c r="O101" s="33"/>
    </row>
    <row r="102" spans="1:15" x14ac:dyDescent="0.25">
      <c r="A102" s="50"/>
      <c r="B102" s="29"/>
      <c r="C102" s="29"/>
      <c r="D102" s="50"/>
      <c r="E102" s="29"/>
      <c r="F102" s="30"/>
      <c r="G102" s="50"/>
      <c r="H102" s="50"/>
      <c r="I102" s="50"/>
      <c r="J102" s="53"/>
      <c r="L102" s="53"/>
      <c r="M102" s="35"/>
      <c r="N102" s="35"/>
      <c r="O102" s="33"/>
    </row>
    <row r="103" spans="1:15" x14ac:dyDescent="0.25">
      <c r="A103" s="50"/>
      <c r="B103" s="29"/>
      <c r="C103" s="29"/>
      <c r="D103" s="50"/>
      <c r="E103" s="29"/>
      <c r="F103" s="30"/>
      <c r="G103" s="50"/>
      <c r="H103" s="50"/>
      <c r="I103" s="50"/>
      <c r="J103" s="53"/>
      <c r="L103" s="53"/>
      <c r="M103" s="35"/>
      <c r="N103" s="35"/>
      <c r="O103" s="33"/>
    </row>
    <row r="104" spans="1:15" x14ac:dyDescent="0.25">
      <c r="A104" s="50"/>
      <c r="B104" s="29"/>
      <c r="C104" s="29"/>
      <c r="D104" s="50"/>
      <c r="E104" s="29"/>
      <c r="F104" s="30"/>
      <c r="G104" s="50"/>
      <c r="H104" s="50"/>
      <c r="I104" s="50"/>
      <c r="J104" s="53"/>
      <c r="L104" s="53"/>
      <c r="M104" s="35"/>
      <c r="N104" s="35"/>
      <c r="O104" s="33"/>
    </row>
    <row r="105" spans="1:15" x14ac:dyDescent="0.25">
      <c r="A105" s="50"/>
      <c r="B105" s="29"/>
      <c r="C105" s="29"/>
      <c r="D105" s="50"/>
      <c r="E105" s="29"/>
      <c r="F105" s="30"/>
      <c r="G105" s="50"/>
      <c r="H105" s="50"/>
      <c r="I105" s="50"/>
      <c r="J105" s="53"/>
      <c r="L105" s="53"/>
      <c r="M105" s="35"/>
      <c r="N105" s="35"/>
      <c r="O105" s="33"/>
    </row>
    <row r="106" spans="1:15" x14ac:dyDescent="0.25">
      <c r="A106" s="50"/>
      <c r="B106" s="29"/>
      <c r="C106" s="29"/>
      <c r="D106" s="50"/>
      <c r="E106" s="29"/>
      <c r="F106" s="30"/>
      <c r="G106" s="50"/>
      <c r="H106" s="50"/>
      <c r="I106" s="50"/>
      <c r="J106" s="53"/>
      <c r="L106" s="53"/>
      <c r="M106" s="35"/>
      <c r="N106" s="35"/>
      <c r="O106" s="33"/>
    </row>
    <row r="107" spans="1:15" x14ac:dyDescent="0.25">
      <c r="A107" s="50"/>
      <c r="B107" s="29"/>
      <c r="C107" s="29"/>
      <c r="D107" s="50"/>
      <c r="E107" s="29"/>
      <c r="F107" s="30"/>
      <c r="G107" s="50"/>
      <c r="H107" s="50"/>
      <c r="I107" s="50"/>
      <c r="J107" s="53"/>
      <c r="L107" s="53"/>
      <c r="M107" s="35"/>
      <c r="N107" s="35"/>
      <c r="O107" s="33"/>
    </row>
    <row r="108" spans="1:15" x14ac:dyDescent="0.25">
      <c r="A108" s="50"/>
      <c r="B108" s="29"/>
      <c r="C108" s="29"/>
      <c r="D108" s="50"/>
      <c r="E108" s="29"/>
      <c r="F108" s="30"/>
      <c r="G108" s="50"/>
      <c r="H108" s="50"/>
      <c r="I108" s="50"/>
      <c r="J108" s="53"/>
      <c r="L108" s="53"/>
      <c r="M108" s="35"/>
      <c r="N108" s="35"/>
      <c r="O108" s="33"/>
    </row>
    <row r="109" spans="1:15" x14ac:dyDescent="0.25">
      <c r="A109" s="50"/>
      <c r="B109" s="29"/>
      <c r="C109" s="29"/>
      <c r="D109" s="50"/>
      <c r="E109" s="29"/>
      <c r="F109" s="30"/>
      <c r="G109" s="50"/>
      <c r="H109" s="50"/>
      <c r="I109" s="50"/>
      <c r="J109" s="53"/>
      <c r="L109" s="53"/>
      <c r="M109" s="35"/>
      <c r="N109" s="35"/>
      <c r="O109" s="33"/>
    </row>
    <row r="110" spans="1:15" x14ac:dyDescent="0.25">
      <c r="A110" s="50"/>
      <c r="B110" s="29"/>
      <c r="C110" s="29"/>
      <c r="D110" s="50"/>
      <c r="E110" s="29"/>
      <c r="F110" s="30"/>
      <c r="G110" s="50"/>
      <c r="H110" s="50"/>
      <c r="I110" s="50"/>
      <c r="J110" s="53"/>
      <c r="L110" s="53"/>
      <c r="M110" s="35"/>
      <c r="N110" s="35"/>
      <c r="O110" s="33"/>
    </row>
    <row r="111" spans="1:15" x14ac:dyDescent="0.25">
      <c r="A111" s="50"/>
      <c r="B111" s="29"/>
      <c r="C111" s="29"/>
      <c r="D111" s="50"/>
      <c r="E111" s="29"/>
      <c r="F111" s="30"/>
      <c r="G111" s="50"/>
      <c r="H111" s="50"/>
      <c r="I111" s="50"/>
      <c r="J111" s="53"/>
      <c r="L111" s="53"/>
      <c r="M111" s="35"/>
      <c r="N111" s="35"/>
      <c r="O111" s="33"/>
    </row>
    <row r="112" spans="1:15" x14ac:dyDescent="0.25">
      <c r="A112" s="50"/>
      <c r="B112" s="29"/>
      <c r="C112" s="29"/>
      <c r="D112" s="50"/>
      <c r="E112" s="29"/>
      <c r="F112" s="30"/>
      <c r="G112" s="50"/>
      <c r="H112" s="50"/>
      <c r="I112" s="50"/>
      <c r="J112" s="53"/>
      <c r="L112" s="53"/>
      <c r="M112" s="35"/>
      <c r="N112" s="35"/>
      <c r="O112" s="33"/>
    </row>
    <row r="113" spans="1:15" x14ac:dyDescent="0.25">
      <c r="A113" s="50"/>
      <c r="B113" s="29"/>
      <c r="C113" s="29"/>
      <c r="D113" s="50"/>
      <c r="E113" s="29"/>
      <c r="F113" s="30"/>
      <c r="G113" s="50"/>
      <c r="H113" s="50"/>
      <c r="I113" s="50"/>
      <c r="J113" s="53"/>
      <c r="L113" s="53"/>
      <c r="M113" s="35"/>
      <c r="N113" s="35"/>
      <c r="O113" s="33"/>
    </row>
    <row r="114" spans="1:15" x14ac:dyDescent="0.25">
      <c r="A114" s="50"/>
      <c r="B114" s="29"/>
      <c r="C114" s="29"/>
      <c r="D114" s="50"/>
      <c r="E114" s="29"/>
      <c r="F114" s="30"/>
      <c r="G114" s="50"/>
      <c r="H114" s="50"/>
      <c r="I114" s="50"/>
      <c r="J114" s="53"/>
      <c r="L114" s="53"/>
      <c r="M114" s="35"/>
      <c r="N114" s="35"/>
      <c r="O114" s="33"/>
    </row>
    <row r="115" spans="1:15" x14ac:dyDescent="0.25">
      <c r="A115" s="50"/>
      <c r="B115" s="29"/>
      <c r="C115" s="29"/>
      <c r="D115" s="50"/>
      <c r="E115" s="29"/>
      <c r="F115" s="30"/>
      <c r="G115" s="50"/>
      <c r="H115" s="50"/>
      <c r="I115" s="50"/>
      <c r="J115" s="53"/>
      <c r="L115" s="53"/>
      <c r="M115" s="35"/>
      <c r="N115" s="35"/>
      <c r="O115" s="33"/>
    </row>
    <row r="116" spans="1:15" x14ac:dyDescent="0.25">
      <c r="A116" s="50"/>
      <c r="B116" s="29"/>
      <c r="C116" s="29"/>
      <c r="D116" s="50"/>
      <c r="E116" s="29"/>
      <c r="F116" s="30"/>
      <c r="G116" s="50"/>
      <c r="H116" s="50"/>
      <c r="I116" s="50"/>
      <c r="J116" s="53"/>
      <c r="L116" s="53"/>
      <c r="M116" s="35"/>
      <c r="N116" s="35"/>
      <c r="O116" s="33"/>
    </row>
    <row r="117" spans="1:15" x14ac:dyDescent="0.25">
      <c r="A117" s="50"/>
      <c r="B117" s="29"/>
      <c r="C117" s="29"/>
      <c r="D117" s="50"/>
      <c r="E117" s="29"/>
      <c r="F117" s="30"/>
      <c r="G117" s="50"/>
      <c r="H117" s="50"/>
      <c r="I117" s="50"/>
      <c r="J117" s="53"/>
      <c r="L117" s="53"/>
      <c r="M117" s="35"/>
      <c r="N117" s="35"/>
      <c r="O117" s="33"/>
    </row>
    <row r="118" spans="1:15" x14ac:dyDescent="0.25">
      <c r="A118" s="50"/>
      <c r="B118" s="29"/>
      <c r="C118" s="29"/>
      <c r="D118" s="50"/>
      <c r="E118" s="29"/>
      <c r="F118" s="30"/>
      <c r="G118" s="50"/>
      <c r="H118" s="50"/>
      <c r="I118" s="50"/>
      <c r="J118" s="53"/>
      <c r="L118" s="53"/>
      <c r="M118" s="35"/>
      <c r="N118" s="35"/>
      <c r="O118" s="33"/>
    </row>
    <row r="119" spans="1:15" x14ac:dyDescent="0.25">
      <c r="A119" s="50"/>
      <c r="B119" s="29"/>
      <c r="C119" s="29"/>
      <c r="D119" s="50"/>
      <c r="E119" s="29"/>
      <c r="F119" s="30"/>
      <c r="G119" s="50"/>
      <c r="H119" s="50"/>
      <c r="I119" s="50"/>
      <c r="J119" s="53"/>
      <c r="L119" s="53"/>
      <c r="M119" s="35"/>
      <c r="N119" s="35"/>
      <c r="O119" s="33"/>
    </row>
    <row r="120" spans="1:15" x14ac:dyDescent="0.25">
      <c r="A120" s="50"/>
      <c r="B120" s="29"/>
      <c r="C120" s="29"/>
      <c r="D120" s="50"/>
      <c r="E120" s="29"/>
      <c r="F120" s="30"/>
      <c r="G120" s="50"/>
      <c r="H120" s="50"/>
      <c r="I120" s="50"/>
      <c r="J120" s="53"/>
      <c r="L120" s="53"/>
      <c r="M120" s="35"/>
      <c r="N120" s="35"/>
      <c r="O120" s="33"/>
    </row>
    <row r="121" spans="1:15" x14ac:dyDescent="0.25">
      <c r="A121" s="50"/>
      <c r="B121" s="29"/>
      <c r="C121" s="29"/>
      <c r="D121" s="50"/>
      <c r="E121" s="29"/>
      <c r="F121" s="30"/>
      <c r="G121" s="50"/>
      <c r="H121" s="50"/>
      <c r="I121" s="50"/>
      <c r="J121" s="53"/>
      <c r="L121" s="53"/>
      <c r="M121" s="35"/>
      <c r="N121" s="35"/>
      <c r="O121" s="33"/>
    </row>
    <row r="122" spans="1:15" x14ac:dyDescent="0.25">
      <c r="A122" s="50"/>
      <c r="B122" s="29"/>
      <c r="C122" s="29"/>
      <c r="D122" s="50"/>
      <c r="E122" s="29"/>
      <c r="F122" s="30"/>
      <c r="G122" s="50"/>
      <c r="H122" s="50"/>
      <c r="I122" s="50"/>
      <c r="J122" s="53"/>
      <c r="L122" s="53"/>
      <c r="M122" s="35"/>
      <c r="N122" s="35"/>
      <c r="O122" s="33"/>
    </row>
    <row r="123" spans="1:15" x14ac:dyDescent="0.25">
      <c r="A123" s="50"/>
      <c r="B123" s="29"/>
      <c r="C123" s="29"/>
      <c r="D123" s="50"/>
      <c r="E123" s="29"/>
      <c r="F123" s="30"/>
      <c r="G123" s="50"/>
      <c r="H123" s="50"/>
      <c r="I123" s="50"/>
      <c r="J123" s="53"/>
      <c r="L123" s="53"/>
      <c r="M123" s="35"/>
      <c r="N123" s="35"/>
      <c r="O123" s="33"/>
    </row>
    <row r="124" spans="1:15" x14ac:dyDescent="0.25">
      <c r="A124" s="50"/>
      <c r="B124" s="29"/>
      <c r="C124" s="29"/>
      <c r="D124" s="50"/>
      <c r="E124" s="29"/>
      <c r="F124" s="30"/>
      <c r="G124" s="50"/>
      <c r="H124" s="50"/>
      <c r="I124" s="50"/>
      <c r="J124" s="53"/>
      <c r="L124" s="53"/>
      <c r="M124" s="35"/>
      <c r="N124" s="35"/>
      <c r="O124" s="33"/>
    </row>
    <row r="125" spans="1:15" x14ac:dyDescent="0.25">
      <c r="A125" s="50"/>
      <c r="B125" s="29"/>
      <c r="C125" s="29"/>
      <c r="D125" s="50"/>
      <c r="E125" s="29"/>
      <c r="F125" s="30"/>
      <c r="G125" s="50"/>
      <c r="H125" s="50"/>
      <c r="I125" s="50"/>
      <c r="J125" s="53"/>
      <c r="L125" s="53"/>
      <c r="M125" s="35"/>
      <c r="N125" s="35"/>
      <c r="O125" s="33"/>
    </row>
    <row r="126" spans="1:15" x14ac:dyDescent="0.25">
      <c r="A126" s="50"/>
      <c r="B126" s="29"/>
      <c r="C126" s="29"/>
      <c r="D126" s="50"/>
      <c r="E126" s="29"/>
      <c r="F126" s="30"/>
      <c r="G126" s="50"/>
      <c r="H126" s="50"/>
      <c r="I126" s="50"/>
      <c r="J126" s="53"/>
      <c r="L126" s="53"/>
      <c r="M126" s="35"/>
      <c r="N126" s="35"/>
      <c r="O126" s="33"/>
    </row>
    <row r="127" spans="1:15" x14ac:dyDescent="0.25">
      <c r="A127" s="50"/>
      <c r="B127" s="29"/>
      <c r="C127" s="29"/>
      <c r="D127" s="50"/>
      <c r="E127" s="29"/>
      <c r="F127" s="30"/>
      <c r="G127" s="50"/>
      <c r="H127" s="50"/>
      <c r="I127" s="50"/>
      <c r="J127" s="53"/>
      <c r="L127" s="53"/>
      <c r="M127" s="35"/>
      <c r="N127" s="35"/>
      <c r="O127" s="33"/>
    </row>
    <row r="128" spans="1:15" x14ac:dyDescent="0.25">
      <c r="A128" s="50"/>
      <c r="B128" s="29"/>
      <c r="C128" s="29"/>
      <c r="D128" s="50"/>
      <c r="E128" s="29"/>
      <c r="F128" s="30"/>
      <c r="G128" s="50"/>
      <c r="H128" s="50"/>
      <c r="I128" s="50"/>
      <c r="J128" s="53"/>
      <c r="L128" s="53"/>
      <c r="M128" s="35"/>
      <c r="N128" s="35"/>
      <c r="O128" s="33"/>
    </row>
    <row r="129" spans="1:15" x14ac:dyDescent="0.25">
      <c r="A129" s="50"/>
      <c r="B129" s="29"/>
      <c r="C129" s="29"/>
      <c r="D129" s="50"/>
      <c r="E129" s="29"/>
      <c r="F129" s="30"/>
      <c r="G129" s="50"/>
      <c r="H129" s="50"/>
      <c r="I129" s="50"/>
      <c r="J129" s="53"/>
      <c r="L129" s="53"/>
      <c r="M129" s="35"/>
      <c r="N129" s="35"/>
      <c r="O129" s="33"/>
    </row>
    <row r="130" spans="1:15" x14ac:dyDescent="0.25">
      <c r="A130" s="50"/>
      <c r="B130" s="29"/>
      <c r="C130" s="29"/>
      <c r="D130" s="50"/>
      <c r="E130" s="29"/>
      <c r="F130" s="30"/>
      <c r="G130" s="50"/>
      <c r="H130" s="50"/>
      <c r="I130" s="50"/>
      <c r="J130" s="53"/>
      <c r="L130" s="53"/>
      <c r="M130" s="35"/>
      <c r="N130" s="35"/>
      <c r="O130" s="33"/>
    </row>
    <row r="131" spans="1:15" x14ac:dyDescent="0.25">
      <c r="A131" s="50"/>
      <c r="B131" s="29"/>
      <c r="C131" s="29"/>
      <c r="D131" s="50"/>
      <c r="E131" s="29"/>
      <c r="F131" s="30"/>
      <c r="G131" s="50"/>
      <c r="H131" s="50"/>
      <c r="I131" s="50"/>
      <c r="J131" s="53"/>
      <c r="L131" s="53"/>
      <c r="M131" s="35"/>
      <c r="N131" s="35"/>
      <c r="O131" s="33"/>
    </row>
    <row r="132" spans="1:15" x14ac:dyDescent="0.25">
      <c r="A132" s="50"/>
      <c r="B132" s="29"/>
      <c r="C132" s="29"/>
      <c r="D132" s="50"/>
      <c r="E132" s="29"/>
      <c r="F132" s="30"/>
      <c r="G132" s="50"/>
      <c r="H132" s="50"/>
      <c r="I132" s="50"/>
      <c r="J132" s="53"/>
      <c r="L132" s="53"/>
      <c r="M132" s="35"/>
      <c r="N132" s="35"/>
      <c r="O132" s="33"/>
    </row>
    <row r="133" spans="1:15" x14ac:dyDescent="0.25">
      <c r="A133" s="50"/>
      <c r="B133" s="29"/>
      <c r="C133" s="29"/>
      <c r="D133" s="50"/>
      <c r="E133" s="29"/>
      <c r="F133" s="30"/>
      <c r="G133" s="50"/>
      <c r="H133" s="50"/>
      <c r="I133" s="50"/>
      <c r="J133" s="53"/>
      <c r="L133" s="53"/>
      <c r="M133" s="35"/>
      <c r="N133" s="35"/>
      <c r="O133" s="33"/>
    </row>
    <row r="134" spans="1:15" x14ac:dyDescent="0.25">
      <c r="A134" s="50"/>
      <c r="B134" s="29"/>
      <c r="C134" s="29"/>
      <c r="D134" s="50"/>
      <c r="E134" s="29"/>
      <c r="F134" s="30"/>
      <c r="G134" s="50"/>
      <c r="H134" s="50"/>
      <c r="I134" s="50"/>
      <c r="J134" s="53"/>
      <c r="L134" s="53"/>
      <c r="M134" s="35"/>
      <c r="N134" s="35"/>
      <c r="O134" s="33"/>
    </row>
    <row r="135" spans="1:15" x14ac:dyDescent="0.25">
      <c r="A135" s="50"/>
      <c r="B135" s="29"/>
      <c r="C135" s="29"/>
      <c r="D135" s="50"/>
      <c r="E135" s="29"/>
      <c r="F135" s="30"/>
      <c r="G135" s="50"/>
      <c r="H135" s="50"/>
      <c r="I135" s="50"/>
      <c r="J135" s="53"/>
      <c r="L135" s="53"/>
      <c r="M135" s="35"/>
      <c r="N135" s="35"/>
      <c r="O135" s="33"/>
    </row>
    <row r="136" spans="1:15" x14ac:dyDescent="0.25">
      <c r="A136" s="50"/>
      <c r="B136" s="29"/>
      <c r="C136" s="29"/>
      <c r="D136" s="50"/>
      <c r="E136" s="29"/>
      <c r="F136" s="30"/>
      <c r="G136" s="50"/>
      <c r="H136" s="50"/>
      <c r="I136" s="50"/>
      <c r="J136" s="53"/>
      <c r="L136" s="53"/>
      <c r="M136" s="35"/>
      <c r="N136" s="35"/>
      <c r="O136" s="33"/>
    </row>
    <row r="137" spans="1:15" x14ac:dyDescent="0.25">
      <c r="A137" s="50"/>
      <c r="B137" s="29"/>
      <c r="C137" s="29"/>
      <c r="D137" s="50"/>
      <c r="E137" s="29"/>
      <c r="F137" s="30"/>
      <c r="G137" s="50"/>
      <c r="H137" s="50"/>
      <c r="I137" s="50"/>
      <c r="J137" s="53"/>
      <c r="L137" s="53"/>
      <c r="M137" s="35"/>
      <c r="N137" s="35"/>
      <c r="O137" s="33"/>
    </row>
    <row r="138" spans="1:15" x14ac:dyDescent="0.25">
      <c r="A138" s="50"/>
      <c r="B138" s="29"/>
      <c r="C138" s="29"/>
      <c r="D138" s="50"/>
      <c r="E138" s="29"/>
      <c r="F138" s="30"/>
      <c r="G138" s="50"/>
      <c r="H138" s="50"/>
      <c r="I138" s="50"/>
      <c r="J138" s="53"/>
      <c r="L138" s="53"/>
      <c r="M138" s="35"/>
      <c r="N138" s="35"/>
      <c r="O138" s="33"/>
    </row>
    <row r="139" spans="1:15" x14ac:dyDescent="0.25">
      <c r="A139" s="50"/>
      <c r="B139" s="29"/>
      <c r="C139" s="29"/>
      <c r="D139" s="50"/>
      <c r="E139" s="29"/>
      <c r="F139" s="30"/>
      <c r="G139" s="50"/>
      <c r="H139" s="50"/>
      <c r="I139" s="50"/>
      <c r="J139" s="53"/>
      <c r="L139" s="53"/>
      <c r="M139" s="35"/>
      <c r="N139" s="35"/>
      <c r="O139" s="33"/>
    </row>
    <row r="140" spans="1:15" x14ac:dyDescent="0.25">
      <c r="A140" s="50"/>
      <c r="B140" s="29"/>
      <c r="C140" s="29"/>
      <c r="D140" s="50"/>
      <c r="E140" s="29"/>
      <c r="F140" s="30"/>
      <c r="G140" s="50"/>
      <c r="H140" s="50"/>
      <c r="I140" s="50"/>
      <c r="J140" s="53"/>
      <c r="L140" s="53"/>
      <c r="M140" s="35"/>
      <c r="N140" s="35"/>
      <c r="O140" s="33"/>
    </row>
    <row r="141" spans="1:15" x14ac:dyDescent="0.25">
      <c r="A141" s="50"/>
      <c r="B141" s="29"/>
      <c r="C141" s="29"/>
      <c r="D141" s="50"/>
      <c r="E141" s="29"/>
      <c r="F141" s="30"/>
      <c r="G141" s="50"/>
      <c r="H141" s="50"/>
      <c r="I141" s="50"/>
      <c r="J141" s="53"/>
      <c r="L141" s="53"/>
      <c r="M141" s="35"/>
      <c r="N141" s="35"/>
      <c r="O141" s="33"/>
    </row>
    <row r="142" spans="1:15" x14ac:dyDescent="0.25">
      <c r="A142" s="50"/>
      <c r="B142" s="29"/>
      <c r="C142" s="29"/>
      <c r="D142" s="50"/>
      <c r="E142" s="29"/>
      <c r="F142" s="30"/>
      <c r="G142" s="50"/>
      <c r="H142" s="50"/>
      <c r="I142" s="50"/>
      <c r="J142" s="53"/>
      <c r="L142" s="53"/>
      <c r="M142" s="35"/>
      <c r="N142" s="35"/>
      <c r="O142" s="33"/>
    </row>
    <row r="143" spans="1:15" x14ac:dyDescent="0.25">
      <c r="A143" s="50"/>
      <c r="B143" s="29"/>
      <c r="C143" s="29"/>
      <c r="D143" s="50"/>
      <c r="E143" s="29"/>
      <c r="F143" s="30"/>
      <c r="G143" s="50"/>
      <c r="H143" s="50"/>
      <c r="I143" s="50"/>
      <c r="J143" s="53"/>
      <c r="L143" s="53"/>
      <c r="M143" s="35"/>
      <c r="N143" s="35"/>
      <c r="O143" s="33"/>
    </row>
    <row r="144" spans="1:15" x14ac:dyDescent="0.25">
      <c r="A144" s="50"/>
      <c r="B144" s="29"/>
      <c r="C144" s="29"/>
      <c r="D144" s="50"/>
      <c r="E144" s="29"/>
      <c r="F144" s="30"/>
      <c r="G144" s="50"/>
      <c r="H144" s="50"/>
      <c r="I144" s="50"/>
      <c r="J144" s="53"/>
      <c r="L144" s="53"/>
      <c r="M144" s="35"/>
      <c r="N144" s="35"/>
      <c r="O144" s="33"/>
    </row>
    <row r="145" spans="1:15" x14ac:dyDescent="0.25">
      <c r="A145" s="50"/>
      <c r="B145" s="29"/>
      <c r="C145" s="29"/>
      <c r="D145" s="50"/>
      <c r="E145" s="29"/>
      <c r="F145" s="30"/>
      <c r="G145" s="50"/>
      <c r="H145" s="50"/>
      <c r="I145" s="50"/>
      <c r="J145" s="53"/>
      <c r="L145" s="53"/>
      <c r="M145" s="35"/>
      <c r="N145" s="35"/>
      <c r="O145" s="33"/>
    </row>
    <row r="146" spans="1:15" x14ac:dyDescent="0.25">
      <c r="A146" s="50"/>
      <c r="B146" s="29"/>
      <c r="C146" s="29"/>
      <c r="D146" s="50"/>
      <c r="E146" s="29"/>
      <c r="F146" s="30"/>
      <c r="G146" s="50"/>
      <c r="H146" s="50"/>
      <c r="I146" s="50"/>
      <c r="J146" s="53"/>
      <c r="L146" s="53"/>
      <c r="M146" s="35"/>
      <c r="N146" s="35"/>
      <c r="O146" s="33"/>
    </row>
    <row r="147" spans="1:15" x14ac:dyDescent="0.25">
      <c r="A147" s="50"/>
      <c r="B147" s="29"/>
      <c r="C147" s="29"/>
      <c r="D147" s="50"/>
      <c r="E147" s="29"/>
      <c r="F147" s="30"/>
      <c r="G147" s="50"/>
      <c r="H147" s="50"/>
      <c r="I147" s="50"/>
      <c r="J147" s="53"/>
      <c r="L147" s="53"/>
      <c r="M147" s="35"/>
      <c r="N147" s="35"/>
      <c r="O147" s="33"/>
    </row>
    <row r="148" spans="1:15" x14ac:dyDescent="0.25">
      <c r="A148" s="50"/>
      <c r="B148" s="29"/>
      <c r="C148" s="29"/>
      <c r="D148" s="50"/>
      <c r="E148" s="29"/>
      <c r="F148" s="30"/>
      <c r="G148" s="50"/>
      <c r="H148" s="50"/>
      <c r="I148" s="50"/>
      <c r="J148" s="53"/>
      <c r="L148" s="53"/>
      <c r="M148" s="35"/>
      <c r="N148" s="35"/>
      <c r="O148" s="33"/>
    </row>
    <row r="149" spans="1:15" x14ac:dyDescent="0.25">
      <c r="A149" s="50"/>
      <c r="B149" s="29"/>
      <c r="C149" s="29"/>
      <c r="D149" s="50"/>
      <c r="E149" s="29"/>
      <c r="F149" s="30"/>
      <c r="G149" s="50"/>
      <c r="H149" s="50"/>
      <c r="I149" s="50"/>
      <c r="J149" s="53"/>
      <c r="L149" s="53"/>
      <c r="M149" s="35"/>
      <c r="N149" s="35"/>
      <c r="O149" s="33"/>
    </row>
    <row r="150" spans="1:15" x14ac:dyDescent="0.25">
      <c r="A150" s="50"/>
      <c r="B150" s="29"/>
      <c r="C150" s="29"/>
      <c r="D150" s="50"/>
      <c r="E150" s="29"/>
      <c r="F150" s="30"/>
      <c r="G150" s="50"/>
      <c r="H150" s="50"/>
      <c r="I150" s="50"/>
      <c r="J150" s="53"/>
      <c r="L150" s="53"/>
      <c r="M150" s="35"/>
      <c r="N150" s="35"/>
      <c r="O150" s="33"/>
    </row>
    <row r="151" spans="1:15" x14ac:dyDescent="0.25">
      <c r="A151" s="50"/>
      <c r="B151" s="29"/>
      <c r="C151" s="29"/>
      <c r="D151" s="50"/>
      <c r="E151" s="29"/>
      <c r="F151" s="30"/>
      <c r="G151" s="50"/>
      <c r="H151" s="50"/>
      <c r="I151" s="50"/>
      <c r="J151" s="53"/>
      <c r="L151" s="53"/>
      <c r="M151" s="35"/>
      <c r="N151" s="35"/>
      <c r="O151" s="33"/>
    </row>
    <row r="152" spans="1:15" x14ac:dyDescent="0.25">
      <c r="A152" s="50"/>
      <c r="B152" s="29"/>
      <c r="C152" s="29"/>
      <c r="D152" s="50"/>
      <c r="E152" s="29"/>
      <c r="F152" s="30"/>
      <c r="G152" s="50"/>
      <c r="H152" s="50"/>
      <c r="I152" s="50"/>
      <c r="J152" s="53"/>
      <c r="L152" s="53"/>
      <c r="M152" s="35"/>
      <c r="N152" s="35"/>
      <c r="O152" s="33"/>
    </row>
    <row r="153" spans="1:15" x14ac:dyDescent="0.25">
      <c r="A153" s="50"/>
      <c r="B153" s="29"/>
      <c r="C153" s="29"/>
      <c r="D153" s="50"/>
      <c r="E153" s="29"/>
      <c r="F153" s="30"/>
      <c r="G153" s="50"/>
      <c r="H153" s="50"/>
      <c r="I153" s="50"/>
      <c r="J153" s="53"/>
      <c r="L153" s="53"/>
      <c r="M153" s="35"/>
      <c r="N153" s="35"/>
      <c r="O153" s="33"/>
    </row>
    <row r="154" spans="1:15" x14ac:dyDescent="0.25">
      <c r="A154" s="50"/>
      <c r="B154" s="29"/>
      <c r="C154" s="29"/>
      <c r="D154" s="50"/>
      <c r="E154" s="29"/>
      <c r="F154" s="30"/>
      <c r="G154" s="50"/>
      <c r="H154" s="50"/>
      <c r="I154" s="50"/>
      <c r="J154" s="53"/>
      <c r="L154" s="53"/>
      <c r="M154" s="35"/>
      <c r="N154" s="35"/>
      <c r="O154" s="33"/>
    </row>
    <row r="155" spans="1:15" x14ac:dyDescent="0.25">
      <c r="A155" s="50"/>
      <c r="B155" s="29"/>
      <c r="C155" s="29"/>
      <c r="D155" s="50"/>
      <c r="E155" s="29"/>
      <c r="F155" s="30"/>
      <c r="G155" s="50"/>
      <c r="H155" s="50"/>
      <c r="I155" s="50"/>
      <c r="J155" s="53"/>
      <c r="L155" s="53"/>
      <c r="M155" s="35"/>
      <c r="N155" s="35"/>
      <c r="O155" s="33"/>
    </row>
    <row r="156" spans="1:15" x14ac:dyDescent="0.25">
      <c r="A156" s="50"/>
      <c r="B156" s="29"/>
      <c r="C156" s="29"/>
      <c r="D156" s="50"/>
      <c r="E156" s="29"/>
      <c r="F156" s="30"/>
      <c r="G156" s="50"/>
      <c r="H156" s="50"/>
      <c r="I156" s="50"/>
      <c r="J156" s="53"/>
      <c r="L156" s="53"/>
      <c r="M156" s="35"/>
      <c r="N156" s="35"/>
      <c r="O156" s="33"/>
    </row>
    <row r="157" spans="1:15" x14ac:dyDescent="0.25">
      <c r="A157" s="50"/>
      <c r="B157" s="29"/>
      <c r="C157" s="29"/>
      <c r="D157" s="50"/>
      <c r="E157" s="29"/>
      <c r="F157" s="30"/>
      <c r="G157" s="50"/>
      <c r="H157" s="50"/>
      <c r="I157" s="50"/>
      <c r="J157" s="53"/>
      <c r="L157" s="53"/>
      <c r="M157" s="35"/>
      <c r="N157" s="35"/>
      <c r="O157" s="33"/>
    </row>
    <row r="158" spans="1:15" x14ac:dyDescent="0.25">
      <c r="A158" s="50"/>
      <c r="B158" s="29"/>
      <c r="C158" s="29"/>
      <c r="D158" s="50"/>
      <c r="E158" s="29"/>
      <c r="F158" s="30"/>
      <c r="G158" s="50"/>
      <c r="H158" s="50"/>
      <c r="I158" s="50"/>
      <c r="J158" s="53"/>
      <c r="L158" s="53"/>
      <c r="M158" s="35"/>
      <c r="N158" s="35"/>
      <c r="O158" s="33"/>
    </row>
    <row r="159" spans="1:15" x14ac:dyDescent="0.25">
      <c r="A159" s="50"/>
      <c r="B159" s="29"/>
      <c r="C159" s="29"/>
      <c r="D159" s="50"/>
      <c r="E159" s="29"/>
      <c r="F159" s="30"/>
      <c r="G159" s="50"/>
      <c r="H159" s="50"/>
      <c r="I159" s="50"/>
      <c r="J159" s="53"/>
      <c r="L159" s="53"/>
      <c r="M159" s="35"/>
      <c r="N159" s="35"/>
      <c r="O159" s="33"/>
    </row>
    <row r="160" spans="1:15" x14ac:dyDescent="0.25">
      <c r="A160" s="50"/>
      <c r="B160" s="29"/>
      <c r="C160" s="29"/>
      <c r="D160" s="50"/>
      <c r="E160" s="29"/>
      <c r="F160" s="30"/>
      <c r="G160" s="50"/>
      <c r="H160" s="50"/>
      <c r="I160" s="50"/>
      <c r="J160" s="53"/>
      <c r="L160" s="53"/>
      <c r="M160" s="35"/>
      <c r="N160" s="35"/>
      <c r="O160" s="33"/>
    </row>
    <row r="161" spans="1:15" x14ac:dyDescent="0.25">
      <c r="A161" s="50"/>
      <c r="B161" s="29"/>
      <c r="C161" s="29"/>
      <c r="D161" s="50"/>
      <c r="E161" s="29"/>
      <c r="F161" s="30"/>
      <c r="G161" s="50"/>
      <c r="H161" s="50"/>
      <c r="I161" s="50"/>
      <c r="J161" s="53"/>
      <c r="L161" s="53"/>
      <c r="M161" s="35"/>
      <c r="N161" s="35"/>
      <c r="O161" s="33"/>
    </row>
    <row r="162" spans="1:15" x14ac:dyDescent="0.25">
      <c r="A162" s="50"/>
      <c r="B162" s="29"/>
      <c r="C162" s="29"/>
      <c r="D162" s="50"/>
      <c r="E162" s="29"/>
      <c r="F162" s="30"/>
      <c r="G162" s="50"/>
      <c r="H162" s="50"/>
      <c r="I162" s="50"/>
      <c r="J162" s="53"/>
      <c r="L162" s="53"/>
      <c r="M162" s="35"/>
      <c r="N162" s="35"/>
      <c r="O162" s="33"/>
    </row>
    <row r="163" spans="1:15" x14ac:dyDescent="0.25">
      <c r="A163" s="50"/>
      <c r="B163" s="29"/>
      <c r="C163" s="29"/>
      <c r="D163" s="50"/>
      <c r="E163" s="29"/>
      <c r="F163" s="30"/>
      <c r="G163" s="50"/>
      <c r="H163" s="50"/>
      <c r="I163" s="50"/>
      <c r="J163" s="53"/>
      <c r="L163" s="53"/>
      <c r="M163" s="35"/>
      <c r="N163" s="35"/>
      <c r="O163" s="33"/>
    </row>
    <row r="164" spans="1:15" x14ac:dyDescent="0.25">
      <c r="A164" s="50"/>
      <c r="B164" s="29"/>
      <c r="C164" s="29"/>
      <c r="D164" s="50"/>
      <c r="E164" s="29"/>
      <c r="F164" s="30"/>
      <c r="G164" s="50"/>
      <c r="H164" s="50"/>
      <c r="I164" s="50"/>
      <c r="J164" s="53"/>
      <c r="L164" s="53"/>
      <c r="M164" s="35"/>
      <c r="N164" s="35"/>
      <c r="O164" s="33"/>
    </row>
    <row r="165" spans="1:15" x14ac:dyDescent="0.25">
      <c r="A165" s="50"/>
      <c r="B165" s="29"/>
      <c r="C165" s="29"/>
      <c r="D165" s="50"/>
      <c r="E165" s="29"/>
      <c r="F165" s="30"/>
      <c r="G165" s="50"/>
      <c r="H165" s="50"/>
      <c r="I165" s="50"/>
      <c r="J165" s="53"/>
      <c r="L165" s="53"/>
      <c r="M165" s="35"/>
      <c r="N165" s="35"/>
      <c r="O165" s="33"/>
    </row>
    <row r="166" spans="1:15" x14ac:dyDescent="0.25">
      <c r="A166" s="50"/>
      <c r="B166" s="29"/>
      <c r="C166" s="29"/>
      <c r="D166" s="50"/>
      <c r="E166" s="29"/>
      <c r="F166" s="30"/>
      <c r="G166" s="50"/>
      <c r="H166" s="50"/>
      <c r="I166" s="50"/>
      <c r="J166" s="53"/>
      <c r="L166" s="53"/>
      <c r="M166" s="35"/>
      <c r="N166" s="35"/>
      <c r="O166" s="33"/>
    </row>
    <row r="167" spans="1:15" x14ac:dyDescent="0.25">
      <c r="A167" s="50"/>
      <c r="B167" s="29"/>
      <c r="C167" s="29"/>
      <c r="D167" s="50"/>
      <c r="E167" s="29"/>
      <c r="F167" s="30"/>
      <c r="G167" s="50"/>
      <c r="H167" s="50"/>
      <c r="I167" s="50"/>
      <c r="J167" s="53"/>
      <c r="L167" s="53"/>
      <c r="M167" s="35"/>
      <c r="N167" s="35"/>
      <c r="O167" s="33"/>
    </row>
    <row r="168" spans="1:15" x14ac:dyDescent="0.25">
      <c r="A168" s="50"/>
      <c r="B168" s="29"/>
      <c r="C168" s="29"/>
      <c r="D168" s="50"/>
      <c r="E168" s="29"/>
      <c r="F168" s="30"/>
      <c r="G168" s="50"/>
      <c r="H168" s="50"/>
      <c r="I168" s="50"/>
      <c r="J168" s="53"/>
      <c r="L168" s="53"/>
      <c r="M168" s="35"/>
      <c r="N168" s="35"/>
      <c r="O168" s="33"/>
    </row>
    <row r="169" spans="1:15" x14ac:dyDescent="0.25">
      <c r="A169" s="50"/>
      <c r="B169" s="29"/>
      <c r="C169" s="29"/>
      <c r="D169" s="50"/>
      <c r="E169" s="29"/>
      <c r="F169" s="30"/>
      <c r="G169" s="50"/>
      <c r="H169" s="50"/>
      <c r="I169" s="50"/>
      <c r="J169" s="53"/>
      <c r="L169" s="53"/>
      <c r="M169" s="35"/>
      <c r="N169" s="35"/>
      <c r="O169" s="33"/>
    </row>
    <row r="170" spans="1:15" x14ac:dyDescent="0.25">
      <c r="A170" s="50"/>
      <c r="B170" s="29"/>
      <c r="C170" s="29"/>
      <c r="D170" s="50"/>
      <c r="E170" s="29"/>
      <c r="F170" s="30"/>
      <c r="G170" s="50"/>
      <c r="H170" s="50"/>
      <c r="I170" s="50"/>
      <c r="J170" s="53"/>
      <c r="L170" s="53"/>
      <c r="M170" s="35"/>
      <c r="N170" s="35"/>
      <c r="O170" s="33"/>
    </row>
    <row r="171" spans="1:15" x14ac:dyDescent="0.25">
      <c r="A171" s="50"/>
      <c r="B171" s="29"/>
      <c r="C171" s="29"/>
      <c r="D171" s="50"/>
      <c r="E171" s="29"/>
      <c r="F171" s="30"/>
      <c r="G171" s="50"/>
      <c r="H171" s="50"/>
      <c r="I171" s="50"/>
      <c r="J171" s="53"/>
      <c r="L171" s="53"/>
      <c r="M171" s="35"/>
      <c r="N171" s="35"/>
      <c r="O171" s="33"/>
    </row>
    <row r="172" spans="1:15" x14ac:dyDescent="0.25">
      <c r="A172" s="50"/>
      <c r="B172" s="29"/>
      <c r="C172" s="29"/>
      <c r="D172" s="50"/>
      <c r="E172" s="29"/>
      <c r="F172" s="30"/>
      <c r="G172" s="50"/>
      <c r="H172" s="50"/>
      <c r="I172" s="50"/>
      <c r="J172" s="53"/>
      <c r="L172" s="53"/>
      <c r="M172" s="35"/>
      <c r="N172" s="35"/>
      <c r="O172" s="33"/>
    </row>
    <row r="173" spans="1:15" x14ac:dyDescent="0.25">
      <c r="A173" s="50"/>
      <c r="B173" s="29"/>
      <c r="C173" s="29"/>
      <c r="D173" s="50"/>
      <c r="E173" s="29"/>
      <c r="F173" s="30"/>
      <c r="G173" s="50"/>
      <c r="H173" s="50"/>
      <c r="I173" s="50"/>
      <c r="J173" s="53"/>
      <c r="L173" s="53"/>
      <c r="M173" s="35"/>
      <c r="N173" s="35"/>
      <c r="O173" s="33"/>
    </row>
    <row r="174" spans="1:15" x14ac:dyDescent="0.25">
      <c r="A174" s="50"/>
      <c r="B174" s="29"/>
      <c r="C174" s="29"/>
      <c r="D174" s="50"/>
      <c r="E174" s="29"/>
      <c r="F174" s="30"/>
      <c r="G174" s="50"/>
      <c r="H174" s="50"/>
      <c r="I174" s="50"/>
      <c r="J174" s="53"/>
      <c r="L174" s="53"/>
      <c r="M174" s="35"/>
      <c r="N174" s="35"/>
      <c r="O174" s="33"/>
    </row>
    <row r="175" spans="1:15" x14ac:dyDescent="0.25">
      <c r="A175" s="50"/>
      <c r="B175" s="29"/>
      <c r="C175" s="29"/>
      <c r="D175" s="50"/>
      <c r="E175" s="29"/>
      <c r="F175" s="30"/>
      <c r="G175" s="50"/>
      <c r="H175" s="50"/>
      <c r="I175" s="50"/>
      <c r="J175" s="53"/>
      <c r="L175" s="53"/>
      <c r="M175" s="35"/>
      <c r="N175" s="35"/>
      <c r="O175" s="33"/>
    </row>
    <row r="176" spans="1:15" x14ac:dyDescent="0.25">
      <c r="A176" s="50"/>
      <c r="B176" s="29"/>
      <c r="C176" s="29"/>
      <c r="D176" s="50"/>
      <c r="E176" s="29"/>
      <c r="F176" s="30"/>
      <c r="G176" s="50"/>
      <c r="H176" s="50"/>
      <c r="I176" s="50"/>
      <c r="J176" s="53"/>
      <c r="L176" s="53"/>
      <c r="M176" s="35"/>
      <c r="N176" s="35"/>
      <c r="O176" s="33"/>
    </row>
    <row r="177" spans="1:15" x14ac:dyDescent="0.25">
      <c r="A177" s="50"/>
      <c r="B177" s="29"/>
      <c r="C177" s="29"/>
      <c r="D177" s="50"/>
      <c r="E177" s="29"/>
      <c r="F177" s="30"/>
      <c r="G177" s="50"/>
      <c r="H177" s="50"/>
      <c r="I177" s="50"/>
      <c r="J177" s="53"/>
      <c r="L177" s="53"/>
      <c r="M177" s="35"/>
      <c r="N177" s="35"/>
      <c r="O177" s="33"/>
    </row>
    <row r="178" spans="1:15" x14ac:dyDescent="0.25">
      <c r="A178" s="50"/>
      <c r="B178" s="29"/>
      <c r="C178" s="29"/>
      <c r="D178" s="50"/>
      <c r="E178" s="29"/>
      <c r="F178" s="30"/>
      <c r="G178" s="50"/>
      <c r="H178" s="50"/>
      <c r="I178" s="50"/>
      <c r="J178" s="53"/>
      <c r="L178" s="53"/>
      <c r="M178" s="35"/>
      <c r="N178" s="35"/>
      <c r="O178" s="33"/>
    </row>
    <row r="179" spans="1:15" x14ac:dyDescent="0.25">
      <c r="A179" s="50"/>
      <c r="B179" s="29"/>
      <c r="C179" s="29"/>
      <c r="D179" s="50"/>
      <c r="E179" s="29"/>
      <c r="F179" s="30"/>
      <c r="G179" s="50"/>
      <c r="H179" s="50"/>
      <c r="I179" s="50"/>
      <c r="J179" s="53"/>
      <c r="L179" s="53"/>
      <c r="M179" s="35"/>
      <c r="N179" s="35"/>
      <c r="O179" s="33"/>
    </row>
    <row r="180" spans="1:15" x14ac:dyDescent="0.25">
      <c r="A180" s="50"/>
      <c r="B180" s="29"/>
      <c r="C180" s="29"/>
      <c r="D180" s="50"/>
      <c r="E180" s="29"/>
      <c r="F180" s="30"/>
      <c r="G180" s="50"/>
      <c r="H180" s="50"/>
      <c r="I180" s="50"/>
      <c r="J180" s="53"/>
      <c r="L180" s="53"/>
      <c r="M180" s="35"/>
      <c r="N180" s="35"/>
      <c r="O180" s="33"/>
    </row>
    <row r="181" spans="1:15" x14ac:dyDescent="0.25">
      <c r="A181" s="50"/>
      <c r="B181" s="29"/>
      <c r="C181" s="29"/>
      <c r="D181" s="50"/>
      <c r="E181" s="29"/>
      <c r="F181" s="30"/>
      <c r="G181" s="50"/>
      <c r="H181" s="50"/>
      <c r="I181" s="50"/>
      <c r="J181" s="53"/>
      <c r="L181" s="53"/>
      <c r="M181" s="35"/>
      <c r="N181" s="35"/>
      <c r="O181" s="33"/>
    </row>
    <row r="182" spans="1:15" x14ac:dyDescent="0.25">
      <c r="A182" s="50"/>
      <c r="B182" s="29"/>
      <c r="C182" s="29"/>
      <c r="D182" s="50"/>
      <c r="E182" s="29"/>
      <c r="F182" s="30"/>
      <c r="G182" s="50"/>
      <c r="H182" s="50"/>
      <c r="I182" s="50"/>
      <c r="J182" s="53"/>
      <c r="L182" s="53"/>
      <c r="M182" s="35"/>
      <c r="N182" s="35"/>
      <c r="O182" s="33"/>
    </row>
    <row r="183" spans="1:15" x14ac:dyDescent="0.25">
      <c r="A183" s="50"/>
      <c r="B183" s="29"/>
      <c r="C183" s="29"/>
      <c r="D183" s="50"/>
      <c r="E183" s="29"/>
      <c r="F183" s="30"/>
      <c r="G183" s="50"/>
      <c r="H183" s="50"/>
      <c r="I183" s="50"/>
      <c r="J183" s="53"/>
      <c r="L183" s="53"/>
      <c r="M183" s="35"/>
      <c r="N183" s="35"/>
      <c r="O183" s="33"/>
    </row>
    <row r="184" spans="1:15" x14ac:dyDescent="0.25">
      <c r="A184" s="50"/>
      <c r="B184" s="29"/>
      <c r="C184" s="29"/>
      <c r="D184" s="50"/>
      <c r="E184" s="29"/>
      <c r="F184" s="30"/>
      <c r="G184" s="50"/>
      <c r="H184" s="50"/>
      <c r="I184" s="50"/>
      <c r="J184" s="53"/>
      <c r="L184" s="53"/>
      <c r="M184" s="35"/>
      <c r="N184" s="35"/>
      <c r="O184" s="33"/>
    </row>
    <row r="185" spans="1:15" x14ac:dyDescent="0.25">
      <c r="A185" s="50"/>
      <c r="B185" s="29"/>
      <c r="C185" s="29"/>
      <c r="D185" s="50"/>
      <c r="E185" s="29"/>
      <c r="F185" s="30"/>
      <c r="G185" s="50"/>
      <c r="H185" s="50"/>
      <c r="I185" s="50"/>
      <c r="J185" s="53"/>
      <c r="L185" s="53"/>
      <c r="M185" s="35"/>
      <c r="N185" s="35"/>
      <c r="O185" s="33"/>
    </row>
    <row r="186" spans="1:15" x14ac:dyDescent="0.25">
      <c r="A186" s="50"/>
      <c r="B186" s="29"/>
      <c r="C186" s="29"/>
      <c r="D186" s="50"/>
      <c r="E186" s="29"/>
      <c r="F186" s="30"/>
      <c r="G186" s="50"/>
      <c r="H186" s="50"/>
      <c r="I186" s="50"/>
      <c r="J186" s="53"/>
      <c r="L186" s="53"/>
      <c r="M186" s="35"/>
      <c r="N186" s="35"/>
      <c r="O186" s="33"/>
    </row>
    <row r="187" spans="1:15" x14ac:dyDescent="0.25">
      <c r="A187" s="50"/>
      <c r="B187" s="29"/>
      <c r="C187" s="29"/>
      <c r="D187" s="50"/>
      <c r="E187" s="29"/>
      <c r="F187" s="30"/>
      <c r="G187" s="50"/>
      <c r="H187" s="50"/>
      <c r="I187" s="50"/>
      <c r="J187" s="53"/>
      <c r="L187" s="53"/>
      <c r="M187" s="35"/>
      <c r="N187" s="35"/>
      <c r="O187" s="33"/>
    </row>
    <row r="188" spans="1:15" x14ac:dyDescent="0.25">
      <c r="A188" s="50"/>
      <c r="B188" s="29"/>
      <c r="C188" s="29"/>
      <c r="D188" s="50"/>
      <c r="E188" s="29"/>
      <c r="F188" s="30"/>
      <c r="G188" s="50"/>
      <c r="H188" s="50"/>
      <c r="I188" s="50"/>
      <c r="J188" s="53"/>
      <c r="L188" s="53"/>
      <c r="M188" s="35"/>
      <c r="N188" s="35"/>
      <c r="O188" s="33"/>
    </row>
    <row r="189" spans="1:15" x14ac:dyDescent="0.25">
      <c r="A189" s="50"/>
      <c r="B189" s="29"/>
      <c r="C189" s="29"/>
      <c r="D189" s="50"/>
      <c r="E189" s="29"/>
      <c r="F189" s="30"/>
      <c r="G189" s="50"/>
      <c r="H189" s="50"/>
      <c r="I189" s="50"/>
      <c r="J189" s="53"/>
      <c r="L189" s="53"/>
      <c r="M189" s="35"/>
      <c r="N189" s="35"/>
      <c r="O189" s="33"/>
    </row>
    <row r="190" spans="1:15" x14ac:dyDescent="0.25">
      <c r="A190" s="50"/>
      <c r="B190" s="29"/>
      <c r="C190" s="29"/>
      <c r="D190" s="50"/>
      <c r="E190" s="29"/>
      <c r="F190" s="30"/>
      <c r="G190" s="50"/>
      <c r="H190" s="50"/>
      <c r="I190" s="50"/>
      <c r="J190" s="53"/>
      <c r="L190" s="53"/>
      <c r="M190" s="35"/>
      <c r="N190" s="35"/>
      <c r="O190" s="33"/>
    </row>
    <row r="191" spans="1:15" x14ac:dyDescent="0.25">
      <c r="A191" s="50"/>
      <c r="B191" s="29"/>
      <c r="C191" s="29"/>
      <c r="D191" s="50"/>
      <c r="E191" s="29"/>
      <c r="F191" s="30"/>
      <c r="G191" s="50"/>
      <c r="H191" s="50"/>
      <c r="I191" s="50"/>
      <c r="J191" s="53"/>
      <c r="L191" s="53"/>
      <c r="M191" s="35"/>
      <c r="N191" s="35"/>
      <c r="O191" s="33"/>
    </row>
    <row r="192" spans="1:15" x14ac:dyDescent="0.25">
      <c r="A192" s="50"/>
      <c r="B192" s="29"/>
      <c r="C192" s="29"/>
      <c r="D192" s="50"/>
      <c r="E192" s="29"/>
      <c r="F192" s="30"/>
      <c r="G192" s="50"/>
      <c r="H192" s="50"/>
      <c r="I192" s="50"/>
      <c r="J192" s="53"/>
      <c r="L192" s="53"/>
      <c r="M192" s="35"/>
      <c r="N192" s="35"/>
      <c r="O192" s="33"/>
    </row>
    <row r="193" spans="1:15" x14ac:dyDescent="0.25">
      <c r="A193" s="50"/>
      <c r="B193" s="29"/>
      <c r="C193" s="29"/>
      <c r="D193" s="50"/>
      <c r="E193" s="29"/>
      <c r="F193" s="30"/>
      <c r="G193" s="50"/>
      <c r="H193" s="50"/>
      <c r="I193" s="50"/>
      <c r="J193" s="53"/>
      <c r="L193" s="53"/>
      <c r="M193" s="35"/>
      <c r="N193" s="35"/>
      <c r="O193" s="33"/>
    </row>
    <row r="194" spans="1:15" x14ac:dyDescent="0.25">
      <c r="A194" s="50"/>
      <c r="B194" s="29"/>
      <c r="C194" s="29"/>
      <c r="D194" s="50"/>
      <c r="E194" s="29"/>
      <c r="F194" s="30"/>
      <c r="G194" s="50"/>
      <c r="H194" s="50"/>
      <c r="I194" s="50"/>
      <c r="J194" s="53"/>
      <c r="L194" s="53"/>
      <c r="M194" s="35"/>
      <c r="N194" s="35"/>
      <c r="O194" s="33"/>
    </row>
    <row r="195" spans="1:15" x14ac:dyDescent="0.25">
      <c r="A195" s="50"/>
      <c r="B195" s="29"/>
      <c r="C195" s="29"/>
      <c r="D195" s="50"/>
      <c r="E195" s="29"/>
      <c r="F195" s="30"/>
      <c r="G195" s="50"/>
      <c r="H195" s="50"/>
      <c r="I195" s="50"/>
      <c r="J195" s="53"/>
      <c r="L195" s="53"/>
      <c r="M195" s="35"/>
      <c r="N195" s="35"/>
      <c r="O195" s="33"/>
    </row>
    <row r="196" spans="1:15" x14ac:dyDescent="0.25">
      <c r="A196" s="50"/>
      <c r="B196" s="29"/>
      <c r="C196" s="29"/>
      <c r="D196" s="50"/>
      <c r="E196" s="29"/>
      <c r="F196" s="30"/>
      <c r="G196" s="50"/>
      <c r="H196" s="50"/>
      <c r="I196" s="50"/>
      <c r="J196" s="53"/>
      <c r="L196" s="53"/>
      <c r="M196" s="35"/>
      <c r="N196" s="35"/>
      <c r="O196" s="33"/>
    </row>
    <row r="197" spans="1:15" x14ac:dyDescent="0.25">
      <c r="A197" s="50"/>
      <c r="B197" s="29"/>
      <c r="C197" s="29"/>
      <c r="D197" s="50"/>
      <c r="E197" s="29"/>
      <c r="F197" s="30"/>
      <c r="G197" s="50"/>
      <c r="H197" s="50"/>
      <c r="I197" s="50"/>
      <c r="J197" s="53"/>
      <c r="L197" s="53"/>
      <c r="M197" s="35"/>
      <c r="N197" s="35"/>
      <c r="O197" s="33"/>
    </row>
    <row r="198" spans="1:15" x14ac:dyDescent="0.25">
      <c r="A198" s="50"/>
      <c r="B198" s="29"/>
      <c r="C198" s="29"/>
      <c r="D198" s="50"/>
      <c r="E198" s="29"/>
      <c r="F198" s="30"/>
      <c r="G198" s="50"/>
      <c r="H198" s="50"/>
      <c r="I198" s="50"/>
      <c r="J198" s="53"/>
      <c r="L198" s="53"/>
      <c r="M198" s="35"/>
      <c r="N198" s="35"/>
      <c r="O198" s="33"/>
    </row>
    <row r="199" spans="1:15" x14ac:dyDescent="0.25">
      <c r="A199" s="50"/>
      <c r="B199" s="29"/>
      <c r="C199" s="29"/>
      <c r="D199" s="50"/>
      <c r="E199" s="29"/>
      <c r="F199" s="30"/>
      <c r="G199" s="50"/>
      <c r="H199" s="50"/>
      <c r="I199" s="50"/>
      <c r="J199" s="53"/>
      <c r="L199" s="53"/>
      <c r="M199" s="35"/>
      <c r="N199" s="35"/>
      <c r="O199" s="33"/>
    </row>
    <row r="200" spans="1:15" x14ac:dyDescent="0.25">
      <c r="A200" s="50"/>
      <c r="B200" s="29"/>
      <c r="C200" s="29"/>
      <c r="D200" s="50"/>
      <c r="E200" s="29"/>
      <c r="F200" s="30"/>
      <c r="G200" s="50"/>
      <c r="H200" s="50"/>
      <c r="I200" s="50"/>
      <c r="J200" s="53"/>
      <c r="L200" s="53"/>
      <c r="M200" s="35"/>
      <c r="N200" s="35"/>
      <c r="O200" s="33"/>
    </row>
    <row r="201" spans="1:15" x14ac:dyDescent="0.25">
      <c r="A201" s="50"/>
      <c r="B201" s="29"/>
      <c r="C201" s="29"/>
      <c r="D201" s="50"/>
      <c r="E201" s="29"/>
      <c r="F201" s="30"/>
      <c r="G201" s="50"/>
      <c r="H201" s="50"/>
      <c r="I201" s="50"/>
      <c r="J201" s="53"/>
      <c r="L201" s="53"/>
      <c r="M201" s="35"/>
      <c r="N201" s="35"/>
      <c r="O201" s="33"/>
    </row>
    <row r="202" spans="1:15" x14ac:dyDescent="0.25">
      <c r="A202" s="50"/>
      <c r="B202" s="29"/>
      <c r="C202" s="29"/>
      <c r="D202" s="50"/>
      <c r="E202" s="29"/>
      <c r="F202" s="30"/>
      <c r="G202" s="50"/>
      <c r="H202" s="50"/>
      <c r="I202" s="50"/>
      <c r="J202" s="53"/>
      <c r="L202" s="53"/>
      <c r="M202" s="35"/>
      <c r="N202" s="35"/>
      <c r="O202" s="33"/>
    </row>
    <row r="203" spans="1:15" x14ac:dyDescent="0.25">
      <c r="A203" s="50"/>
      <c r="B203" s="29"/>
      <c r="C203" s="29"/>
      <c r="D203" s="50"/>
      <c r="E203" s="29"/>
      <c r="F203" s="30"/>
      <c r="G203" s="50"/>
      <c r="H203" s="50"/>
      <c r="I203" s="50"/>
      <c r="J203" s="53"/>
      <c r="L203" s="53"/>
      <c r="M203" s="35"/>
      <c r="N203" s="35"/>
      <c r="O203" s="33"/>
    </row>
    <row r="204" spans="1:15" x14ac:dyDescent="0.25">
      <c r="A204" s="50"/>
      <c r="B204" s="29"/>
      <c r="C204" s="29"/>
      <c r="D204" s="50"/>
      <c r="E204" s="29"/>
      <c r="F204" s="30"/>
      <c r="G204" s="50"/>
      <c r="H204" s="50"/>
      <c r="I204" s="50"/>
      <c r="J204" s="53"/>
      <c r="L204" s="53"/>
      <c r="M204" s="35"/>
      <c r="N204" s="35"/>
      <c r="O204" s="33"/>
    </row>
    <row r="205" spans="1:15" x14ac:dyDescent="0.25">
      <c r="A205" s="50"/>
      <c r="B205" s="29"/>
      <c r="C205" s="29"/>
      <c r="D205" s="50"/>
      <c r="E205" s="29"/>
      <c r="F205" s="30"/>
      <c r="G205" s="50"/>
      <c r="H205" s="50"/>
      <c r="I205" s="50"/>
      <c r="J205" s="53"/>
      <c r="L205" s="53"/>
      <c r="M205" s="35"/>
      <c r="N205" s="35"/>
      <c r="O205" s="33"/>
    </row>
    <row r="206" spans="1:15" x14ac:dyDescent="0.25">
      <c r="A206" s="50"/>
      <c r="B206" s="29"/>
      <c r="C206" s="29"/>
      <c r="D206" s="50"/>
      <c r="E206" s="29"/>
      <c r="F206" s="30"/>
      <c r="G206" s="50"/>
      <c r="H206" s="50"/>
      <c r="I206" s="50"/>
      <c r="J206" s="53"/>
      <c r="L206" s="53"/>
      <c r="M206" s="35"/>
      <c r="N206" s="35"/>
      <c r="O206" s="33"/>
    </row>
    <row r="207" spans="1:15" x14ac:dyDescent="0.25">
      <c r="A207" s="50"/>
      <c r="B207" s="29"/>
      <c r="C207" s="29"/>
      <c r="D207" s="50"/>
      <c r="E207" s="29"/>
      <c r="F207" s="30"/>
      <c r="G207" s="50"/>
      <c r="H207" s="50"/>
      <c r="I207" s="50"/>
      <c r="J207" s="53"/>
      <c r="L207" s="53"/>
      <c r="M207" s="35"/>
      <c r="N207" s="35"/>
      <c r="O207" s="33"/>
    </row>
    <row r="208" spans="1:15" x14ac:dyDescent="0.25">
      <c r="A208" s="50"/>
      <c r="B208" s="29"/>
      <c r="C208" s="29"/>
      <c r="D208" s="50"/>
      <c r="E208" s="29"/>
      <c r="F208" s="30"/>
      <c r="G208" s="50"/>
      <c r="H208" s="50"/>
      <c r="I208" s="50"/>
      <c r="J208" s="53"/>
      <c r="L208" s="53"/>
      <c r="M208" s="35"/>
      <c r="N208" s="35"/>
      <c r="O208" s="33"/>
    </row>
    <row r="209" spans="1:15" x14ac:dyDescent="0.25">
      <c r="A209" s="50"/>
      <c r="B209" s="29"/>
      <c r="C209" s="29"/>
      <c r="D209" s="50"/>
      <c r="E209" s="29"/>
      <c r="F209" s="30"/>
      <c r="G209" s="50"/>
      <c r="H209" s="50"/>
      <c r="I209" s="50"/>
      <c r="J209" s="53"/>
      <c r="L209" s="53"/>
      <c r="M209" s="35"/>
      <c r="N209" s="35"/>
      <c r="O209" s="33"/>
    </row>
    <row r="210" spans="1:15" x14ac:dyDescent="0.25">
      <c r="A210" s="50"/>
      <c r="B210" s="29"/>
      <c r="C210" s="29"/>
      <c r="D210" s="50"/>
      <c r="E210" s="29"/>
      <c r="F210" s="30"/>
      <c r="G210" s="50"/>
      <c r="H210" s="50"/>
      <c r="I210" s="50"/>
      <c r="J210" s="53"/>
      <c r="L210" s="53"/>
      <c r="M210" s="35"/>
      <c r="N210" s="35"/>
      <c r="O210" s="33"/>
    </row>
    <row r="211" spans="1:15" x14ac:dyDescent="0.25">
      <c r="A211" s="50"/>
      <c r="B211" s="29"/>
      <c r="C211" s="29"/>
      <c r="D211" s="50"/>
      <c r="E211" s="29"/>
      <c r="F211" s="30"/>
      <c r="G211" s="50"/>
      <c r="H211" s="50"/>
      <c r="I211" s="50"/>
      <c r="J211" s="53"/>
      <c r="L211" s="53"/>
      <c r="M211" s="35"/>
      <c r="N211" s="35"/>
      <c r="O211" s="33"/>
    </row>
    <row r="212" spans="1:15" x14ac:dyDescent="0.25">
      <c r="A212" s="50"/>
      <c r="B212" s="29"/>
      <c r="C212" s="29"/>
      <c r="D212" s="50"/>
      <c r="E212" s="29"/>
      <c r="F212" s="30"/>
      <c r="G212" s="50"/>
      <c r="H212" s="50"/>
      <c r="I212" s="50"/>
      <c r="J212" s="53"/>
      <c r="L212" s="53"/>
      <c r="M212" s="35"/>
      <c r="N212" s="35"/>
      <c r="O212" s="33"/>
    </row>
    <row r="213" spans="1:15" x14ac:dyDescent="0.25">
      <c r="A213" s="50"/>
      <c r="B213" s="29"/>
      <c r="C213" s="29"/>
      <c r="D213" s="50"/>
      <c r="E213" s="29"/>
      <c r="F213" s="30"/>
      <c r="G213" s="50"/>
      <c r="H213" s="50"/>
      <c r="I213" s="50"/>
      <c r="J213" s="53"/>
      <c r="L213" s="53"/>
      <c r="M213" s="35"/>
      <c r="N213" s="35"/>
      <c r="O213" s="33"/>
    </row>
    <row r="214" spans="1:15" x14ac:dyDescent="0.25">
      <c r="A214" s="50"/>
      <c r="B214" s="29"/>
      <c r="C214" s="29"/>
      <c r="D214" s="50"/>
      <c r="E214" s="29"/>
      <c r="F214" s="30"/>
      <c r="G214" s="50"/>
      <c r="H214" s="50"/>
      <c r="I214" s="50"/>
      <c r="J214" s="53"/>
      <c r="L214" s="53"/>
      <c r="M214" s="35"/>
      <c r="N214" s="35"/>
      <c r="O214" s="33"/>
    </row>
    <row r="215" spans="1:15" x14ac:dyDescent="0.25">
      <c r="A215" s="50"/>
      <c r="B215" s="29"/>
      <c r="C215" s="29"/>
      <c r="D215" s="50"/>
      <c r="E215" s="29"/>
      <c r="F215" s="30"/>
      <c r="G215" s="50"/>
      <c r="H215" s="50"/>
      <c r="I215" s="50"/>
      <c r="J215" s="53"/>
      <c r="L215" s="53"/>
      <c r="M215" s="35"/>
      <c r="N215" s="35"/>
      <c r="O215" s="33"/>
    </row>
    <row r="216" spans="1:15" x14ac:dyDescent="0.25">
      <c r="A216" s="50"/>
      <c r="B216" s="29"/>
      <c r="C216" s="29"/>
      <c r="D216" s="50"/>
      <c r="E216" s="29"/>
      <c r="F216" s="30"/>
      <c r="G216" s="50"/>
      <c r="H216" s="50"/>
      <c r="I216" s="50"/>
      <c r="J216" s="53"/>
      <c r="L216" s="53"/>
      <c r="M216" s="35"/>
      <c r="N216" s="35"/>
      <c r="O216" s="33"/>
    </row>
    <row r="217" spans="1:15" x14ac:dyDescent="0.25">
      <c r="A217" s="50"/>
      <c r="B217" s="29"/>
      <c r="C217" s="29"/>
      <c r="D217" s="50"/>
      <c r="E217" s="29"/>
      <c r="F217" s="30"/>
      <c r="G217" s="50"/>
      <c r="H217" s="50"/>
      <c r="I217" s="50"/>
      <c r="J217" s="53"/>
      <c r="L217" s="53"/>
      <c r="M217" s="35"/>
      <c r="N217" s="35"/>
      <c r="O217" s="33"/>
    </row>
    <row r="218" spans="1:15" x14ac:dyDescent="0.25">
      <c r="A218" s="50"/>
      <c r="B218" s="29"/>
      <c r="C218" s="29"/>
      <c r="D218" s="50"/>
      <c r="E218" s="29"/>
      <c r="F218" s="30"/>
      <c r="G218" s="50"/>
      <c r="H218" s="50"/>
      <c r="I218" s="50"/>
      <c r="J218" s="53"/>
      <c r="L218" s="53"/>
      <c r="M218" s="35"/>
      <c r="N218" s="35"/>
      <c r="O218" s="33"/>
    </row>
    <row r="219" spans="1:15" x14ac:dyDescent="0.25">
      <c r="A219" s="50"/>
      <c r="B219" s="29"/>
      <c r="C219" s="29"/>
      <c r="D219" s="50"/>
      <c r="E219" s="29"/>
      <c r="F219" s="30"/>
      <c r="G219" s="50"/>
      <c r="H219" s="50"/>
      <c r="I219" s="50"/>
      <c r="J219" s="53"/>
      <c r="L219" s="53"/>
      <c r="M219" s="35"/>
      <c r="N219" s="35"/>
      <c r="O219" s="33"/>
    </row>
    <row r="220" spans="1:15" x14ac:dyDescent="0.25">
      <c r="A220" s="50"/>
      <c r="B220" s="29"/>
      <c r="C220" s="29"/>
      <c r="D220" s="50"/>
      <c r="E220" s="29"/>
      <c r="F220" s="30"/>
      <c r="G220" s="50"/>
      <c r="H220" s="50"/>
      <c r="I220" s="50"/>
      <c r="J220" s="53"/>
      <c r="L220" s="53"/>
      <c r="M220" s="55"/>
      <c r="N220" s="55"/>
      <c r="O220" s="33"/>
    </row>
    <row r="221" spans="1:15" x14ac:dyDescent="0.25">
      <c r="A221" s="50"/>
      <c r="B221" s="29"/>
      <c r="C221" s="29"/>
      <c r="D221" s="50"/>
      <c r="E221" s="29"/>
      <c r="F221" s="30"/>
      <c r="G221" s="50"/>
      <c r="H221" s="50"/>
      <c r="I221" s="50"/>
      <c r="J221" s="53"/>
      <c r="L221" s="53"/>
      <c r="M221" s="55"/>
      <c r="N221" s="55"/>
      <c r="O221" s="33"/>
    </row>
    <row r="222" spans="1:15" x14ac:dyDescent="0.25">
      <c r="A222" s="50"/>
      <c r="B222" s="29"/>
      <c r="C222" s="29"/>
      <c r="D222" s="50"/>
      <c r="E222" s="29"/>
      <c r="F222" s="30"/>
      <c r="G222" s="50"/>
      <c r="H222" s="50"/>
      <c r="I222" s="50"/>
      <c r="J222" s="53"/>
      <c r="L222" s="53"/>
      <c r="M222" s="55"/>
      <c r="N222" s="55"/>
      <c r="O222" s="33"/>
    </row>
    <row r="223" spans="1:15" x14ac:dyDescent="0.25">
      <c r="A223" s="50"/>
      <c r="B223" s="29"/>
      <c r="C223" s="29"/>
      <c r="D223" s="50"/>
      <c r="E223" s="29"/>
      <c r="F223" s="30"/>
      <c r="G223" s="50"/>
      <c r="H223" s="50"/>
      <c r="I223" s="50"/>
      <c r="J223" s="53"/>
      <c r="L223" s="53"/>
      <c r="M223" s="55"/>
      <c r="N223" s="55"/>
      <c r="O223" s="33"/>
    </row>
    <row r="224" spans="1:15" x14ac:dyDescent="0.25">
      <c r="A224" s="50"/>
      <c r="B224" s="29"/>
      <c r="C224" s="29"/>
      <c r="D224" s="50"/>
      <c r="E224" s="29"/>
      <c r="F224" s="30"/>
      <c r="G224" s="50"/>
      <c r="H224" s="50"/>
      <c r="I224" s="50"/>
      <c r="J224" s="53"/>
      <c r="L224" s="53"/>
      <c r="M224" s="55"/>
      <c r="N224" s="55"/>
      <c r="O224" s="33"/>
    </row>
    <row r="225" spans="1:15" x14ac:dyDescent="0.25">
      <c r="A225" s="50"/>
      <c r="B225" s="29"/>
      <c r="C225" s="29"/>
      <c r="D225" s="50"/>
      <c r="E225" s="29"/>
      <c r="F225" s="30"/>
      <c r="G225" s="50"/>
      <c r="H225" s="50"/>
      <c r="I225" s="50"/>
      <c r="J225" s="53"/>
      <c r="L225" s="53"/>
      <c r="M225" s="55"/>
      <c r="N225" s="55"/>
      <c r="O225" s="33"/>
    </row>
    <row r="226" spans="1:15" x14ac:dyDescent="0.25">
      <c r="A226" s="50"/>
      <c r="B226" s="29"/>
      <c r="C226" s="29"/>
      <c r="D226" s="50"/>
      <c r="E226" s="29"/>
      <c r="F226" s="30"/>
      <c r="G226" s="50"/>
      <c r="H226" s="50"/>
      <c r="I226" s="50"/>
      <c r="J226" s="53"/>
      <c r="L226" s="53"/>
      <c r="M226" s="55"/>
      <c r="N226" s="55"/>
      <c r="O226" s="33"/>
    </row>
    <row r="227" spans="1:15" x14ac:dyDescent="0.25">
      <c r="A227" s="50"/>
      <c r="B227" s="29"/>
      <c r="C227" s="29"/>
      <c r="D227" s="50"/>
      <c r="E227" s="29"/>
      <c r="F227" s="30"/>
      <c r="G227" s="50"/>
      <c r="H227" s="50"/>
      <c r="I227" s="50"/>
      <c r="J227" s="53"/>
      <c r="L227" s="53"/>
      <c r="M227" s="55"/>
      <c r="N227" s="55"/>
      <c r="O227" s="33"/>
    </row>
    <row r="228" spans="1:15" x14ac:dyDescent="0.25">
      <c r="A228" s="50"/>
      <c r="B228" s="29"/>
      <c r="C228" s="29"/>
      <c r="D228" s="50"/>
      <c r="E228" s="29"/>
      <c r="F228" s="30"/>
      <c r="G228" s="50"/>
      <c r="H228" s="50"/>
      <c r="I228" s="50"/>
      <c r="J228" s="53"/>
      <c r="L228" s="53"/>
      <c r="M228" s="55"/>
      <c r="N228" s="55"/>
      <c r="O228" s="33"/>
    </row>
    <row r="229" spans="1:15" x14ac:dyDescent="0.25">
      <c r="A229" s="50"/>
      <c r="B229" s="29"/>
      <c r="C229" s="29"/>
      <c r="D229" s="50"/>
      <c r="E229" s="29"/>
      <c r="F229" s="30"/>
      <c r="G229" s="50"/>
      <c r="H229" s="50"/>
      <c r="I229" s="50"/>
      <c r="J229" s="53"/>
      <c r="L229" s="53"/>
      <c r="M229" s="55"/>
      <c r="N229" s="55"/>
      <c r="O229" s="33"/>
    </row>
    <row r="230" spans="1:15" x14ac:dyDescent="0.25">
      <c r="A230" s="50"/>
      <c r="B230" s="29"/>
      <c r="C230" s="29"/>
      <c r="D230" s="50"/>
      <c r="E230" s="29"/>
      <c r="F230" s="30"/>
      <c r="G230" s="50"/>
      <c r="H230" s="50"/>
      <c r="I230" s="50"/>
      <c r="J230" s="53"/>
      <c r="L230" s="53"/>
      <c r="M230" s="55"/>
      <c r="N230" s="55"/>
      <c r="O230" s="33"/>
    </row>
    <row r="231" spans="1:15" x14ac:dyDescent="0.25">
      <c r="A231" s="50"/>
      <c r="B231" s="29"/>
      <c r="C231" s="29"/>
      <c r="D231" s="50"/>
      <c r="E231" s="29"/>
      <c r="F231" s="30"/>
      <c r="G231" s="50"/>
      <c r="H231" s="50"/>
      <c r="I231" s="50"/>
      <c r="J231" s="53"/>
      <c r="L231" s="53"/>
      <c r="M231" s="55"/>
      <c r="N231" s="55"/>
      <c r="O231" s="33"/>
    </row>
    <row r="232" spans="1:15" x14ac:dyDescent="0.25">
      <c r="A232" s="50"/>
      <c r="B232" s="29"/>
      <c r="C232" s="29"/>
      <c r="D232" s="50"/>
      <c r="E232" s="29"/>
      <c r="F232" s="30"/>
      <c r="G232" s="50"/>
      <c r="H232" s="50"/>
      <c r="I232" s="50"/>
      <c r="J232" s="53"/>
      <c r="L232" s="53"/>
      <c r="M232" s="55"/>
      <c r="N232" s="55"/>
      <c r="O232" s="33"/>
    </row>
    <row r="233" spans="1:15" x14ac:dyDescent="0.25">
      <c r="A233" s="50"/>
      <c r="B233" s="29"/>
      <c r="C233" s="29"/>
      <c r="D233" s="50"/>
      <c r="E233" s="29"/>
      <c r="F233" s="30"/>
      <c r="G233" s="50"/>
      <c r="H233" s="50"/>
      <c r="I233" s="50"/>
      <c r="J233" s="53"/>
      <c r="L233" s="53"/>
      <c r="M233" s="55"/>
      <c r="N233" s="55"/>
      <c r="O233" s="33"/>
    </row>
    <row r="234" spans="1:15" x14ac:dyDescent="0.25">
      <c r="A234" s="50"/>
      <c r="B234" s="29"/>
      <c r="C234" s="29"/>
      <c r="D234" s="50"/>
      <c r="E234" s="29"/>
      <c r="F234" s="30"/>
      <c r="G234" s="50"/>
      <c r="H234" s="50"/>
      <c r="I234" s="50"/>
      <c r="J234" s="53"/>
      <c r="L234" s="53"/>
      <c r="M234" s="55"/>
      <c r="N234" s="55"/>
      <c r="O234" s="33"/>
    </row>
    <row r="235" spans="1:15" x14ac:dyDescent="0.25">
      <c r="A235" s="50"/>
      <c r="B235" s="29"/>
      <c r="C235" s="29"/>
      <c r="D235" s="50"/>
      <c r="E235" s="29"/>
      <c r="F235" s="30"/>
      <c r="G235" s="50"/>
      <c r="H235" s="50"/>
      <c r="I235" s="50"/>
      <c r="J235" s="53"/>
      <c r="L235" s="53"/>
      <c r="M235" s="55"/>
      <c r="N235" s="55"/>
      <c r="O235" s="33"/>
    </row>
    <row r="236" spans="1:15" x14ac:dyDescent="0.25">
      <c r="A236" s="50"/>
      <c r="B236" s="29"/>
      <c r="C236" s="29"/>
      <c r="D236" s="50"/>
      <c r="E236" s="29"/>
      <c r="F236" s="30"/>
      <c r="G236" s="50"/>
      <c r="H236" s="50"/>
      <c r="I236" s="50"/>
      <c r="J236" s="53"/>
      <c r="L236" s="53"/>
      <c r="M236" s="55"/>
      <c r="N236" s="55"/>
      <c r="O236" s="33"/>
    </row>
    <row r="237" spans="1:15" x14ac:dyDescent="0.25">
      <c r="A237" s="50"/>
      <c r="B237" s="29"/>
      <c r="C237" s="29"/>
      <c r="D237" s="50"/>
      <c r="E237" s="29"/>
      <c r="F237" s="30"/>
      <c r="G237" s="50"/>
      <c r="H237" s="50"/>
      <c r="I237" s="50"/>
      <c r="J237" s="53"/>
      <c r="L237" s="53"/>
      <c r="M237" s="55"/>
      <c r="N237" s="55"/>
      <c r="O237" s="33"/>
    </row>
    <row r="238" spans="1:15" x14ac:dyDescent="0.25">
      <c r="A238" s="50"/>
      <c r="B238" s="29"/>
      <c r="C238" s="29"/>
      <c r="D238" s="50"/>
      <c r="E238" s="29"/>
      <c r="F238" s="30"/>
      <c r="G238" s="50"/>
      <c r="H238" s="50"/>
      <c r="I238" s="50"/>
      <c r="J238" s="53"/>
      <c r="L238" s="53"/>
      <c r="M238" s="55"/>
      <c r="N238" s="55"/>
      <c r="O238" s="33"/>
    </row>
    <row r="239" spans="1:15" x14ac:dyDescent="0.25">
      <c r="A239" s="50"/>
      <c r="B239" s="29"/>
      <c r="C239" s="29"/>
      <c r="D239" s="50"/>
      <c r="E239" s="29"/>
      <c r="F239" s="30"/>
      <c r="G239" s="50"/>
      <c r="H239" s="50"/>
      <c r="I239" s="50"/>
      <c r="J239" s="53"/>
      <c r="L239" s="53"/>
      <c r="M239" s="55"/>
      <c r="N239" s="55"/>
      <c r="O239" s="33"/>
    </row>
    <row r="240" spans="1:15" x14ac:dyDescent="0.25">
      <c r="A240" s="50"/>
      <c r="B240" s="29"/>
      <c r="C240" s="29"/>
      <c r="D240" s="50"/>
      <c r="E240" s="29"/>
      <c r="F240" s="30"/>
      <c r="G240" s="50"/>
      <c r="H240" s="50"/>
      <c r="I240" s="50"/>
      <c r="J240" s="53"/>
      <c r="L240" s="53"/>
      <c r="M240" s="55"/>
      <c r="N240" s="55"/>
      <c r="O240" s="33"/>
    </row>
    <row r="241" spans="1:15" x14ac:dyDescent="0.25">
      <c r="A241" s="50"/>
      <c r="B241" s="29"/>
      <c r="C241" s="29"/>
      <c r="D241" s="50"/>
      <c r="E241" s="29"/>
      <c r="F241" s="30"/>
      <c r="G241" s="50"/>
      <c r="H241" s="50"/>
      <c r="I241" s="50"/>
      <c r="J241" s="53"/>
      <c r="L241" s="53"/>
      <c r="M241" s="55"/>
      <c r="N241" s="55"/>
      <c r="O241" s="33"/>
    </row>
    <row r="242" spans="1:15" x14ac:dyDescent="0.25">
      <c r="A242" s="50"/>
      <c r="B242" s="29"/>
      <c r="C242" s="29"/>
      <c r="D242" s="50"/>
      <c r="E242" s="29"/>
      <c r="F242" s="30"/>
      <c r="G242" s="50"/>
      <c r="H242" s="50"/>
      <c r="I242" s="50"/>
      <c r="J242" s="53"/>
      <c r="L242" s="53"/>
      <c r="M242" s="55"/>
      <c r="N242" s="55"/>
      <c r="O242" s="33"/>
    </row>
    <row r="243" spans="1:15" x14ac:dyDescent="0.25">
      <c r="A243" s="50"/>
      <c r="B243" s="29"/>
      <c r="C243" s="29"/>
      <c r="D243" s="50"/>
      <c r="E243" s="29"/>
      <c r="F243" s="30"/>
      <c r="G243" s="50"/>
      <c r="H243" s="50"/>
      <c r="I243" s="50"/>
      <c r="J243" s="53"/>
      <c r="L243" s="53"/>
      <c r="M243" s="55"/>
      <c r="N243" s="55"/>
      <c r="O243" s="33"/>
    </row>
    <row r="244" spans="1:15" x14ac:dyDescent="0.25">
      <c r="A244" s="50"/>
      <c r="B244" s="29"/>
      <c r="C244" s="29"/>
      <c r="D244" s="50"/>
      <c r="E244" s="29"/>
      <c r="F244" s="30"/>
      <c r="G244" s="50"/>
      <c r="H244" s="50"/>
      <c r="I244" s="50"/>
      <c r="J244" s="53"/>
      <c r="L244" s="53"/>
      <c r="M244" s="55"/>
      <c r="N244" s="55"/>
      <c r="O244" s="33"/>
    </row>
    <row r="245" spans="1:15" x14ac:dyDescent="0.25">
      <c r="A245" s="50"/>
      <c r="B245" s="29"/>
      <c r="C245" s="29"/>
      <c r="D245" s="50"/>
      <c r="E245" s="29"/>
      <c r="F245" s="30"/>
      <c r="G245" s="50"/>
      <c r="H245" s="50"/>
      <c r="I245" s="50"/>
      <c r="J245" s="53"/>
      <c r="L245" s="53"/>
      <c r="M245" s="55"/>
      <c r="N245" s="55"/>
      <c r="O245" s="33"/>
    </row>
    <row r="246" spans="1:15" x14ac:dyDescent="0.25">
      <c r="A246" s="50"/>
      <c r="B246" s="29"/>
      <c r="C246" s="29"/>
      <c r="D246" s="50"/>
      <c r="E246" s="29"/>
      <c r="F246" s="30"/>
      <c r="G246" s="50"/>
      <c r="H246" s="50"/>
      <c r="I246" s="50"/>
      <c r="J246" s="53"/>
      <c r="L246" s="53"/>
      <c r="M246" s="55"/>
      <c r="N246" s="55"/>
      <c r="O246" s="33"/>
    </row>
    <row r="247" spans="1:15" x14ac:dyDescent="0.25">
      <c r="A247" s="50"/>
      <c r="B247" s="29"/>
      <c r="C247" s="29"/>
      <c r="D247" s="50"/>
      <c r="E247" s="29"/>
      <c r="F247" s="30"/>
      <c r="G247" s="50"/>
      <c r="H247" s="50"/>
      <c r="I247" s="50"/>
      <c r="J247" s="53"/>
      <c r="L247" s="53"/>
      <c r="M247" s="55"/>
      <c r="N247" s="55"/>
      <c r="O247" s="33"/>
    </row>
    <row r="248" spans="1:15" x14ac:dyDescent="0.25">
      <c r="A248" s="50"/>
      <c r="B248" s="29"/>
      <c r="C248" s="29"/>
      <c r="D248" s="50"/>
      <c r="E248" s="29"/>
      <c r="F248" s="30"/>
      <c r="G248" s="50"/>
      <c r="H248" s="50"/>
      <c r="I248" s="50"/>
      <c r="J248" s="53"/>
      <c r="L248" s="53"/>
      <c r="M248" s="55"/>
      <c r="N248" s="55"/>
      <c r="O248" s="33"/>
    </row>
    <row r="249" spans="1:15" x14ac:dyDescent="0.25">
      <c r="A249" s="50"/>
      <c r="B249" s="29"/>
      <c r="C249" s="29"/>
      <c r="D249" s="50"/>
      <c r="E249" s="29"/>
      <c r="F249" s="30"/>
      <c r="G249" s="50"/>
      <c r="H249" s="50"/>
      <c r="I249" s="50"/>
      <c r="J249" s="53"/>
      <c r="L249" s="53"/>
      <c r="M249" s="55"/>
      <c r="N249" s="55"/>
      <c r="O249" s="33"/>
    </row>
    <row r="250" spans="1:15" x14ac:dyDescent="0.25">
      <c r="A250" s="50"/>
      <c r="B250" s="29"/>
      <c r="C250" s="29"/>
      <c r="D250" s="50"/>
      <c r="E250" s="29"/>
      <c r="F250" s="30"/>
      <c r="G250" s="50"/>
      <c r="H250" s="50"/>
      <c r="I250" s="50"/>
      <c r="J250" s="53"/>
      <c r="L250" s="53"/>
      <c r="M250" s="55"/>
      <c r="N250" s="55"/>
      <c r="O250" s="33"/>
    </row>
    <row r="251" spans="1:15" x14ac:dyDescent="0.25">
      <c r="A251" s="50"/>
      <c r="B251" s="29"/>
      <c r="C251" s="29"/>
      <c r="D251" s="50"/>
      <c r="E251" s="29"/>
      <c r="F251" s="30"/>
      <c r="G251" s="50"/>
      <c r="H251" s="50"/>
      <c r="I251" s="50"/>
      <c r="J251" s="53"/>
      <c r="L251" s="53"/>
      <c r="M251" s="55"/>
      <c r="N251" s="55"/>
      <c r="O251" s="33"/>
    </row>
    <row r="252" spans="1:15" x14ac:dyDescent="0.25">
      <c r="A252" s="50"/>
      <c r="B252" s="29"/>
      <c r="C252" s="29"/>
      <c r="D252" s="50"/>
      <c r="E252" s="29"/>
      <c r="F252" s="30"/>
      <c r="G252" s="50"/>
      <c r="H252" s="50"/>
      <c r="I252" s="50"/>
      <c r="J252" s="53"/>
      <c r="L252" s="53"/>
      <c r="M252" s="55"/>
      <c r="N252" s="55"/>
      <c r="O252" s="33"/>
    </row>
    <row r="253" spans="1:15" x14ac:dyDescent="0.25">
      <c r="A253" s="50"/>
      <c r="B253" s="29"/>
      <c r="C253" s="29"/>
      <c r="D253" s="50"/>
      <c r="E253" s="29"/>
      <c r="F253" s="30"/>
      <c r="G253" s="50"/>
      <c r="H253" s="50"/>
      <c r="I253" s="50"/>
      <c r="J253" s="53"/>
      <c r="L253" s="53"/>
      <c r="M253" s="55"/>
      <c r="N253" s="55"/>
      <c r="O253" s="33"/>
    </row>
    <row r="254" spans="1:15" x14ac:dyDescent="0.25">
      <c r="A254" s="50"/>
      <c r="B254" s="29"/>
      <c r="C254" s="29"/>
      <c r="D254" s="50"/>
      <c r="E254" s="29"/>
      <c r="F254" s="30"/>
      <c r="G254" s="50"/>
      <c r="H254" s="50"/>
      <c r="I254" s="50"/>
      <c r="J254" s="53"/>
      <c r="L254" s="53"/>
      <c r="M254" s="55"/>
      <c r="N254" s="55"/>
      <c r="O254" s="33"/>
    </row>
    <row r="255" spans="1:15" x14ac:dyDescent="0.25">
      <c r="A255" s="50"/>
      <c r="B255" s="29"/>
      <c r="C255" s="29"/>
      <c r="D255" s="50"/>
      <c r="E255" s="29"/>
      <c r="F255" s="30"/>
      <c r="G255" s="50"/>
      <c r="H255" s="50"/>
      <c r="I255" s="50"/>
      <c r="J255" s="53"/>
      <c r="L255" s="53"/>
      <c r="M255" s="55"/>
      <c r="N255" s="55"/>
      <c r="O255" s="33"/>
    </row>
    <row r="256" spans="1:15" x14ac:dyDescent="0.25">
      <c r="A256" s="50"/>
      <c r="B256" s="29"/>
      <c r="C256" s="29"/>
      <c r="D256" s="50"/>
      <c r="E256" s="29"/>
      <c r="F256" s="30"/>
      <c r="G256" s="50"/>
      <c r="H256" s="50"/>
      <c r="I256" s="50"/>
      <c r="J256" s="53"/>
      <c r="L256" s="53"/>
      <c r="M256" s="55"/>
      <c r="N256" s="55"/>
      <c r="O256" s="33"/>
    </row>
    <row r="257" spans="1:15" x14ac:dyDescent="0.25">
      <c r="A257" s="50"/>
      <c r="B257" s="29"/>
      <c r="C257" s="29"/>
      <c r="D257" s="50"/>
      <c r="E257" s="29"/>
      <c r="F257" s="30"/>
      <c r="G257" s="50"/>
      <c r="H257" s="50"/>
      <c r="I257" s="50"/>
      <c r="J257" s="53"/>
      <c r="L257" s="53"/>
      <c r="M257" s="55"/>
      <c r="N257" s="55"/>
      <c r="O257" s="33"/>
    </row>
    <row r="258" spans="1:15" x14ac:dyDescent="0.25">
      <c r="A258" s="50"/>
      <c r="B258" s="29"/>
      <c r="C258" s="29"/>
      <c r="D258" s="50"/>
      <c r="E258" s="29"/>
      <c r="F258" s="30"/>
      <c r="G258" s="50"/>
      <c r="H258" s="50"/>
      <c r="I258" s="50"/>
      <c r="J258" s="53"/>
      <c r="L258" s="53"/>
      <c r="M258" s="55"/>
      <c r="N258" s="55"/>
      <c r="O258" s="33"/>
    </row>
    <row r="259" spans="1:15" x14ac:dyDescent="0.25">
      <c r="A259" s="50"/>
      <c r="B259" s="29"/>
      <c r="C259" s="29"/>
      <c r="D259" s="50"/>
      <c r="E259" s="29"/>
      <c r="F259" s="30"/>
      <c r="G259" s="50"/>
      <c r="H259" s="50"/>
      <c r="I259" s="50"/>
      <c r="J259" s="53"/>
      <c r="L259" s="53"/>
      <c r="M259" s="55"/>
      <c r="N259" s="55"/>
      <c r="O259" s="33"/>
    </row>
    <row r="260" spans="1:15" x14ac:dyDescent="0.25">
      <c r="A260" s="50"/>
      <c r="B260" s="29"/>
      <c r="C260" s="29"/>
      <c r="D260" s="50"/>
      <c r="E260" s="29"/>
      <c r="F260" s="30"/>
      <c r="G260" s="50"/>
      <c r="H260" s="50"/>
      <c r="I260" s="50"/>
      <c r="J260" s="53"/>
      <c r="L260" s="53"/>
      <c r="M260" s="55"/>
      <c r="N260" s="55"/>
      <c r="O260" s="33"/>
    </row>
    <row r="261" spans="1:15" x14ac:dyDescent="0.25">
      <c r="A261" s="50"/>
      <c r="B261" s="29"/>
      <c r="C261" s="29"/>
      <c r="D261" s="50"/>
      <c r="E261" s="29"/>
      <c r="F261" s="30"/>
      <c r="G261" s="50"/>
      <c r="H261" s="50"/>
      <c r="I261" s="50"/>
      <c r="J261" s="53"/>
      <c r="L261" s="53"/>
      <c r="M261" s="55"/>
      <c r="N261" s="55"/>
      <c r="O261" s="33"/>
    </row>
    <row r="262" spans="1:15" x14ac:dyDescent="0.25">
      <c r="A262" s="50"/>
      <c r="B262" s="29"/>
      <c r="C262" s="29"/>
      <c r="D262" s="50"/>
      <c r="E262" s="29"/>
      <c r="F262" s="30"/>
      <c r="G262" s="50"/>
      <c r="H262" s="50"/>
      <c r="I262" s="50"/>
      <c r="J262" s="53"/>
      <c r="L262" s="53"/>
      <c r="M262" s="55"/>
      <c r="N262" s="55"/>
      <c r="O262" s="33"/>
    </row>
    <row r="263" spans="1:15" x14ac:dyDescent="0.25">
      <c r="A263" s="50"/>
      <c r="B263" s="29"/>
      <c r="C263" s="29"/>
      <c r="D263" s="50"/>
      <c r="E263" s="29"/>
      <c r="F263" s="30"/>
      <c r="G263" s="50"/>
      <c r="H263" s="50"/>
      <c r="I263" s="50"/>
      <c r="J263" s="53"/>
      <c r="L263" s="53"/>
      <c r="M263" s="55"/>
      <c r="N263" s="55"/>
      <c r="O263" s="33"/>
    </row>
    <row r="264" spans="1:15" x14ac:dyDescent="0.25">
      <c r="A264" s="50"/>
      <c r="B264" s="29"/>
      <c r="C264" s="29"/>
      <c r="D264" s="50"/>
      <c r="E264" s="29"/>
      <c r="F264" s="30"/>
      <c r="G264" s="50"/>
      <c r="H264" s="50"/>
      <c r="I264" s="50"/>
      <c r="J264" s="53"/>
      <c r="L264" s="53"/>
      <c r="M264" s="55"/>
      <c r="N264" s="55"/>
      <c r="O264" s="33"/>
    </row>
    <row r="265" spans="1:15" x14ac:dyDescent="0.25">
      <c r="A265" s="50"/>
      <c r="B265" s="29"/>
      <c r="C265" s="29"/>
      <c r="D265" s="50"/>
      <c r="E265" s="29"/>
      <c r="F265" s="30"/>
      <c r="G265" s="50"/>
      <c r="H265" s="50"/>
      <c r="I265" s="50"/>
      <c r="J265" s="53"/>
      <c r="L265" s="53"/>
      <c r="M265" s="55"/>
      <c r="N265" s="55"/>
      <c r="O265" s="33"/>
    </row>
    <row r="266" spans="1:15" x14ac:dyDescent="0.25">
      <c r="A266" s="50"/>
      <c r="B266" s="29"/>
      <c r="C266" s="29"/>
      <c r="D266" s="50"/>
      <c r="E266" s="29"/>
      <c r="F266" s="30"/>
      <c r="G266" s="50"/>
      <c r="H266" s="50"/>
      <c r="I266" s="50"/>
      <c r="J266" s="53"/>
      <c r="L266" s="53"/>
      <c r="M266" s="55"/>
      <c r="N266" s="55"/>
      <c r="O266" s="33"/>
    </row>
    <row r="267" spans="1:15" x14ac:dyDescent="0.25">
      <c r="A267" s="50"/>
      <c r="B267" s="29"/>
      <c r="C267" s="29"/>
      <c r="D267" s="50"/>
      <c r="E267" s="29"/>
      <c r="F267" s="30"/>
      <c r="G267" s="50"/>
      <c r="H267" s="50"/>
      <c r="I267" s="50"/>
      <c r="J267" s="53"/>
      <c r="L267" s="53"/>
      <c r="M267" s="55"/>
      <c r="N267" s="55"/>
      <c r="O267" s="33"/>
    </row>
    <row r="268" spans="1:15" x14ac:dyDescent="0.25">
      <c r="A268" s="50"/>
      <c r="B268" s="29"/>
      <c r="C268" s="29"/>
      <c r="D268" s="50"/>
      <c r="E268" s="29"/>
      <c r="F268" s="30"/>
      <c r="G268" s="50"/>
      <c r="H268" s="50"/>
      <c r="I268" s="50"/>
      <c r="J268" s="53"/>
      <c r="L268" s="53"/>
      <c r="M268" s="55"/>
      <c r="N268" s="55"/>
      <c r="O268" s="33"/>
    </row>
    <row r="269" spans="1:15" x14ac:dyDescent="0.25">
      <c r="A269" s="50"/>
      <c r="B269" s="29"/>
      <c r="C269" s="29"/>
      <c r="D269" s="50"/>
      <c r="E269" s="29"/>
      <c r="F269" s="30"/>
      <c r="G269" s="50"/>
      <c r="H269" s="50"/>
      <c r="I269" s="50"/>
      <c r="J269" s="53"/>
      <c r="L269" s="53"/>
      <c r="M269" s="55"/>
      <c r="N269" s="55"/>
      <c r="O269" s="33"/>
    </row>
    <row r="270" spans="1:15" x14ac:dyDescent="0.25">
      <c r="A270" s="50"/>
      <c r="B270" s="29"/>
      <c r="C270" s="29"/>
      <c r="D270" s="50"/>
      <c r="E270" s="29"/>
      <c r="F270" s="30"/>
      <c r="G270" s="50"/>
      <c r="H270" s="50"/>
      <c r="I270" s="50"/>
      <c r="J270" s="53"/>
      <c r="L270" s="53"/>
      <c r="M270" s="55"/>
      <c r="N270" s="55"/>
      <c r="O270" s="33"/>
    </row>
    <row r="271" spans="1:15" x14ac:dyDescent="0.25">
      <c r="A271" s="50"/>
      <c r="B271" s="29"/>
      <c r="C271" s="29"/>
      <c r="D271" s="50"/>
      <c r="E271" s="29"/>
      <c r="F271" s="30"/>
      <c r="G271" s="50"/>
      <c r="H271" s="50"/>
      <c r="I271" s="50"/>
      <c r="J271" s="53"/>
      <c r="L271" s="53"/>
      <c r="M271" s="55"/>
      <c r="N271" s="55"/>
      <c r="O271" s="33"/>
    </row>
    <row r="272" spans="1:15" x14ac:dyDescent="0.25">
      <c r="A272" s="50"/>
      <c r="B272" s="29"/>
      <c r="C272" s="29"/>
      <c r="D272" s="50"/>
      <c r="E272" s="29"/>
      <c r="F272" s="30"/>
      <c r="G272" s="50"/>
      <c r="H272" s="50"/>
      <c r="I272" s="50"/>
      <c r="J272" s="53"/>
      <c r="L272" s="53"/>
      <c r="M272" s="55"/>
      <c r="N272" s="55"/>
      <c r="O272" s="33"/>
    </row>
    <row r="273" spans="1:15" x14ac:dyDescent="0.25">
      <c r="A273" s="50"/>
      <c r="B273" s="29"/>
      <c r="C273" s="29"/>
      <c r="D273" s="50"/>
      <c r="E273" s="29"/>
      <c r="F273" s="30"/>
      <c r="G273" s="50"/>
      <c r="H273" s="50"/>
      <c r="I273" s="50"/>
      <c r="J273" s="53"/>
      <c r="L273" s="53"/>
      <c r="M273" s="55"/>
      <c r="N273" s="55"/>
      <c r="O273" s="33"/>
    </row>
    <row r="274" spans="1:15" x14ac:dyDescent="0.25">
      <c r="A274" s="50"/>
      <c r="B274" s="29"/>
      <c r="C274" s="29"/>
      <c r="D274" s="50"/>
      <c r="E274" s="29"/>
      <c r="F274" s="30"/>
      <c r="G274" s="50"/>
      <c r="H274" s="50"/>
      <c r="I274" s="50"/>
      <c r="J274" s="53"/>
      <c r="L274" s="53"/>
      <c r="M274" s="55"/>
      <c r="N274" s="55"/>
      <c r="O274" s="33"/>
    </row>
    <row r="275" spans="1:15" x14ac:dyDescent="0.25">
      <c r="A275" s="50"/>
      <c r="B275" s="29"/>
      <c r="C275" s="29"/>
      <c r="D275" s="50"/>
      <c r="E275" s="29"/>
      <c r="F275" s="30"/>
      <c r="G275" s="50"/>
      <c r="H275" s="50"/>
      <c r="I275" s="50"/>
      <c r="J275" s="53"/>
      <c r="L275" s="53"/>
      <c r="M275" s="55"/>
      <c r="N275" s="55"/>
      <c r="O275" s="33"/>
    </row>
    <row r="276" spans="1:15" x14ac:dyDescent="0.25">
      <c r="A276" s="50"/>
      <c r="B276" s="29"/>
      <c r="C276" s="29"/>
      <c r="D276" s="50"/>
      <c r="E276" s="29"/>
      <c r="F276" s="30"/>
      <c r="G276" s="50"/>
      <c r="H276" s="50"/>
      <c r="I276" s="50"/>
      <c r="J276" s="53"/>
      <c r="L276" s="53"/>
      <c r="M276" s="55"/>
      <c r="N276" s="55"/>
      <c r="O276" s="33"/>
    </row>
    <row r="277" spans="1:15" x14ac:dyDescent="0.25">
      <c r="A277" s="50"/>
      <c r="B277" s="29"/>
      <c r="C277" s="29"/>
      <c r="D277" s="50"/>
      <c r="E277" s="29"/>
      <c r="F277" s="30"/>
      <c r="G277" s="50"/>
      <c r="H277" s="50"/>
      <c r="I277" s="50"/>
      <c r="J277" s="53"/>
      <c r="L277" s="53"/>
      <c r="M277" s="55"/>
      <c r="N277" s="55"/>
      <c r="O277" s="33"/>
    </row>
    <row r="278" spans="1:15" x14ac:dyDescent="0.25">
      <c r="N278" s="55"/>
    </row>
    <row r="3029" spans="1:15" s="60" customFormat="1" x14ac:dyDescent="0.25">
      <c r="A3029" s="51"/>
      <c r="B3029" s="32"/>
      <c r="C3029" s="32"/>
      <c r="D3029" s="51"/>
      <c r="E3029" s="32"/>
      <c r="F3029" s="34"/>
      <c r="G3029" s="51"/>
      <c r="H3029" s="51"/>
      <c r="I3029" s="51"/>
      <c r="J3029" s="51"/>
      <c r="K3029" s="32"/>
      <c r="L3029" s="50"/>
      <c r="M3029" s="56"/>
      <c r="N3029" s="56"/>
      <c r="O3029" s="29"/>
    </row>
    <row r="3030" spans="1:15" s="60" customFormat="1" x14ac:dyDescent="0.25">
      <c r="A3030" s="51"/>
      <c r="B3030" s="32"/>
      <c r="C3030" s="32"/>
      <c r="D3030" s="51"/>
      <c r="E3030" s="32"/>
      <c r="F3030" s="34"/>
      <c r="G3030" s="51"/>
      <c r="H3030" s="51"/>
      <c r="I3030" s="51"/>
      <c r="J3030" s="51"/>
      <c r="K3030" s="32"/>
      <c r="L3030" s="50"/>
      <c r="M3030" s="56"/>
      <c r="N3030" s="56"/>
      <c r="O3030" s="29"/>
    </row>
    <row r="3031" spans="1:15" s="60" customFormat="1" x14ac:dyDescent="0.25">
      <c r="A3031" s="51"/>
      <c r="B3031" s="32"/>
      <c r="C3031" s="32"/>
      <c r="D3031" s="51"/>
      <c r="E3031" s="32"/>
      <c r="F3031" s="34"/>
      <c r="G3031" s="51"/>
      <c r="H3031" s="51"/>
      <c r="I3031" s="51"/>
      <c r="J3031" s="51"/>
      <c r="K3031" s="32"/>
      <c r="L3031" s="50"/>
      <c r="M3031" s="56"/>
      <c r="N3031" s="56"/>
      <c r="O3031" s="29"/>
    </row>
  </sheetData>
  <sheetProtection selectLockedCells="1" autoFilter="0" selectUnlockedCells="1"/>
  <autoFilter ref="A4:T66" xr:uid="{00000000-0001-0000-0100-000000000000}">
    <filterColumn colId="1">
      <filters>
        <filter val="Gestión de Mercadeo"/>
      </filters>
    </filterColumn>
  </autoFilter>
  <phoneticPr fontId="24" type="noConversion"/>
  <dataValidations count="5">
    <dataValidation type="list" allowBlank="1" showInputMessage="1" showErrorMessage="1" sqref="O74:O277 K74:K277" xr:uid="{00000000-0002-0000-0100-000000000000}">
      <formula1>#REF!</formula1>
    </dataValidation>
    <dataValidation type="list" allowBlank="1" showInputMessage="1" showErrorMessage="1" sqref="K67:K73" xr:uid="{6AB15A5C-478F-4BED-A959-24F2AF82FC02}">
      <formula1>"Correctiva, Preventiva, Correción"</formula1>
    </dataValidation>
    <dataValidation type="list" allowBlank="1" showInputMessage="1" showErrorMessage="1" sqref="O5:O73" xr:uid="{26CF9D81-EE32-485A-A59E-7033696BA278}">
      <formula1>"En Ejecución, Cerrada, Incumplida, Inefectiva"</formula1>
    </dataValidation>
    <dataValidation type="list" allowBlank="1" showInputMessage="1" showErrorMessage="1" sqref="S5:S73" xr:uid="{9DDF6B15-418B-4819-9F51-6F7F110E94C1}">
      <formula1>"Herlay Hurtado Ortíz, José Luis Soto, Katherine Prada Mejía, Lina María Amaya, Natalia Stefanie Acosta, Nohra Lucia Forero, Nohra Lucia Forero y Katherine Prada Mejía, Oscar Pulgarin Lara, N. A."</formula1>
    </dataValidation>
    <dataValidation type="list" allowBlank="1" showInputMessage="1" showErrorMessage="1" sqref="K5:K66" xr:uid="{C5F4DEFE-A3EB-44EB-AD0E-7F40304C6BDE}">
      <formula1>"Correctiva, Preventiva, Corrección"</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C51134-48FA-4C39-B2B3-262558F3E9B0}">
          <x14:formula1>
            <xm:f>'Resumen Plan de Mejoramiento'!$A$2:$A$16</xm:f>
          </x14:formula1>
          <xm:sqref>B5:B93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showGridLines="0" zoomScale="112" zoomScaleNormal="112" workbookViewId="0">
      <selection activeCell="F7" sqref="F7"/>
    </sheetView>
  </sheetViews>
  <sheetFormatPr baseColWidth="10" defaultColWidth="11.42578125" defaultRowHeight="14.25" x14ac:dyDescent="0.25"/>
  <cols>
    <col min="1" max="1" width="40.5703125" style="85" bestFit="1" customWidth="1"/>
    <col min="2" max="2" width="16" style="85" customWidth="1"/>
    <col min="3" max="3" width="11.5703125" style="85" bestFit="1" customWidth="1"/>
    <col min="4" max="4" width="15.5703125" style="85" bestFit="1" customWidth="1"/>
    <col min="5" max="5" width="14.42578125" style="85" bestFit="1" customWidth="1"/>
    <col min="6" max="6" width="6.7109375" style="85" bestFit="1" customWidth="1"/>
    <col min="7" max="7" width="34.5703125" style="85" customWidth="1"/>
    <col min="8" max="8" width="35.85546875" style="85" customWidth="1"/>
    <col min="9" max="9" width="3.42578125" style="85" bestFit="1" customWidth="1"/>
    <col min="10" max="12" width="8.5703125" style="85" customWidth="1"/>
    <col min="13" max="13" width="9.42578125" style="85" bestFit="1" customWidth="1"/>
    <col min="14" max="14" width="12" style="85" bestFit="1" customWidth="1"/>
    <col min="15" max="15" width="6.85546875" style="85" bestFit="1" customWidth="1"/>
    <col min="16" max="16" width="12" style="85" bestFit="1" customWidth="1"/>
    <col min="17" max="17" width="10.140625" style="85" bestFit="1" customWidth="1"/>
    <col min="18" max="18" width="12" style="85" bestFit="1" customWidth="1"/>
    <col min="19" max="19" width="10.5703125" style="85" bestFit="1" customWidth="1"/>
    <col min="20" max="20" width="12" style="85" bestFit="1" customWidth="1"/>
    <col min="21" max="21" width="9.42578125" style="85" bestFit="1" customWidth="1"/>
    <col min="22" max="22" width="12.5703125" style="85" bestFit="1" customWidth="1"/>
    <col min="23" max="16384" width="11.42578125" style="85"/>
  </cols>
  <sheetData>
    <row r="1" spans="1:9" ht="29.25" thickBot="1" x14ac:dyDescent="0.3">
      <c r="A1" s="64" t="s">
        <v>91</v>
      </c>
      <c r="B1" s="65" t="s">
        <v>92</v>
      </c>
      <c r="C1" s="66" t="s">
        <v>93</v>
      </c>
      <c r="D1" s="67" t="s">
        <v>94</v>
      </c>
      <c r="E1" s="65" t="s">
        <v>95</v>
      </c>
      <c r="F1" s="67" t="s">
        <v>96</v>
      </c>
      <c r="G1" s="68" t="s">
        <v>97</v>
      </c>
      <c r="H1" s="69" t="s">
        <v>98</v>
      </c>
    </row>
    <row r="2" spans="1:9" x14ac:dyDescent="0.25">
      <c r="A2" s="86" t="s">
        <v>99</v>
      </c>
      <c r="B2" s="87">
        <f>+COUNTIFS(ProcesoPM,'Resumen Plan de Mejoramiento'!A2,'Resultados Plan de Mejoramiento'!$O:$O,'Resumen Plan de Mejoramiento'!$B$1)</f>
        <v>2</v>
      </c>
      <c r="C2" s="87">
        <f>+COUNTIFS(ProcesoPM,'Resumen Plan de Mejoramiento'!$A2,'Resultados Plan de Mejoramiento'!$O:$O,'Resumen Plan de Mejoramiento'!$C$1)</f>
        <v>0</v>
      </c>
      <c r="D2" s="87">
        <f>+COUNTIFS(ProcesoPM,'Resumen Plan de Mejoramiento'!$A2,'Resultados Plan de Mejoramiento'!$O:$O,'Resumen Plan de Mejoramiento'!$D$1)</f>
        <v>0</v>
      </c>
      <c r="E2" s="87">
        <f>+COUNTIFS(ProcesoPM,'Resumen Plan de Mejoramiento'!$A2,'Resultados Plan de Mejoramiento'!$O:$O,'Resumen Plan de Mejoramiento'!$E$1)</f>
        <v>0</v>
      </c>
      <c r="F2" s="108">
        <f t="shared" ref="F2:F16" si="0">SUM(B2:E2)</f>
        <v>2</v>
      </c>
      <c r="G2" s="126" t="s">
        <v>272</v>
      </c>
      <c r="H2" s="88" t="s">
        <v>100</v>
      </c>
      <c r="I2" s="85">
        <v>1</v>
      </c>
    </row>
    <row r="3" spans="1:9" ht="28.5" x14ac:dyDescent="0.25">
      <c r="A3" s="89" t="s">
        <v>33</v>
      </c>
      <c r="B3" s="90">
        <f>+COUNTIFS(ProcesoPM,'Resumen Plan de Mejoramiento'!A3,'Resultados Plan de Mejoramiento'!$O:$O,'Resumen Plan de Mejoramiento'!$B$1)</f>
        <v>3</v>
      </c>
      <c r="C3" s="90">
        <f>+COUNTIFS(ProcesoPM,'Resumen Plan de Mejoramiento'!$A3,'Resultados Plan de Mejoramiento'!$O:$O,'Resumen Plan de Mejoramiento'!$C$1)</f>
        <v>0</v>
      </c>
      <c r="D3" s="90">
        <f>+COUNTIFS(ProcesoPM,'Resumen Plan de Mejoramiento'!$A3,'Resultados Plan de Mejoramiento'!$O:$O,'Resumen Plan de Mejoramiento'!$D$1)</f>
        <v>0</v>
      </c>
      <c r="E3" s="90">
        <f>+COUNTIFS(ProcesoPM,'Resumen Plan de Mejoramiento'!$A3,'Resultados Plan de Mejoramiento'!$O:$O,'Resumen Plan de Mejoramiento'!$E$1)</f>
        <v>0</v>
      </c>
      <c r="F3" s="109">
        <f t="shared" si="0"/>
        <v>3</v>
      </c>
      <c r="G3" s="119" t="s">
        <v>387</v>
      </c>
      <c r="H3" s="91" t="s">
        <v>182</v>
      </c>
      <c r="I3" s="85">
        <v>2</v>
      </c>
    </row>
    <row r="4" spans="1:9" s="118" customFormat="1" x14ac:dyDescent="0.25">
      <c r="A4" s="120" t="s">
        <v>22</v>
      </c>
      <c r="B4" s="121">
        <f>+COUNTIFS(ProcesoPM,'Resumen Plan de Mejoramiento'!A4,'Resultados Plan de Mejoramiento'!$O:$O,'Resumen Plan de Mejoramiento'!$B$1)</f>
        <v>0</v>
      </c>
      <c r="C4" s="121">
        <f>+COUNTIFS(ProcesoPM,'Resumen Plan de Mejoramiento'!$A4,'Resultados Plan de Mejoramiento'!$O:$O,'Resumen Plan de Mejoramiento'!$C$1)</f>
        <v>0</v>
      </c>
      <c r="D4" s="121">
        <f>+COUNTIFS(ProcesoPM,'Resumen Plan de Mejoramiento'!$A4,'Resultados Plan de Mejoramiento'!$O:$O,'Resumen Plan de Mejoramiento'!$D$1)</f>
        <v>0</v>
      </c>
      <c r="E4" s="121">
        <f>+COUNTIFS(ProcesoPM,'Resumen Plan de Mejoramiento'!$A4,'Resultados Plan de Mejoramiento'!$O:$O,'Resumen Plan de Mejoramiento'!$E$1)</f>
        <v>0</v>
      </c>
      <c r="F4" s="122">
        <f t="shared" si="0"/>
        <v>0</v>
      </c>
      <c r="G4" s="123" t="s">
        <v>23</v>
      </c>
      <c r="H4" s="124" t="s">
        <v>101</v>
      </c>
    </row>
    <row r="5" spans="1:9" ht="28.5" x14ac:dyDescent="0.25">
      <c r="A5" s="120" t="s">
        <v>102</v>
      </c>
      <c r="B5" s="121">
        <f>+COUNTIFS(ProcesoPM,'Resumen Plan de Mejoramiento'!A5,'Resultados Plan de Mejoramiento'!$O:$O,'Resumen Plan de Mejoramiento'!$B$1)</f>
        <v>0</v>
      </c>
      <c r="C5" s="121">
        <f>+COUNTIFS(ProcesoPM,'Resumen Plan de Mejoramiento'!$A5,'Resultados Plan de Mejoramiento'!$O:$O,'Resumen Plan de Mejoramiento'!$C$1)</f>
        <v>0</v>
      </c>
      <c r="D5" s="121">
        <f>+COUNTIFS(ProcesoPM,'Resumen Plan de Mejoramiento'!$A5,'Resultados Plan de Mejoramiento'!$O:$O,'Resumen Plan de Mejoramiento'!$D$1)</f>
        <v>0</v>
      </c>
      <c r="E5" s="121">
        <f>+COUNTIFS(ProcesoPM,'Resumen Plan de Mejoramiento'!$A5,'Resultados Plan de Mejoramiento'!$O:$O,'Resumen Plan de Mejoramiento'!$E$1)</f>
        <v>0</v>
      </c>
      <c r="F5" s="122">
        <f t="shared" si="0"/>
        <v>0</v>
      </c>
      <c r="G5" s="123" t="s">
        <v>387</v>
      </c>
      <c r="H5" s="125" t="s">
        <v>103</v>
      </c>
      <c r="I5" s="85">
        <v>3</v>
      </c>
    </row>
    <row r="6" spans="1:9" ht="28.5" x14ac:dyDescent="0.25">
      <c r="A6" s="120" t="s">
        <v>104</v>
      </c>
      <c r="B6" s="121">
        <f>+COUNTIFS(ProcesoPM,'Resumen Plan de Mejoramiento'!A6,'Resultados Plan de Mejoramiento'!$O:$O,'Resumen Plan de Mejoramiento'!$B$1)</f>
        <v>0</v>
      </c>
      <c r="C6" s="121">
        <f>+COUNTIFS(ProcesoPM,'Resumen Plan de Mejoramiento'!$A6,'Resultados Plan de Mejoramiento'!$O:$O,'Resumen Plan de Mejoramiento'!$C$1)</f>
        <v>0</v>
      </c>
      <c r="D6" s="121">
        <f>+COUNTIFS(ProcesoPM,'Resumen Plan de Mejoramiento'!$A6,'Resultados Plan de Mejoramiento'!$O:$O,'Resumen Plan de Mejoramiento'!$D$1)</f>
        <v>0</v>
      </c>
      <c r="E6" s="121">
        <f>+COUNTIFS(ProcesoPM,'Resumen Plan de Mejoramiento'!$A6,'Resultados Plan de Mejoramiento'!$O:$O,'Resumen Plan de Mejoramiento'!$E$1)</f>
        <v>0</v>
      </c>
      <c r="F6" s="122">
        <f t="shared" si="0"/>
        <v>0</v>
      </c>
      <c r="G6" s="123" t="s">
        <v>272</v>
      </c>
      <c r="H6" s="125" t="s">
        <v>100</v>
      </c>
      <c r="I6" s="85">
        <v>4</v>
      </c>
    </row>
    <row r="7" spans="1:9" x14ac:dyDescent="0.25">
      <c r="A7" s="120" t="s">
        <v>105</v>
      </c>
      <c r="B7" s="121">
        <f>+COUNTIFS(ProcesoPM,'Resumen Plan de Mejoramiento'!A7,'Resultados Plan de Mejoramiento'!$O:$O,'Resumen Plan de Mejoramiento'!$B$1)</f>
        <v>6</v>
      </c>
      <c r="C7" s="121">
        <f>+COUNTIFS(ProcesoPM,'Resumen Plan de Mejoramiento'!$A7,'Resultados Plan de Mejoramiento'!$O:$O,'Resumen Plan de Mejoramiento'!$C$1)</f>
        <v>0</v>
      </c>
      <c r="D7" s="121">
        <f>+COUNTIFS(ProcesoPM,'Resumen Plan de Mejoramiento'!$A7,'Resultados Plan de Mejoramiento'!$O:$O,'Resumen Plan de Mejoramiento'!$D$1)</f>
        <v>4</v>
      </c>
      <c r="E7" s="121">
        <f>+COUNTIFS(ProcesoPM,'Resumen Plan de Mejoramiento'!$A7,'Resultados Plan de Mejoramiento'!$O:$O,'Resumen Plan de Mejoramiento'!$E$1)</f>
        <v>0</v>
      </c>
      <c r="F7" s="122">
        <f t="shared" si="0"/>
        <v>10</v>
      </c>
      <c r="G7" s="123" t="s">
        <v>410</v>
      </c>
      <c r="H7" s="125" t="s">
        <v>106</v>
      </c>
      <c r="I7" s="85">
        <v>5</v>
      </c>
    </row>
    <row r="8" spans="1:9" x14ac:dyDescent="0.25">
      <c r="A8" s="120" t="s">
        <v>29</v>
      </c>
      <c r="B8" s="121">
        <f>+COUNTIFS(ProcesoPM,'Resumen Plan de Mejoramiento'!A8,'Resultados Plan de Mejoramiento'!$O:$O,'Resumen Plan de Mejoramiento'!$B$1)</f>
        <v>2</v>
      </c>
      <c r="C8" s="121">
        <f>+COUNTIFS(ProcesoPM,'Resumen Plan de Mejoramiento'!$A8,'Resultados Plan de Mejoramiento'!$O:$O,'Resumen Plan de Mejoramiento'!$C$1)</f>
        <v>0</v>
      </c>
      <c r="D8" s="121">
        <f>+COUNTIFS(ProcesoPM,'Resumen Plan de Mejoramiento'!$A8,'Resultados Plan de Mejoramiento'!$O:$O,'Resumen Plan de Mejoramiento'!$D$1)</f>
        <v>0</v>
      </c>
      <c r="E8" s="121">
        <f>+COUNTIFS(ProcesoPM,'Resumen Plan de Mejoramiento'!$A8,'Resultados Plan de Mejoramiento'!$O:$O,'Resumen Plan de Mejoramiento'!$E$1)</f>
        <v>0</v>
      </c>
      <c r="F8" s="122">
        <f t="shared" si="0"/>
        <v>2</v>
      </c>
      <c r="G8" s="123" t="s">
        <v>389</v>
      </c>
      <c r="H8" s="125" t="s">
        <v>100</v>
      </c>
      <c r="I8" s="85">
        <v>6</v>
      </c>
    </row>
    <row r="9" spans="1:9" ht="28.5" x14ac:dyDescent="0.25">
      <c r="A9" s="120" t="s">
        <v>48</v>
      </c>
      <c r="B9" s="121">
        <f>+COUNTIFS(ProcesoPM,'Resumen Plan de Mejoramiento'!A9,'Resultados Plan de Mejoramiento'!$O:$O,'Resumen Plan de Mejoramiento'!$B$1)</f>
        <v>11</v>
      </c>
      <c r="C9" s="121">
        <f>+COUNTIFS(ProcesoPM,'Resumen Plan de Mejoramiento'!$A9,'Resultados Plan de Mejoramiento'!$O:$O,'Resumen Plan de Mejoramiento'!$C$1)</f>
        <v>0</v>
      </c>
      <c r="D9" s="121">
        <f>+COUNTIFS(ProcesoPM,'Resumen Plan de Mejoramiento'!$A9,'Resultados Plan de Mejoramiento'!$O:$O,'Resumen Plan de Mejoramiento'!$D$1)</f>
        <v>1</v>
      </c>
      <c r="E9" s="121">
        <f>+COUNTIFS(ProcesoPM,'Resumen Plan de Mejoramiento'!$A9,'Resultados Plan de Mejoramiento'!$O:$O,'Resumen Plan de Mejoramiento'!$E$1)</f>
        <v>0</v>
      </c>
      <c r="F9" s="121">
        <f t="shared" si="0"/>
        <v>12</v>
      </c>
      <c r="G9" s="123" t="s">
        <v>387</v>
      </c>
      <c r="H9" s="125" t="s">
        <v>100</v>
      </c>
      <c r="I9" s="85">
        <v>7</v>
      </c>
    </row>
    <row r="10" spans="1:9" x14ac:dyDescent="0.25">
      <c r="A10" s="120" t="s">
        <v>26</v>
      </c>
      <c r="B10" s="121">
        <f>+COUNTIFS(ProcesoPM,'Resumen Plan de Mejoramiento'!A10,'Resultados Plan de Mejoramiento'!$O:$O,'Resumen Plan de Mejoramiento'!$B$1)</f>
        <v>17</v>
      </c>
      <c r="C10" s="121">
        <f>+COUNTIFS(ProcesoPM,'Resumen Plan de Mejoramiento'!$A10,'Resultados Plan de Mejoramiento'!$O:$O,'Resumen Plan de Mejoramiento'!$C$1)</f>
        <v>0</v>
      </c>
      <c r="D10" s="121">
        <f>+COUNTIFS(ProcesoPM,'Resumen Plan de Mejoramiento'!$A10,'Resultados Plan de Mejoramiento'!$O:$O,'Resumen Plan de Mejoramiento'!$D$1)</f>
        <v>0</v>
      </c>
      <c r="E10" s="121">
        <f>+COUNTIFS(ProcesoPM,'Resumen Plan de Mejoramiento'!$A10,'Resultados Plan de Mejoramiento'!$O:$O,'Resumen Plan de Mejoramiento'!$E$1)</f>
        <v>0</v>
      </c>
      <c r="F10" s="121">
        <f t="shared" si="0"/>
        <v>17</v>
      </c>
      <c r="G10" s="123" t="s">
        <v>389</v>
      </c>
      <c r="H10" s="125" t="s">
        <v>107</v>
      </c>
      <c r="I10" s="85">
        <v>8</v>
      </c>
    </row>
    <row r="11" spans="1:9" ht="28.5" x14ac:dyDescent="0.25">
      <c r="A11" s="120" t="s">
        <v>64</v>
      </c>
      <c r="B11" s="121">
        <f>+COUNTIFS(ProcesoPM,'Resumen Plan de Mejoramiento'!A11,'Resultados Plan de Mejoramiento'!$O:$O,'Resumen Plan de Mejoramiento'!$B$1)</f>
        <v>3</v>
      </c>
      <c r="C11" s="121">
        <f>+COUNTIFS(ProcesoPM,'Resumen Plan de Mejoramiento'!$A11,'Resultados Plan de Mejoramiento'!$O:$O,'Resumen Plan de Mejoramiento'!$C$1)</f>
        <v>0</v>
      </c>
      <c r="D11" s="121">
        <f>+COUNTIFS(ProcesoPM,'Resumen Plan de Mejoramiento'!$A11,'Resultados Plan de Mejoramiento'!$O:$O,'Resumen Plan de Mejoramiento'!$D$1)</f>
        <v>0</v>
      </c>
      <c r="E11" s="121">
        <f>+COUNTIFS(ProcesoPM,'Resumen Plan de Mejoramiento'!$A11,'Resultados Plan de Mejoramiento'!$O:$O,'Resumen Plan de Mejoramiento'!$E$1)</f>
        <v>0</v>
      </c>
      <c r="F11" s="121">
        <f t="shared" si="0"/>
        <v>3</v>
      </c>
      <c r="G11" s="123" t="s">
        <v>392</v>
      </c>
      <c r="H11" s="125" t="s">
        <v>108</v>
      </c>
      <c r="I11" s="85">
        <v>9</v>
      </c>
    </row>
    <row r="12" spans="1:9" x14ac:dyDescent="0.25">
      <c r="A12" s="120" t="s">
        <v>90</v>
      </c>
      <c r="B12" s="121">
        <f>+COUNTIFS(ProcesoPM,'Resumen Plan de Mejoramiento'!A12,'Resultados Plan de Mejoramiento'!$O:$O,'Resumen Plan de Mejoramiento'!$B$1)</f>
        <v>0</v>
      </c>
      <c r="C12" s="121">
        <f>+COUNTIFS(ProcesoPM,'Resumen Plan de Mejoramiento'!$A12,'Resultados Plan de Mejoramiento'!$O:$O,'Resumen Plan de Mejoramiento'!$C$1)</f>
        <v>0</v>
      </c>
      <c r="D12" s="121">
        <f>+COUNTIFS(ProcesoPM,'Resumen Plan de Mejoramiento'!$A12,'Resultados Plan de Mejoramiento'!$O:$O,'Resumen Plan de Mejoramiento'!$D$1)</f>
        <v>0</v>
      </c>
      <c r="E12" s="121">
        <f>+COUNTIFS(ProcesoPM,'Resumen Plan de Mejoramiento'!$A12,'Resultados Plan de Mejoramiento'!$O:$O,'Resumen Plan de Mejoramiento'!$E$1)</f>
        <v>0</v>
      </c>
      <c r="F12" s="121">
        <f t="shared" si="0"/>
        <v>0</v>
      </c>
      <c r="G12" s="123" t="s">
        <v>272</v>
      </c>
      <c r="H12" s="125" t="s">
        <v>109</v>
      </c>
      <c r="I12" s="85">
        <v>10</v>
      </c>
    </row>
    <row r="13" spans="1:9" x14ac:dyDescent="0.25">
      <c r="A13" s="120" t="s">
        <v>110</v>
      </c>
      <c r="B13" s="121">
        <f>+COUNTIFS(ProcesoPM,'Resumen Plan de Mejoramiento'!A13,'Resultados Plan de Mejoramiento'!$O:$O,'Resumen Plan de Mejoramiento'!$B$1)</f>
        <v>0</v>
      </c>
      <c r="C13" s="121">
        <f>+COUNTIFS(ProcesoPM,'Resumen Plan de Mejoramiento'!$A13,'Resultados Plan de Mejoramiento'!$O:$O,'Resumen Plan de Mejoramiento'!$C$1)</f>
        <v>0</v>
      </c>
      <c r="D13" s="121">
        <f>+COUNTIFS(ProcesoPM,'Resumen Plan de Mejoramiento'!$A13,'Resultados Plan de Mejoramiento'!$O:$O,'Resumen Plan de Mejoramiento'!$D$1)</f>
        <v>1</v>
      </c>
      <c r="E13" s="121">
        <f>+COUNTIFS(ProcesoPM,'Resumen Plan de Mejoramiento'!$A13,'Resultados Plan de Mejoramiento'!$O:$O,'Resumen Plan de Mejoramiento'!$E$1)</f>
        <v>0</v>
      </c>
      <c r="F13" s="121">
        <f t="shared" si="0"/>
        <v>1</v>
      </c>
      <c r="G13" s="123" t="s">
        <v>272</v>
      </c>
      <c r="H13" s="125" t="s">
        <v>111</v>
      </c>
      <c r="I13" s="85">
        <v>11</v>
      </c>
    </row>
    <row r="14" spans="1:9" s="118" customFormat="1" x14ac:dyDescent="0.25">
      <c r="A14" s="120" t="s">
        <v>78</v>
      </c>
      <c r="B14" s="121">
        <f>+COUNTIFS(ProcesoPM,'Resumen Plan de Mejoramiento'!A14,'Resultados Plan de Mejoramiento'!$O:$O,'Resumen Plan de Mejoramiento'!$B$1)</f>
        <v>0</v>
      </c>
      <c r="C14" s="121">
        <f>+COUNTIFS(ProcesoPM,'Resumen Plan de Mejoramiento'!$A14,'Resultados Plan de Mejoramiento'!$O:$O,'Resumen Plan de Mejoramiento'!$C$1)</f>
        <v>0</v>
      </c>
      <c r="D14" s="121">
        <f>+COUNTIFS(ProcesoPM,'Resumen Plan de Mejoramiento'!$A14,'Resultados Plan de Mejoramiento'!$O:$O,'Resumen Plan de Mejoramiento'!$D$1)</f>
        <v>0</v>
      </c>
      <c r="E14" s="121">
        <f>+COUNTIFS(ProcesoPM,'Resumen Plan de Mejoramiento'!$A14,'Resultados Plan de Mejoramiento'!$O:$O,'Resumen Plan de Mejoramiento'!$E$1)</f>
        <v>0</v>
      </c>
      <c r="F14" s="121">
        <f t="shared" si="0"/>
        <v>0</v>
      </c>
      <c r="G14" s="123" t="s">
        <v>23</v>
      </c>
      <c r="H14" s="125" t="s">
        <v>103</v>
      </c>
    </row>
    <row r="15" spans="1:9" x14ac:dyDescent="0.25">
      <c r="A15" s="89" t="s">
        <v>51</v>
      </c>
      <c r="B15" s="90">
        <f>+COUNTIFS(ProcesoPM,'Resumen Plan de Mejoramiento'!A15,'Resultados Plan de Mejoramiento'!$O:$O,'Resumen Plan de Mejoramiento'!$B$1)</f>
        <v>9</v>
      </c>
      <c r="C15" s="90">
        <f>+COUNTIFS(ProcesoPM,'Resumen Plan de Mejoramiento'!$A15,'Resultados Plan de Mejoramiento'!$O:$O,'Resumen Plan de Mejoramiento'!$C$1)</f>
        <v>0</v>
      </c>
      <c r="D15" s="90">
        <f>+COUNTIFS(ProcesoPM,'Resumen Plan de Mejoramiento'!$A15,'Resultados Plan de Mejoramiento'!$O:$O,'Resumen Plan de Mejoramiento'!$D$1)</f>
        <v>0</v>
      </c>
      <c r="E15" s="90">
        <f>+COUNTIFS(ProcesoPM,'Resumen Plan de Mejoramiento'!$A15,'Resultados Plan de Mejoramiento'!$O:$O,'Resumen Plan de Mejoramiento'!$E$1)</f>
        <v>0</v>
      </c>
      <c r="F15" s="110">
        <f t="shared" si="0"/>
        <v>9</v>
      </c>
      <c r="G15" s="119" t="s">
        <v>392</v>
      </c>
      <c r="H15" s="91" t="s">
        <v>112</v>
      </c>
      <c r="I15" s="85">
        <v>12</v>
      </c>
    </row>
    <row r="16" spans="1:9" ht="29.25" thickBot="1" x14ac:dyDescent="0.3">
      <c r="A16" s="92" t="s">
        <v>79</v>
      </c>
      <c r="B16" s="93">
        <f>+COUNTIFS(ProcesoPM,'Resumen Plan de Mejoramiento'!A16,'Resultados Plan de Mejoramiento'!$O:$O,'Resumen Plan de Mejoramiento'!$B$1)</f>
        <v>2</v>
      </c>
      <c r="C16" s="93">
        <f>+COUNTIFS(ProcesoPM,'Resumen Plan de Mejoramiento'!$A16,'Resultados Plan de Mejoramiento'!$O:$O,'Resumen Plan de Mejoramiento'!$C$1)</f>
        <v>0</v>
      </c>
      <c r="D16" s="93">
        <f>+COUNTIFS(ProcesoPM,'Resumen Plan de Mejoramiento'!$A16,'Resultados Plan de Mejoramiento'!$O:$O,'Resumen Plan de Mejoramiento'!$D$1)</f>
        <v>1</v>
      </c>
      <c r="E16" s="93">
        <f>+COUNTIFS(ProcesoPM,'Resumen Plan de Mejoramiento'!$A16,'Resultados Plan de Mejoramiento'!$O:$O,'Resumen Plan de Mejoramiento'!$E$1)</f>
        <v>0</v>
      </c>
      <c r="F16" s="111">
        <f t="shared" si="0"/>
        <v>3</v>
      </c>
      <c r="G16" s="123" t="s">
        <v>387</v>
      </c>
      <c r="H16" s="84" t="s">
        <v>274</v>
      </c>
      <c r="I16" s="85">
        <v>13</v>
      </c>
    </row>
    <row r="17" spans="1:8" ht="15" thickBot="1" x14ac:dyDescent="0.3">
      <c r="A17" s="94" t="s">
        <v>113</v>
      </c>
      <c r="B17" s="70">
        <f>SUM(B2:B16)</f>
        <v>55</v>
      </c>
      <c r="C17" s="70">
        <f>SUM(C2:C16)</f>
        <v>0</v>
      </c>
      <c r="D17" s="70">
        <f>SUM(D2:D16)</f>
        <v>7</v>
      </c>
      <c r="E17" s="70">
        <f>SUM(E2:E16)</f>
        <v>0</v>
      </c>
      <c r="F17" s="71">
        <f>SUM(F2:F16)</f>
        <v>62</v>
      </c>
      <c r="G17" s="95"/>
      <c r="H17" s="96"/>
    </row>
    <row r="18" spans="1:8" x14ac:dyDescent="0.25">
      <c r="B18" s="95">
        <f>B17/$F$17</f>
        <v>0.88709677419354838</v>
      </c>
      <c r="C18" s="95">
        <f>C17/$F$17</f>
        <v>0</v>
      </c>
      <c r="D18" s="95">
        <f>D17/$F$17</f>
        <v>0.11290322580645161</v>
      </c>
      <c r="E18" s="95">
        <f>E17/$F$17</f>
        <v>0</v>
      </c>
      <c r="F18" s="97">
        <f>COUNTA('Resultados Plan de Mejoramiento'!$A$5:A1366)</f>
        <v>62</v>
      </c>
      <c r="G18" s="96"/>
      <c r="H18" s="96"/>
    </row>
    <row r="19" spans="1:8" x14ac:dyDescent="0.25">
      <c r="F19" s="97">
        <f>+F17-F18</f>
        <v>0</v>
      </c>
      <c r="G19" s="96"/>
      <c r="H19" s="96"/>
    </row>
    <row r="22" spans="1:8" ht="15" x14ac:dyDescent="0.25">
      <c r="A22" s="98"/>
      <c r="B22" s="98"/>
      <c r="C22" s="98"/>
    </row>
    <row r="23" spans="1:8" ht="15" x14ac:dyDescent="0.25">
      <c r="A23" s="98"/>
      <c r="B23" s="98"/>
      <c r="C23" s="98"/>
    </row>
    <row r="24" spans="1:8" ht="15" x14ac:dyDescent="0.25">
      <c r="A24" s="98"/>
      <c r="B24" s="98"/>
      <c r="C24" s="98"/>
    </row>
  </sheetData>
  <dataValidations count="1">
    <dataValidation type="list" allowBlank="1" showInputMessage="1" showErrorMessage="1" sqref="G2:G16" xr:uid="{2C5E4B0B-DE31-46D1-BA45-C684F935F67B}">
      <formula1>"Herlay Hurtado Ortíz, José Luis Soto, Katherine Prada Mejía, Lina María Amaya, Natalia Stefanie Acosta, Nohra Lucia Forero, Nohra Lucia Forero y Katherine Prada Mejía, Oscar Pulgarin Lara, N. 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U94"/>
  <sheetViews>
    <sheetView showGridLines="0" workbookViewId="0">
      <selection sqref="A1:J1"/>
    </sheetView>
  </sheetViews>
  <sheetFormatPr baseColWidth="10" defaultColWidth="11.42578125"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48" t="s">
        <v>33</v>
      </c>
      <c r="B1" s="148"/>
      <c r="C1" s="148"/>
      <c r="D1" s="148"/>
      <c r="E1" s="148"/>
      <c r="F1" s="148"/>
      <c r="G1" s="148"/>
      <c r="H1" s="148"/>
      <c r="I1" s="148"/>
      <c r="J1" s="148"/>
      <c r="L1" s="156" t="s">
        <v>114</v>
      </c>
      <c r="M1" s="156"/>
      <c r="N1" s="156"/>
      <c r="O1" s="156"/>
      <c r="P1" s="156"/>
      <c r="Q1" s="156"/>
      <c r="R1" s="156"/>
      <c r="S1" s="156"/>
      <c r="T1" s="156"/>
      <c r="U1" s="156"/>
    </row>
    <row r="2" spans="1:21" ht="12" customHeight="1" x14ac:dyDescent="0.2">
      <c r="A2" s="149" t="s">
        <v>115</v>
      </c>
      <c r="B2" s="150"/>
      <c r="C2" s="150"/>
      <c r="D2" s="150"/>
      <c r="E2" s="150"/>
      <c r="F2" s="150"/>
      <c r="G2" s="150"/>
      <c r="H2" s="150"/>
      <c r="I2" s="150"/>
      <c r="J2" s="151"/>
      <c r="L2" s="149" t="s">
        <v>115</v>
      </c>
      <c r="M2" s="150"/>
      <c r="N2" s="150"/>
      <c r="O2" s="150"/>
      <c r="P2" s="150"/>
      <c r="Q2" s="150"/>
      <c r="R2" s="150"/>
      <c r="S2" s="150"/>
      <c r="T2" s="150"/>
      <c r="U2" s="151"/>
    </row>
    <row r="3" spans="1:21" ht="12" customHeight="1" thickBot="1" x14ac:dyDescent="0.25">
      <c r="A3" s="152" t="s">
        <v>116</v>
      </c>
      <c r="B3" s="153"/>
      <c r="C3" s="153"/>
      <c r="D3" s="153"/>
      <c r="E3" s="153"/>
      <c r="F3" s="153"/>
      <c r="G3" s="153"/>
      <c r="H3" s="153"/>
      <c r="I3" s="153"/>
      <c r="J3" s="154"/>
      <c r="L3" s="152" t="s">
        <v>116</v>
      </c>
      <c r="M3" s="153"/>
      <c r="N3" s="153"/>
      <c r="O3" s="153"/>
      <c r="P3" s="153"/>
      <c r="Q3" s="153"/>
      <c r="R3" s="153"/>
      <c r="S3" s="153"/>
      <c r="T3" s="153"/>
      <c r="U3" s="154"/>
    </row>
    <row r="4" spans="1:21" ht="15.75" customHeight="1" thickBot="1" x14ac:dyDescent="0.25">
      <c r="A4" s="140" t="s">
        <v>117</v>
      </c>
      <c r="B4" s="142" t="s">
        <v>118</v>
      </c>
      <c r="C4" s="143"/>
      <c r="D4" s="143"/>
      <c r="E4" s="144"/>
      <c r="F4" s="142" t="s">
        <v>119</v>
      </c>
      <c r="G4" s="143"/>
      <c r="H4" s="143"/>
      <c r="I4" s="143"/>
      <c r="J4" s="144"/>
      <c r="L4" s="140" t="s">
        <v>117</v>
      </c>
      <c r="M4" s="142" t="s">
        <v>118</v>
      </c>
      <c r="N4" s="143"/>
      <c r="O4" s="143"/>
      <c r="P4" s="144"/>
      <c r="Q4" s="142" t="s">
        <v>119</v>
      </c>
      <c r="R4" s="143"/>
      <c r="S4" s="143"/>
      <c r="T4" s="143"/>
      <c r="U4" s="144"/>
    </row>
    <row r="5" spans="1:21" ht="21.75" customHeight="1" thickBot="1" x14ac:dyDescent="0.25">
      <c r="A5" s="141"/>
      <c r="B5" s="77" t="s">
        <v>120</v>
      </c>
      <c r="C5" s="77" t="s">
        <v>121</v>
      </c>
      <c r="D5" s="77" t="s">
        <v>122</v>
      </c>
      <c r="E5" s="77" t="s">
        <v>123</v>
      </c>
      <c r="F5" s="77" t="s">
        <v>124</v>
      </c>
      <c r="G5" s="77" t="s">
        <v>125</v>
      </c>
      <c r="H5" s="77" t="s">
        <v>122</v>
      </c>
      <c r="I5" s="77" t="s">
        <v>25</v>
      </c>
      <c r="J5" s="77" t="s">
        <v>126</v>
      </c>
      <c r="L5" s="141"/>
      <c r="M5" s="77" t="s">
        <v>120</v>
      </c>
      <c r="N5" s="77" t="s">
        <v>121</v>
      </c>
      <c r="O5" s="77" t="s">
        <v>122</v>
      </c>
      <c r="P5" s="77" t="s">
        <v>123</v>
      </c>
      <c r="Q5" s="77" t="s">
        <v>124</v>
      </c>
      <c r="R5" s="77" t="s">
        <v>125</v>
      </c>
      <c r="S5" s="77" t="s">
        <v>122</v>
      </c>
      <c r="T5" s="77" t="s">
        <v>25</v>
      </c>
      <c r="U5" s="77" t="s">
        <v>126</v>
      </c>
    </row>
    <row r="6" spans="1:21" ht="45.75" thickBot="1" x14ac:dyDescent="0.25">
      <c r="A6" s="78" t="s">
        <v>127</v>
      </c>
      <c r="B6" s="2">
        <v>0</v>
      </c>
      <c r="C6" s="4">
        <v>2</v>
      </c>
      <c r="D6" s="2">
        <v>0</v>
      </c>
      <c r="E6" s="6" t="s">
        <v>128</v>
      </c>
      <c r="F6" s="7">
        <f>G6+H6+I6</f>
        <v>3</v>
      </c>
      <c r="G6" s="7">
        <v>2</v>
      </c>
      <c r="H6" s="8">
        <v>1</v>
      </c>
      <c r="I6" s="2">
        <v>0</v>
      </c>
      <c r="J6" s="6" t="s">
        <v>129</v>
      </c>
      <c r="L6" s="78" t="s">
        <v>130</v>
      </c>
      <c r="M6" s="6">
        <v>0</v>
      </c>
      <c r="N6" s="6">
        <v>2</v>
      </c>
      <c r="O6" s="6">
        <v>0</v>
      </c>
      <c r="P6" s="6" t="s">
        <v>128</v>
      </c>
      <c r="Q6" s="6">
        <v>7</v>
      </c>
      <c r="R6" s="6">
        <v>6</v>
      </c>
      <c r="S6" s="6">
        <v>1</v>
      </c>
      <c r="T6" s="6">
        <v>0</v>
      </c>
      <c r="U6" s="6" t="s">
        <v>129</v>
      </c>
    </row>
    <row r="7" spans="1:21" ht="34.5" thickBot="1" x14ac:dyDescent="0.25">
      <c r="A7" s="78" t="s">
        <v>131</v>
      </c>
      <c r="B7" s="2">
        <v>0</v>
      </c>
      <c r="C7" s="4">
        <v>1</v>
      </c>
      <c r="D7" s="2">
        <v>0</v>
      </c>
      <c r="E7" s="6" t="s">
        <v>128</v>
      </c>
      <c r="F7" s="7">
        <f>G7+H7+I7</f>
        <v>3</v>
      </c>
      <c r="G7" s="7">
        <v>1</v>
      </c>
      <c r="H7" s="8">
        <v>2</v>
      </c>
      <c r="I7" s="2">
        <v>0</v>
      </c>
      <c r="J7" s="9">
        <v>0.67</v>
      </c>
      <c r="L7" s="78" t="s">
        <v>131</v>
      </c>
      <c r="M7" s="6">
        <v>0</v>
      </c>
      <c r="N7" s="6">
        <v>1</v>
      </c>
      <c r="O7" s="6">
        <v>0</v>
      </c>
      <c r="P7" s="6" t="s">
        <v>128</v>
      </c>
      <c r="Q7" s="6">
        <v>6</v>
      </c>
      <c r="R7" s="6">
        <v>4</v>
      </c>
      <c r="S7" s="6">
        <v>2</v>
      </c>
      <c r="T7" s="6">
        <v>0</v>
      </c>
      <c r="U7" s="9">
        <v>0.67</v>
      </c>
    </row>
    <row r="8" spans="1:21" ht="34.5" thickBot="1" x14ac:dyDescent="0.25">
      <c r="A8" s="78" t="s">
        <v>132</v>
      </c>
      <c r="B8" s="2">
        <v>0</v>
      </c>
      <c r="C8" s="4">
        <v>1</v>
      </c>
      <c r="D8" s="2">
        <v>0</v>
      </c>
      <c r="E8" s="6" t="s">
        <v>128</v>
      </c>
      <c r="F8" s="7">
        <f>G8+H8+I8</f>
        <v>2</v>
      </c>
      <c r="G8" s="7">
        <v>1</v>
      </c>
      <c r="H8" s="8">
        <v>1</v>
      </c>
      <c r="I8" s="2">
        <v>0</v>
      </c>
      <c r="J8" s="9">
        <v>0.8</v>
      </c>
      <c r="L8" s="78" t="s">
        <v>132</v>
      </c>
      <c r="M8" s="6">
        <v>0</v>
      </c>
      <c r="N8" s="6">
        <v>1</v>
      </c>
      <c r="O8" s="6">
        <v>0</v>
      </c>
      <c r="P8" s="6" t="s">
        <v>128</v>
      </c>
      <c r="Q8" s="6">
        <v>5</v>
      </c>
      <c r="R8" s="6">
        <v>4</v>
      </c>
      <c r="S8" s="6">
        <v>1</v>
      </c>
      <c r="T8" s="6">
        <v>0</v>
      </c>
      <c r="U8" s="9">
        <v>0.8</v>
      </c>
    </row>
    <row r="9" spans="1:21" ht="12" thickBot="1" x14ac:dyDescent="0.25">
      <c r="A9" s="10" t="s">
        <v>133</v>
      </c>
      <c r="B9" s="1">
        <v>0</v>
      </c>
      <c r="C9" s="3">
        <f>C6+C7+C8</f>
        <v>4</v>
      </c>
      <c r="D9" s="1">
        <v>0</v>
      </c>
      <c r="E9" s="11" t="s">
        <v>128</v>
      </c>
      <c r="F9" s="12">
        <f>SUM(F6:F8)</f>
        <v>8</v>
      </c>
      <c r="G9" s="12">
        <f>SUM(G6:G8)</f>
        <v>4</v>
      </c>
      <c r="H9" s="13">
        <f>SUM(H6:H8)</f>
        <v>4</v>
      </c>
      <c r="I9" s="1">
        <f>SUM(I6:I8)</f>
        <v>0</v>
      </c>
      <c r="J9" s="14">
        <v>0.78</v>
      </c>
      <c r="L9" s="10" t="s">
        <v>133</v>
      </c>
      <c r="M9" s="11">
        <v>0</v>
      </c>
      <c r="N9" s="11">
        <v>4</v>
      </c>
      <c r="O9" s="11">
        <v>0</v>
      </c>
      <c r="P9" s="11" t="s">
        <v>128</v>
      </c>
      <c r="Q9" s="11">
        <v>18</v>
      </c>
      <c r="R9" s="11">
        <v>14</v>
      </c>
      <c r="S9" s="11">
        <v>4</v>
      </c>
      <c r="T9" s="11">
        <v>0</v>
      </c>
      <c r="U9" s="14">
        <v>0.78</v>
      </c>
    </row>
    <row r="11" spans="1:21" ht="15.75" customHeight="1" thickBot="1" x14ac:dyDescent="0.3">
      <c r="A11" s="148" t="s">
        <v>26</v>
      </c>
      <c r="B11" s="148"/>
      <c r="C11" s="148"/>
      <c r="D11" s="148"/>
      <c r="E11" s="148"/>
      <c r="F11" s="148"/>
      <c r="G11" s="148"/>
      <c r="H11" s="148"/>
      <c r="I11" s="148"/>
      <c r="J11" s="148"/>
      <c r="L11" s="15"/>
      <c r="M11" s="15"/>
      <c r="N11" s="15"/>
      <c r="O11" s="15"/>
      <c r="P11" s="15"/>
      <c r="Q11" s="15"/>
      <c r="R11" s="15"/>
      <c r="S11" s="15"/>
      <c r="T11" s="15"/>
      <c r="U11" s="15"/>
    </row>
    <row r="12" spans="1:21" ht="12" customHeight="1" x14ac:dyDescent="0.25">
      <c r="A12" s="149" t="s">
        <v>115</v>
      </c>
      <c r="B12" s="150"/>
      <c r="C12" s="150"/>
      <c r="D12" s="150"/>
      <c r="E12" s="150"/>
      <c r="F12" s="150"/>
      <c r="G12" s="150"/>
      <c r="H12" s="150"/>
      <c r="I12" s="150"/>
      <c r="J12" s="151"/>
      <c r="L12" s="15"/>
      <c r="M12" s="15"/>
      <c r="N12" s="15"/>
      <c r="O12" s="15"/>
      <c r="P12" s="15"/>
      <c r="Q12" s="15"/>
      <c r="R12" s="15"/>
      <c r="S12" s="15"/>
      <c r="T12" s="15"/>
      <c r="U12" s="15"/>
    </row>
    <row r="13" spans="1:21" ht="12" customHeight="1" thickBot="1" x14ac:dyDescent="0.3">
      <c r="A13" s="152" t="s">
        <v>116</v>
      </c>
      <c r="B13" s="153"/>
      <c r="C13" s="153"/>
      <c r="D13" s="153"/>
      <c r="E13" s="153"/>
      <c r="F13" s="153"/>
      <c r="G13" s="153"/>
      <c r="H13" s="153"/>
      <c r="I13" s="153"/>
      <c r="J13" s="154"/>
      <c r="L13" s="15"/>
      <c r="M13" s="15"/>
      <c r="N13" s="15"/>
      <c r="O13" s="15"/>
      <c r="P13" s="15"/>
      <c r="Q13" s="15"/>
      <c r="R13" s="15"/>
      <c r="S13" s="15"/>
      <c r="T13" s="15"/>
      <c r="U13" s="15"/>
    </row>
    <row r="14" spans="1:21" ht="15.75" customHeight="1" thickBot="1" x14ac:dyDescent="0.3">
      <c r="A14" s="140" t="s">
        <v>117</v>
      </c>
      <c r="B14" s="142" t="s">
        <v>118</v>
      </c>
      <c r="C14" s="143"/>
      <c r="D14" s="143"/>
      <c r="E14" s="144"/>
      <c r="F14" s="142" t="s">
        <v>119</v>
      </c>
      <c r="G14" s="143"/>
      <c r="H14" s="143"/>
      <c r="I14" s="143"/>
      <c r="J14" s="144"/>
      <c r="L14" s="15"/>
      <c r="M14" s="15"/>
      <c r="N14" s="15"/>
      <c r="O14" s="15"/>
      <c r="P14" s="15"/>
      <c r="Q14" s="15"/>
      <c r="R14" s="15"/>
      <c r="S14" s="15"/>
      <c r="T14" s="15"/>
      <c r="U14" s="15"/>
    </row>
    <row r="15" spans="1:21" ht="18.75" customHeight="1" thickBot="1" x14ac:dyDescent="0.3">
      <c r="A15" s="141"/>
      <c r="B15" s="77" t="s">
        <v>120</v>
      </c>
      <c r="C15" s="77" t="s">
        <v>121</v>
      </c>
      <c r="D15" s="77" t="s">
        <v>122</v>
      </c>
      <c r="E15" s="77" t="s">
        <v>123</v>
      </c>
      <c r="F15" s="77" t="s">
        <v>124</v>
      </c>
      <c r="G15" s="77" t="s">
        <v>125</v>
      </c>
      <c r="H15" s="77" t="s">
        <v>122</v>
      </c>
      <c r="I15" s="77" t="s">
        <v>25</v>
      </c>
      <c r="J15" s="77" t="s">
        <v>126</v>
      </c>
      <c r="L15" s="15"/>
      <c r="M15" s="15"/>
      <c r="N15" s="15"/>
      <c r="O15" s="15"/>
      <c r="P15" s="15"/>
      <c r="Q15" s="15"/>
      <c r="R15" s="15"/>
      <c r="S15" s="15"/>
      <c r="T15" s="15"/>
      <c r="U15" s="15"/>
    </row>
    <row r="16" spans="1:21" ht="15.75" customHeight="1" thickBot="1" x14ac:dyDescent="0.3">
      <c r="A16" s="78">
        <v>2017</v>
      </c>
      <c r="B16" s="6">
        <v>2</v>
      </c>
      <c r="C16" s="6">
        <v>2</v>
      </c>
      <c r="D16" s="6">
        <v>0</v>
      </c>
      <c r="E16" s="9">
        <v>1</v>
      </c>
      <c r="F16" s="6">
        <v>8</v>
      </c>
      <c r="G16" s="2">
        <v>6</v>
      </c>
      <c r="H16" s="6">
        <v>2</v>
      </c>
      <c r="I16" s="2">
        <v>0</v>
      </c>
      <c r="J16" s="9">
        <v>0.75</v>
      </c>
      <c r="L16" s="15"/>
      <c r="M16" s="15"/>
      <c r="N16" s="15"/>
      <c r="O16" s="15"/>
      <c r="P16" s="15"/>
      <c r="Q16" s="15"/>
      <c r="R16" s="15"/>
      <c r="S16" s="15"/>
      <c r="T16" s="15"/>
      <c r="U16" s="15"/>
    </row>
    <row r="17" spans="1:21" ht="15.75" customHeight="1" thickBot="1" x14ac:dyDescent="0.3">
      <c r="A17" s="10" t="s">
        <v>133</v>
      </c>
      <c r="B17" s="11">
        <v>2</v>
      </c>
      <c r="C17" s="11">
        <v>2</v>
      </c>
      <c r="D17" s="11">
        <v>0</v>
      </c>
      <c r="E17" s="14">
        <v>1</v>
      </c>
      <c r="F17" s="11">
        <v>8</v>
      </c>
      <c r="G17" s="1">
        <v>6</v>
      </c>
      <c r="H17" s="11">
        <f>H16</f>
        <v>2</v>
      </c>
      <c r="I17" s="1">
        <v>0</v>
      </c>
      <c r="J17" s="14">
        <v>0.75</v>
      </c>
      <c r="L17" s="15"/>
      <c r="M17" s="15"/>
      <c r="N17" s="15"/>
      <c r="O17" s="15"/>
      <c r="P17" s="15"/>
      <c r="Q17" s="15"/>
      <c r="R17" s="15"/>
      <c r="S17" s="15"/>
      <c r="T17" s="15"/>
      <c r="U17" s="15"/>
    </row>
    <row r="19" spans="1:21" ht="12" thickBot="1" x14ac:dyDescent="0.25">
      <c r="A19" s="148" t="s">
        <v>90</v>
      </c>
      <c r="B19" s="148"/>
      <c r="C19" s="148"/>
      <c r="D19" s="148"/>
      <c r="E19" s="148"/>
      <c r="F19" s="148"/>
      <c r="G19" s="148"/>
      <c r="H19" s="148"/>
      <c r="I19" s="148"/>
      <c r="J19" s="148"/>
    </row>
    <row r="20" spans="1:21" x14ac:dyDescent="0.2">
      <c r="A20" s="149" t="s">
        <v>115</v>
      </c>
      <c r="B20" s="150"/>
      <c r="C20" s="150"/>
      <c r="D20" s="150"/>
      <c r="E20" s="150"/>
      <c r="F20" s="150"/>
      <c r="G20" s="150"/>
      <c r="H20" s="150"/>
      <c r="I20" s="150"/>
      <c r="J20" s="151"/>
    </row>
    <row r="21" spans="1:21" ht="12" customHeight="1" thickBot="1" x14ac:dyDescent="0.25">
      <c r="A21" s="152" t="s">
        <v>116</v>
      </c>
      <c r="B21" s="153"/>
      <c r="C21" s="153"/>
      <c r="D21" s="153"/>
      <c r="E21" s="153"/>
      <c r="F21" s="153"/>
      <c r="G21" s="153"/>
      <c r="H21" s="153"/>
      <c r="I21" s="153"/>
      <c r="J21" s="154"/>
    </row>
    <row r="22" spans="1:21" ht="15.75" customHeight="1" thickBot="1" x14ac:dyDescent="0.25">
      <c r="A22" s="140" t="s">
        <v>117</v>
      </c>
      <c r="B22" s="142" t="s">
        <v>118</v>
      </c>
      <c r="C22" s="143"/>
      <c r="D22" s="143"/>
      <c r="E22" s="144"/>
      <c r="F22" s="142" t="s">
        <v>119</v>
      </c>
      <c r="G22" s="143"/>
      <c r="H22" s="143"/>
      <c r="I22" s="143"/>
      <c r="J22" s="144"/>
    </row>
    <row r="23" spans="1:21" ht="27" customHeight="1" thickBot="1" x14ac:dyDescent="0.25">
      <c r="A23" s="141"/>
      <c r="B23" s="77" t="s">
        <v>120</v>
      </c>
      <c r="C23" s="77" t="s">
        <v>121</v>
      </c>
      <c r="D23" s="77" t="s">
        <v>122</v>
      </c>
      <c r="E23" s="77" t="s">
        <v>123</v>
      </c>
      <c r="F23" s="77" t="s">
        <v>124</v>
      </c>
      <c r="G23" s="77" t="s">
        <v>125</v>
      </c>
      <c r="H23" s="77" t="s">
        <v>122</v>
      </c>
      <c r="I23" s="77" t="s">
        <v>25</v>
      </c>
      <c r="J23" s="77" t="s">
        <v>126</v>
      </c>
    </row>
    <row r="24" spans="1:21" ht="12" thickBot="1" x14ac:dyDescent="0.25">
      <c r="A24" s="6">
        <v>2017</v>
      </c>
      <c r="B24" s="6">
        <v>0</v>
      </c>
      <c r="C24" s="6">
        <v>0</v>
      </c>
      <c r="D24" s="6">
        <v>0</v>
      </c>
      <c r="E24" s="9">
        <v>0</v>
      </c>
      <c r="F24" s="6">
        <f>G24+H24+I24</f>
        <v>3</v>
      </c>
      <c r="G24" s="6">
        <v>0</v>
      </c>
      <c r="H24" s="6">
        <v>3</v>
      </c>
      <c r="I24" s="6">
        <v>0</v>
      </c>
      <c r="J24" s="9">
        <v>0</v>
      </c>
    </row>
    <row r="25" spans="1:21" ht="12" thickBot="1" x14ac:dyDescent="0.25">
      <c r="A25" s="11" t="s">
        <v>133</v>
      </c>
      <c r="B25" s="11">
        <v>0</v>
      </c>
      <c r="C25" s="11">
        <v>0</v>
      </c>
      <c r="D25" s="11">
        <v>0</v>
      </c>
      <c r="E25" s="14">
        <v>0</v>
      </c>
      <c r="F25" s="11">
        <f>F24</f>
        <v>3</v>
      </c>
      <c r="G25" s="11">
        <f>G24</f>
        <v>0</v>
      </c>
      <c r="H25" s="11">
        <f>H24</f>
        <v>3</v>
      </c>
      <c r="I25" s="11">
        <f>I24</f>
        <v>0</v>
      </c>
      <c r="J25" s="14">
        <v>0</v>
      </c>
    </row>
    <row r="27" spans="1:21" ht="12" thickBot="1" x14ac:dyDescent="0.25">
      <c r="A27" s="148" t="s">
        <v>105</v>
      </c>
      <c r="B27" s="148"/>
      <c r="C27" s="148"/>
      <c r="D27" s="148"/>
      <c r="E27" s="148"/>
      <c r="F27" s="148"/>
      <c r="G27" s="148"/>
      <c r="H27" s="148"/>
      <c r="I27" s="148"/>
      <c r="J27" s="148"/>
    </row>
    <row r="28" spans="1:21" x14ac:dyDescent="0.2">
      <c r="A28" s="149" t="s">
        <v>115</v>
      </c>
      <c r="B28" s="150"/>
      <c r="C28" s="150"/>
      <c r="D28" s="150"/>
      <c r="E28" s="150"/>
      <c r="F28" s="150"/>
      <c r="G28" s="150"/>
      <c r="H28" s="150"/>
      <c r="I28" s="150"/>
      <c r="J28" s="151"/>
    </row>
    <row r="29" spans="1:21" ht="12" thickBot="1" x14ac:dyDescent="0.25">
      <c r="A29" s="152" t="s">
        <v>116</v>
      </c>
      <c r="B29" s="153"/>
      <c r="C29" s="153"/>
      <c r="D29" s="153"/>
      <c r="E29" s="153"/>
      <c r="F29" s="153"/>
      <c r="G29" s="153"/>
      <c r="H29" s="153"/>
      <c r="I29" s="153"/>
      <c r="J29" s="154"/>
    </row>
    <row r="30" spans="1:21" ht="12" thickBot="1" x14ac:dyDescent="0.25">
      <c r="A30" s="140" t="s">
        <v>117</v>
      </c>
      <c r="B30" s="142" t="s">
        <v>118</v>
      </c>
      <c r="C30" s="143"/>
      <c r="D30" s="143"/>
      <c r="E30" s="144"/>
      <c r="F30" s="142" t="s">
        <v>119</v>
      </c>
      <c r="G30" s="143"/>
      <c r="H30" s="143"/>
      <c r="I30" s="143"/>
      <c r="J30" s="144"/>
    </row>
    <row r="31" spans="1:21" ht="23.25" thickBot="1" x14ac:dyDescent="0.25">
      <c r="A31" s="141"/>
      <c r="B31" s="77" t="s">
        <v>120</v>
      </c>
      <c r="C31" s="77" t="s">
        <v>121</v>
      </c>
      <c r="D31" s="77" t="s">
        <v>122</v>
      </c>
      <c r="E31" s="77" t="s">
        <v>123</v>
      </c>
      <c r="F31" s="77" t="s">
        <v>124</v>
      </c>
      <c r="G31" s="77" t="s">
        <v>125</v>
      </c>
      <c r="H31" s="77" t="s">
        <v>122</v>
      </c>
      <c r="I31" s="77" t="s">
        <v>25</v>
      </c>
      <c r="J31" s="77" t="s">
        <v>126</v>
      </c>
    </row>
    <row r="32" spans="1:21" ht="12" thickBot="1" x14ac:dyDescent="0.25">
      <c r="A32" s="78">
        <v>2015</v>
      </c>
      <c r="B32" s="6">
        <v>0</v>
      </c>
      <c r="C32" s="6">
        <v>0</v>
      </c>
      <c r="D32" s="6">
        <v>0</v>
      </c>
      <c r="E32" s="9">
        <v>0</v>
      </c>
      <c r="F32" s="6">
        <f>G32+H32+I32</f>
        <v>1</v>
      </c>
      <c r="G32" s="6">
        <v>1</v>
      </c>
      <c r="H32" s="6">
        <v>0</v>
      </c>
      <c r="I32" s="6">
        <v>0</v>
      </c>
      <c r="J32" s="9">
        <v>1</v>
      </c>
    </row>
    <row r="33" spans="1:21" ht="12" thickBot="1" x14ac:dyDescent="0.25">
      <c r="A33" s="78">
        <v>2017</v>
      </c>
      <c r="B33" s="6">
        <v>0</v>
      </c>
      <c r="C33" s="6">
        <v>0</v>
      </c>
      <c r="D33" s="6">
        <v>0</v>
      </c>
      <c r="E33" s="9">
        <v>0</v>
      </c>
      <c r="F33" s="6">
        <f>G33+H33+I33</f>
        <v>5</v>
      </c>
      <c r="G33" s="6">
        <v>1</v>
      </c>
      <c r="H33" s="6">
        <v>4</v>
      </c>
      <c r="I33" s="6">
        <v>0</v>
      </c>
      <c r="J33" s="9">
        <v>0.2</v>
      </c>
    </row>
    <row r="34" spans="1:21" ht="12" thickBot="1" x14ac:dyDescent="0.25">
      <c r="A34" s="10" t="s">
        <v>133</v>
      </c>
      <c r="B34" s="11">
        <v>0</v>
      </c>
      <c r="C34" s="11">
        <v>0</v>
      </c>
      <c r="D34" s="11">
        <v>0</v>
      </c>
      <c r="E34" s="14">
        <v>0</v>
      </c>
      <c r="F34" s="11">
        <f>F32+F33</f>
        <v>6</v>
      </c>
      <c r="G34" s="11">
        <f>SUM(G32:G33)</f>
        <v>2</v>
      </c>
      <c r="H34" s="11">
        <f>SUM(H32:H33)</f>
        <v>4</v>
      </c>
      <c r="I34" s="11">
        <f>SUM(I32:I33)</f>
        <v>0</v>
      </c>
      <c r="J34" s="14">
        <v>0.33</v>
      </c>
    </row>
    <row r="36" spans="1:21" ht="15" customHeight="1" thickBot="1" x14ac:dyDescent="0.25">
      <c r="A36" s="148" t="s">
        <v>51</v>
      </c>
      <c r="B36" s="148"/>
      <c r="C36" s="148"/>
      <c r="D36" s="148"/>
      <c r="E36" s="148"/>
      <c r="F36" s="148"/>
      <c r="G36" s="148"/>
      <c r="H36" s="148"/>
      <c r="I36" s="148"/>
      <c r="J36" s="148"/>
    </row>
    <row r="37" spans="1:21" x14ac:dyDescent="0.2">
      <c r="A37" s="149" t="s">
        <v>115</v>
      </c>
      <c r="B37" s="150"/>
      <c r="C37" s="150"/>
      <c r="D37" s="150"/>
      <c r="E37" s="150"/>
      <c r="F37" s="150"/>
      <c r="G37" s="150"/>
      <c r="H37" s="150"/>
      <c r="I37" s="150"/>
      <c r="J37" s="151"/>
    </row>
    <row r="38" spans="1:21" ht="12" thickBot="1" x14ac:dyDescent="0.25">
      <c r="A38" s="152" t="s">
        <v>116</v>
      </c>
      <c r="B38" s="153"/>
      <c r="C38" s="153"/>
      <c r="D38" s="153"/>
      <c r="E38" s="153"/>
      <c r="F38" s="153"/>
      <c r="G38" s="153"/>
      <c r="H38" s="153"/>
      <c r="I38" s="153"/>
      <c r="J38" s="154"/>
    </row>
    <row r="39" spans="1:21" ht="12" thickBot="1" x14ac:dyDescent="0.25">
      <c r="A39" s="140" t="s">
        <v>117</v>
      </c>
      <c r="B39" s="142" t="s">
        <v>118</v>
      </c>
      <c r="C39" s="143"/>
      <c r="D39" s="143"/>
      <c r="E39" s="144"/>
      <c r="F39" s="142" t="s">
        <v>119</v>
      </c>
      <c r="G39" s="143"/>
      <c r="H39" s="143"/>
      <c r="I39" s="143"/>
      <c r="J39" s="144"/>
    </row>
    <row r="40" spans="1:21" ht="23.25" thickBot="1" x14ac:dyDescent="0.25">
      <c r="A40" s="141"/>
      <c r="B40" s="77" t="s">
        <v>120</v>
      </c>
      <c r="C40" s="77" t="s">
        <v>121</v>
      </c>
      <c r="D40" s="77" t="s">
        <v>122</v>
      </c>
      <c r="E40" s="77" t="s">
        <v>123</v>
      </c>
      <c r="F40" s="77" t="s">
        <v>124</v>
      </c>
      <c r="G40" s="77" t="s">
        <v>125</v>
      </c>
      <c r="H40" s="77" t="s">
        <v>122</v>
      </c>
      <c r="I40" s="77" t="s">
        <v>25</v>
      </c>
      <c r="J40" s="77" t="s">
        <v>126</v>
      </c>
    </row>
    <row r="41" spans="1:21" x14ac:dyDescent="0.2">
      <c r="A41" s="157" t="s">
        <v>134</v>
      </c>
      <c r="B41" s="159">
        <v>0</v>
      </c>
      <c r="C41" s="159">
        <v>0</v>
      </c>
      <c r="D41" s="159">
        <v>0</v>
      </c>
      <c r="E41" s="159">
        <v>0</v>
      </c>
      <c r="F41" s="159">
        <f>G41+H41+I41</f>
        <v>1</v>
      </c>
      <c r="G41" s="159">
        <v>1</v>
      </c>
      <c r="H41" s="159">
        <v>0</v>
      </c>
      <c r="I41" s="159">
        <v>0</v>
      </c>
      <c r="J41" s="161">
        <v>1</v>
      </c>
    </row>
    <row r="42" spans="1:21" ht="12" thickBot="1" x14ac:dyDescent="0.25">
      <c r="A42" s="158"/>
      <c r="B42" s="160"/>
      <c r="C42" s="160"/>
      <c r="D42" s="160"/>
      <c r="E42" s="160"/>
      <c r="F42" s="160"/>
      <c r="G42" s="160"/>
      <c r="H42" s="160"/>
      <c r="I42" s="160"/>
      <c r="J42" s="162"/>
    </row>
    <row r="43" spans="1:21" ht="12" thickBot="1" x14ac:dyDescent="0.25">
      <c r="A43" s="78" t="s">
        <v>135</v>
      </c>
      <c r="B43" s="6">
        <v>0</v>
      </c>
      <c r="C43" s="6">
        <v>0</v>
      </c>
      <c r="D43" s="6">
        <v>0</v>
      </c>
      <c r="E43" s="6">
        <v>0</v>
      </c>
      <c r="F43" s="6">
        <f>G43+H43+I43</f>
        <v>6</v>
      </c>
      <c r="G43" s="6">
        <v>6</v>
      </c>
      <c r="H43" s="6">
        <v>0</v>
      </c>
      <c r="I43" s="6">
        <v>0</v>
      </c>
      <c r="J43" s="9">
        <v>1</v>
      </c>
    </row>
    <row r="44" spans="1:21" ht="12" thickBot="1" x14ac:dyDescent="0.25">
      <c r="A44" s="10" t="s">
        <v>133</v>
      </c>
      <c r="B44" s="11">
        <v>0</v>
      </c>
      <c r="C44" s="11">
        <v>0</v>
      </c>
      <c r="D44" s="11">
        <v>0</v>
      </c>
      <c r="E44" s="11">
        <v>0</v>
      </c>
      <c r="F44" s="11">
        <f>G44+H44+I44</f>
        <v>7</v>
      </c>
      <c r="G44" s="11">
        <f>SUM(G41:G43)</f>
        <v>7</v>
      </c>
      <c r="H44" s="11">
        <v>0</v>
      </c>
      <c r="I44" s="11">
        <v>0</v>
      </c>
      <c r="J44" s="14">
        <v>1</v>
      </c>
    </row>
    <row r="46" spans="1:21" ht="12" thickBot="1" x14ac:dyDescent="0.25">
      <c r="A46" s="148" t="s">
        <v>136</v>
      </c>
      <c r="B46" s="148"/>
      <c r="C46" s="148"/>
      <c r="D46" s="148"/>
      <c r="E46" s="148"/>
      <c r="F46" s="148"/>
      <c r="G46" s="148"/>
      <c r="H46" s="148"/>
      <c r="I46" s="148"/>
      <c r="J46" s="148"/>
      <c r="L46" s="156" t="s">
        <v>137</v>
      </c>
      <c r="M46" s="156"/>
      <c r="N46" s="156"/>
      <c r="O46" s="156"/>
      <c r="P46" s="156"/>
      <c r="Q46" s="156"/>
      <c r="R46" s="156"/>
      <c r="S46" s="156"/>
      <c r="T46" s="156"/>
      <c r="U46" s="156"/>
    </row>
    <row r="47" spans="1:21" ht="15" customHeight="1" x14ac:dyDescent="0.2">
      <c r="A47" s="149" t="s">
        <v>115</v>
      </c>
      <c r="B47" s="150"/>
      <c r="C47" s="150"/>
      <c r="D47" s="150"/>
      <c r="E47" s="150"/>
      <c r="F47" s="150"/>
      <c r="G47" s="150"/>
      <c r="H47" s="150"/>
      <c r="I47" s="150"/>
      <c r="J47" s="151"/>
      <c r="L47" s="149" t="s">
        <v>115</v>
      </c>
      <c r="M47" s="150"/>
      <c r="N47" s="150"/>
      <c r="O47" s="150"/>
      <c r="P47" s="150"/>
      <c r="Q47" s="150"/>
      <c r="R47" s="150"/>
      <c r="S47" s="150"/>
      <c r="T47" s="150"/>
      <c r="U47" s="151"/>
    </row>
    <row r="48" spans="1:21" ht="15.75" customHeight="1" thickBot="1" x14ac:dyDescent="0.25">
      <c r="A48" s="152" t="s">
        <v>116</v>
      </c>
      <c r="B48" s="153"/>
      <c r="C48" s="153"/>
      <c r="D48" s="153"/>
      <c r="E48" s="153"/>
      <c r="F48" s="153"/>
      <c r="G48" s="153"/>
      <c r="H48" s="153"/>
      <c r="I48" s="153"/>
      <c r="J48" s="154"/>
      <c r="L48" s="152" t="s">
        <v>116</v>
      </c>
      <c r="M48" s="153"/>
      <c r="N48" s="153"/>
      <c r="O48" s="153"/>
      <c r="P48" s="153"/>
      <c r="Q48" s="153"/>
      <c r="R48" s="153"/>
      <c r="S48" s="153"/>
      <c r="T48" s="153"/>
      <c r="U48" s="154"/>
    </row>
    <row r="49" spans="1:21" ht="12" thickBot="1" x14ac:dyDescent="0.25">
      <c r="A49" s="140" t="s">
        <v>117</v>
      </c>
      <c r="B49" s="142" t="s">
        <v>118</v>
      </c>
      <c r="C49" s="143"/>
      <c r="D49" s="143"/>
      <c r="E49" s="144"/>
      <c r="F49" s="142" t="s">
        <v>119</v>
      </c>
      <c r="G49" s="143"/>
      <c r="H49" s="143"/>
      <c r="I49" s="143"/>
      <c r="J49" s="144"/>
      <c r="L49" s="140" t="s">
        <v>117</v>
      </c>
      <c r="M49" s="142" t="s">
        <v>118</v>
      </c>
      <c r="N49" s="143"/>
      <c r="O49" s="143"/>
      <c r="P49" s="144"/>
      <c r="Q49" s="142" t="s">
        <v>119</v>
      </c>
      <c r="R49" s="143"/>
      <c r="S49" s="143"/>
      <c r="T49" s="143"/>
      <c r="U49" s="144"/>
    </row>
    <row r="50" spans="1:21" ht="34.5" thickBot="1" x14ac:dyDescent="0.25">
      <c r="A50" s="141"/>
      <c r="B50" s="77" t="s">
        <v>120</v>
      </c>
      <c r="C50" s="77" t="s">
        <v>121</v>
      </c>
      <c r="D50" s="77" t="s">
        <v>122</v>
      </c>
      <c r="E50" s="77" t="s">
        <v>123</v>
      </c>
      <c r="F50" s="77" t="s">
        <v>124</v>
      </c>
      <c r="G50" s="77" t="s">
        <v>125</v>
      </c>
      <c r="H50" s="77" t="s">
        <v>122</v>
      </c>
      <c r="I50" s="77" t="s">
        <v>25</v>
      </c>
      <c r="J50" s="77" t="s">
        <v>126</v>
      </c>
      <c r="L50" s="141"/>
      <c r="M50" s="77" t="s">
        <v>120</v>
      </c>
      <c r="N50" s="77" t="s">
        <v>121</v>
      </c>
      <c r="O50" s="77" t="s">
        <v>122</v>
      </c>
      <c r="P50" s="77" t="s">
        <v>123</v>
      </c>
      <c r="Q50" s="77" t="s">
        <v>124</v>
      </c>
      <c r="R50" s="77" t="s">
        <v>125</v>
      </c>
      <c r="S50" s="77" t="s">
        <v>122</v>
      </c>
      <c r="T50" s="77" t="s">
        <v>25</v>
      </c>
      <c r="U50" s="77" t="s">
        <v>126</v>
      </c>
    </row>
    <row r="51" spans="1:21" ht="13.5" customHeight="1" thickBot="1" x14ac:dyDescent="0.25">
      <c r="A51" s="78">
        <v>2017</v>
      </c>
      <c r="B51" s="16">
        <v>4</v>
      </c>
      <c r="C51" s="16">
        <v>2</v>
      </c>
      <c r="D51" s="16">
        <v>2</v>
      </c>
      <c r="E51" s="9">
        <v>0.5</v>
      </c>
      <c r="F51" s="6">
        <f>G51+H51+I51</f>
        <v>16</v>
      </c>
      <c r="G51" s="7">
        <v>5</v>
      </c>
      <c r="H51" s="6">
        <v>2</v>
      </c>
      <c r="I51" s="7">
        <v>9</v>
      </c>
      <c r="J51" s="9">
        <v>0.13</v>
      </c>
      <c r="L51" s="78">
        <v>2017</v>
      </c>
      <c r="M51" s="6">
        <v>4</v>
      </c>
      <c r="N51" s="6">
        <v>2</v>
      </c>
      <c r="O51" s="6">
        <v>2</v>
      </c>
      <c r="P51" s="9">
        <v>0.5</v>
      </c>
      <c r="Q51" s="6">
        <v>16</v>
      </c>
      <c r="R51" s="6">
        <v>4</v>
      </c>
      <c r="S51" s="6">
        <v>2</v>
      </c>
      <c r="T51" s="6">
        <v>12</v>
      </c>
      <c r="U51" s="9">
        <v>0.25</v>
      </c>
    </row>
    <row r="52" spans="1:21" ht="15" customHeight="1" thickBot="1" x14ac:dyDescent="0.25">
      <c r="A52" s="10" t="s">
        <v>133</v>
      </c>
      <c r="B52" s="17">
        <v>4</v>
      </c>
      <c r="C52" s="17">
        <v>2</v>
      </c>
      <c r="D52" s="17">
        <v>2</v>
      </c>
      <c r="E52" s="14">
        <v>0.5</v>
      </c>
      <c r="F52" s="11">
        <f>F51</f>
        <v>16</v>
      </c>
      <c r="G52" s="12">
        <v>5</v>
      </c>
      <c r="H52" s="11">
        <f>H51</f>
        <v>2</v>
      </c>
      <c r="I52" s="12">
        <v>9</v>
      </c>
      <c r="J52" s="14">
        <v>0.13</v>
      </c>
      <c r="L52" s="78" t="s">
        <v>133</v>
      </c>
      <c r="M52" s="6">
        <v>4</v>
      </c>
      <c r="N52" s="6">
        <v>2</v>
      </c>
      <c r="O52" s="6">
        <v>2</v>
      </c>
      <c r="P52" s="9">
        <v>0.5</v>
      </c>
      <c r="Q52" s="6">
        <v>16</v>
      </c>
      <c r="R52" s="6">
        <v>4</v>
      </c>
      <c r="S52" s="6">
        <v>2</v>
      </c>
      <c r="T52" s="6">
        <v>12</v>
      </c>
      <c r="U52" s="9">
        <v>0.25</v>
      </c>
    </row>
    <row r="54" spans="1:21" ht="12" thickBot="1" x14ac:dyDescent="0.25">
      <c r="A54" s="148" t="s">
        <v>138</v>
      </c>
      <c r="B54" s="148"/>
      <c r="C54" s="148"/>
      <c r="D54" s="148"/>
      <c r="E54" s="148"/>
      <c r="F54" s="148"/>
      <c r="G54" s="148"/>
      <c r="H54" s="148"/>
      <c r="I54" s="148"/>
      <c r="J54" s="148"/>
    </row>
    <row r="55" spans="1:21" ht="15.75" customHeight="1" thickBot="1" x14ac:dyDescent="0.25">
      <c r="A55" s="142" t="s">
        <v>116</v>
      </c>
      <c r="B55" s="143"/>
      <c r="C55" s="143"/>
      <c r="D55" s="143"/>
      <c r="E55" s="143"/>
      <c r="F55" s="143"/>
      <c r="G55" s="143"/>
      <c r="H55" s="143"/>
      <c r="I55" s="143"/>
      <c r="J55" s="144"/>
    </row>
    <row r="56" spans="1:21" ht="15.75" customHeight="1" thickBot="1" x14ac:dyDescent="0.25">
      <c r="A56" s="140" t="s">
        <v>117</v>
      </c>
      <c r="B56" s="142" t="s">
        <v>118</v>
      </c>
      <c r="C56" s="143"/>
      <c r="D56" s="143"/>
      <c r="E56" s="144"/>
      <c r="F56" s="142" t="s">
        <v>119</v>
      </c>
      <c r="G56" s="143"/>
      <c r="H56" s="143"/>
      <c r="I56" s="143"/>
      <c r="J56" s="144"/>
    </row>
    <row r="57" spans="1:21" ht="18.75" customHeight="1" thickBot="1" x14ac:dyDescent="0.25">
      <c r="A57" s="141"/>
      <c r="B57" s="77" t="s">
        <v>120</v>
      </c>
      <c r="C57" s="77" t="s">
        <v>121</v>
      </c>
      <c r="D57" s="77" t="s">
        <v>122</v>
      </c>
      <c r="E57" s="77" t="s">
        <v>123</v>
      </c>
      <c r="F57" s="77" t="s">
        <v>124</v>
      </c>
      <c r="G57" s="77" t="s">
        <v>125</v>
      </c>
      <c r="H57" s="77" t="s">
        <v>122</v>
      </c>
      <c r="I57" s="77" t="s">
        <v>25</v>
      </c>
      <c r="J57" s="77" t="s">
        <v>126</v>
      </c>
    </row>
    <row r="58" spans="1:21" ht="12" thickBot="1" x14ac:dyDescent="0.25">
      <c r="A58" s="78" t="s">
        <v>139</v>
      </c>
      <c r="B58" s="6">
        <v>0</v>
      </c>
      <c r="C58" s="6">
        <v>0</v>
      </c>
      <c r="D58" s="6">
        <v>0</v>
      </c>
      <c r="E58" s="6">
        <v>0</v>
      </c>
      <c r="F58" s="6">
        <v>2</v>
      </c>
      <c r="G58" s="6">
        <v>0</v>
      </c>
      <c r="H58" s="6">
        <v>2</v>
      </c>
      <c r="I58" s="6">
        <v>0</v>
      </c>
      <c r="J58" s="9">
        <v>0</v>
      </c>
    </row>
    <row r="59" spans="1:21" ht="12" thickBot="1" x14ac:dyDescent="0.25">
      <c r="A59" s="78" t="s">
        <v>135</v>
      </c>
      <c r="B59" s="6">
        <v>0</v>
      </c>
      <c r="C59" s="6">
        <v>0</v>
      </c>
      <c r="D59" s="6">
        <v>0</v>
      </c>
      <c r="E59" s="6">
        <v>0</v>
      </c>
      <c r="F59" s="6">
        <v>3</v>
      </c>
      <c r="G59" s="6">
        <v>0</v>
      </c>
      <c r="H59" s="6">
        <v>2</v>
      </c>
      <c r="I59" s="6">
        <v>1</v>
      </c>
      <c r="J59" s="9">
        <v>0</v>
      </c>
    </row>
    <row r="60" spans="1:21" ht="12" thickBot="1" x14ac:dyDescent="0.25">
      <c r="A60" s="10" t="s">
        <v>133</v>
      </c>
      <c r="B60" s="11">
        <v>0</v>
      </c>
      <c r="C60" s="11">
        <v>0</v>
      </c>
      <c r="D60" s="11">
        <v>0</v>
      </c>
      <c r="E60" s="11">
        <v>0</v>
      </c>
      <c r="F60" s="11">
        <v>5</v>
      </c>
      <c r="G60" s="11">
        <v>0</v>
      </c>
      <c r="H60" s="11">
        <v>4</v>
      </c>
      <c r="I60" s="11">
        <v>1</v>
      </c>
      <c r="J60" s="14">
        <v>0</v>
      </c>
    </row>
    <row r="62" spans="1:21" ht="12" thickBot="1" x14ac:dyDescent="0.25">
      <c r="A62" s="148" t="s">
        <v>140</v>
      </c>
      <c r="B62" s="148"/>
      <c r="C62" s="148"/>
      <c r="D62" s="148"/>
      <c r="E62" s="148"/>
      <c r="F62" s="148"/>
      <c r="G62" s="148"/>
      <c r="H62" s="148"/>
      <c r="I62" s="148"/>
      <c r="J62" s="148"/>
      <c r="L62" s="156" t="s">
        <v>141</v>
      </c>
      <c r="M62" s="156"/>
      <c r="N62" s="156"/>
      <c r="O62" s="156"/>
      <c r="P62" s="156"/>
      <c r="Q62" s="156"/>
      <c r="R62" s="156"/>
      <c r="S62" s="156"/>
      <c r="T62" s="156"/>
      <c r="U62" s="156"/>
    </row>
    <row r="63" spans="1:21" ht="12" customHeight="1" x14ac:dyDescent="0.2">
      <c r="A63" s="149" t="s">
        <v>115</v>
      </c>
      <c r="B63" s="150"/>
      <c r="C63" s="150"/>
      <c r="D63" s="150"/>
      <c r="E63" s="150"/>
      <c r="F63" s="150"/>
      <c r="G63" s="150"/>
      <c r="H63" s="150"/>
      <c r="I63" s="150"/>
      <c r="J63" s="151"/>
      <c r="L63" s="149" t="s">
        <v>115</v>
      </c>
      <c r="M63" s="150"/>
      <c r="N63" s="150"/>
      <c r="O63" s="150"/>
      <c r="P63" s="150"/>
      <c r="Q63" s="150"/>
      <c r="R63" s="150"/>
      <c r="S63" s="150"/>
      <c r="T63" s="150"/>
      <c r="U63" s="151"/>
    </row>
    <row r="64" spans="1:21" ht="12" thickBot="1" x14ac:dyDescent="0.25">
      <c r="A64" s="152" t="s">
        <v>116</v>
      </c>
      <c r="B64" s="153"/>
      <c r="C64" s="153"/>
      <c r="D64" s="153"/>
      <c r="E64" s="153"/>
      <c r="F64" s="153"/>
      <c r="G64" s="153"/>
      <c r="H64" s="153"/>
      <c r="I64" s="153"/>
      <c r="J64" s="154"/>
      <c r="L64" s="152" t="s">
        <v>116</v>
      </c>
      <c r="M64" s="153"/>
      <c r="N64" s="153"/>
      <c r="O64" s="153"/>
      <c r="P64" s="153"/>
      <c r="Q64" s="153"/>
      <c r="R64" s="153"/>
      <c r="S64" s="153"/>
      <c r="T64" s="153"/>
      <c r="U64" s="154"/>
    </row>
    <row r="65" spans="1:21" ht="12" customHeight="1" thickBot="1" x14ac:dyDescent="0.25">
      <c r="A65" s="140" t="s">
        <v>117</v>
      </c>
      <c r="B65" s="142" t="s">
        <v>118</v>
      </c>
      <c r="C65" s="143"/>
      <c r="D65" s="143"/>
      <c r="E65" s="144"/>
      <c r="F65" s="142" t="s">
        <v>119</v>
      </c>
      <c r="G65" s="143"/>
      <c r="H65" s="143"/>
      <c r="I65" s="143"/>
      <c r="J65" s="144"/>
      <c r="L65" s="140" t="s">
        <v>117</v>
      </c>
      <c r="M65" s="142" t="s">
        <v>118</v>
      </c>
      <c r="N65" s="143"/>
      <c r="O65" s="143"/>
      <c r="P65" s="144"/>
      <c r="Q65" s="142" t="s">
        <v>119</v>
      </c>
      <c r="R65" s="143"/>
      <c r="S65" s="143"/>
      <c r="T65" s="143"/>
      <c r="U65" s="144"/>
    </row>
    <row r="66" spans="1:21" ht="21.75" customHeight="1" thickBot="1" x14ac:dyDescent="0.25">
      <c r="A66" s="141"/>
      <c r="B66" s="77" t="s">
        <v>120</v>
      </c>
      <c r="C66" s="77" t="s">
        <v>121</v>
      </c>
      <c r="D66" s="77" t="s">
        <v>122</v>
      </c>
      <c r="E66" s="77" t="s">
        <v>123</v>
      </c>
      <c r="F66" s="77" t="s">
        <v>124</v>
      </c>
      <c r="G66" s="77" t="s">
        <v>125</v>
      </c>
      <c r="H66" s="77" t="s">
        <v>122</v>
      </c>
      <c r="I66" s="77" t="s">
        <v>25</v>
      </c>
      <c r="J66" s="77" t="s">
        <v>126</v>
      </c>
      <c r="L66" s="141"/>
      <c r="M66" s="77" t="s">
        <v>120</v>
      </c>
      <c r="N66" s="77" t="s">
        <v>121</v>
      </c>
      <c r="O66" s="77" t="s">
        <v>122</v>
      </c>
      <c r="P66" s="77" t="s">
        <v>123</v>
      </c>
      <c r="Q66" s="77" t="s">
        <v>124</v>
      </c>
      <c r="R66" s="77" t="s">
        <v>125</v>
      </c>
      <c r="S66" s="77" t="s">
        <v>122</v>
      </c>
      <c r="T66" s="77" t="s">
        <v>25</v>
      </c>
      <c r="U66" s="77" t="s">
        <v>126</v>
      </c>
    </row>
    <row r="67" spans="1:21" ht="34.5" thickBot="1" x14ac:dyDescent="0.25">
      <c r="A67" s="78" t="s">
        <v>140</v>
      </c>
      <c r="B67" s="6">
        <v>0</v>
      </c>
      <c r="C67" s="16">
        <v>4</v>
      </c>
      <c r="D67" s="6">
        <v>0</v>
      </c>
      <c r="E67" s="9">
        <v>0</v>
      </c>
      <c r="F67" s="7">
        <f>I67+H67+G67</f>
        <v>4</v>
      </c>
      <c r="G67" s="7">
        <v>4</v>
      </c>
      <c r="H67" s="2">
        <v>0</v>
      </c>
      <c r="I67" s="2">
        <v>0</v>
      </c>
      <c r="J67" s="9">
        <v>1</v>
      </c>
      <c r="L67" s="78" t="s">
        <v>142</v>
      </c>
      <c r="M67" s="6">
        <v>0</v>
      </c>
      <c r="N67" s="16">
        <v>4</v>
      </c>
      <c r="O67" s="6">
        <v>0</v>
      </c>
      <c r="P67" s="9">
        <v>0</v>
      </c>
      <c r="Q67" s="6">
        <v>7</v>
      </c>
      <c r="R67" s="6">
        <v>7</v>
      </c>
      <c r="S67" s="6">
        <v>0</v>
      </c>
      <c r="T67" s="6">
        <v>0</v>
      </c>
      <c r="U67" s="9">
        <v>1</v>
      </c>
    </row>
    <row r="68" spans="1:21" ht="12" thickBot="1" x14ac:dyDescent="0.25">
      <c r="A68" s="10" t="s">
        <v>133</v>
      </c>
      <c r="B68" s="11">
        <v>0</v>
      </c>
      <c r="C68" s="17">
        <v>4</v>
      </c>
      <c r="D68" s="11">
        <v>0</v>
      </c>
      <c r="E68" s="14">
        <v>0</v>
      </c>
      <c r="F68" s="12">
        <f>I68+H68+G68</f>
        <v>4</v>
      </c>
      <c r="G68" s="12">
        <v>4</v>
      </c>
      <c r="H68" s="1">
        <v>0</v>
      </c>
      <c r="I68" s="1">
        <v>0</v>
      </c>
      <c r="J68" s="14">
        <v>1</v>
      </c>
      <c r="L68" s="10" t="s">
        <v>133</v>
      </c>
      <c r="M68" s="11">
        <v>0</v>
      </c>
      <c r="N68" s="17">
        <v>4</v>
      </c>
      <c r="O68" s="11">
        <v>0</v>
      </c>
      <c r="P68" s="14">
        <v>0</v>
      </c>
      <c r="Q68" s="11">
        <v>7</v>
      </c>
      <c r="R68" s="11">
        <v>7</v>
      </c>
      <c r="S68" s="11">
        <v>0</v>
      </c>
      <c r="T68" s="11">
        <v>0</v>
      </c>
      <c r="U68" s="14">
        <v>1</v>
      </c>
    </row>
    <row r="70" spans="1:21" ht="12" thickBot="1" x14ac:dyDescent="0.25">
      <c r="A70" s="148" t="s">
        <v>143</v>
      </c>
      <c r="B70" s="148"/>
      <c r="C70" s="148"/>
      <c r="D70" s="148"/>
      <c r="E70" s="148"/>
      <c r="F70" s="148"/>
      <c r="G70" s="148"/>
      <c r="H70" s="148"/>
      <c r="I70" s="148"/>
      <c r="J70" s="148"/>
      <c r="L70" s="156" t="s">
        <v>144</v>
      </c>
      <c r="M70" s="156"/>
      <c r="N70" s="156"/>
      <c r="O70" s="156"/>
      <c r="P70" s="156"/>
      <c r="Q70" s="156"/>
      <c r="R70" s="156"/>
      <c r="S70" s="156"/>
      <c r="T70" s="156"/>
      <c r="U70" s="156"/>
    </row>
    <row r="71" spans="1:21" ht="12.75" customHeight="1" x14ac:dyDescent="0.2">
      <c r="A71" s="149" t="s">
        <v>115</v>
      </c>
      <c r="B71" s="150"/>
      <c r="C71" s="150"/>
      <c r="D71" s="150"/>
      <c r="E71" s="150"/>
      <c r="F71" s="150"/>
      <c r="G71" s="150"/>
      <c r="H71" s="150"/>
      <c r="I71" s="150"/>
      <c r="J71" s="151"/>
      <c r="L71" s="149" t="s">
        <v>115</v>
      </c>
      <c r="M71" s="150"/>
      <c r="N71" s="150"/>
      <c r="O71" s="150"/>
      <c r="P71" s="150"/>
      <c r="Q71" s="150"/>
      <c r="R71" s="150"/>
      <c r="S71" s="150"/>
      <c r="T71" s="150"/>
      <c r="U71" s="151"/>
    </row>
    <row r="72" spans="1:21" ht="13.5" customHeight="1" thickBot="1" x14ac:dyDescent="0.25">
      <c r="A72" s="152" t="s">
        <v>116</v>
      </c>
      <c r="B72" s="153"/>
      <c r="C72" s="153"/>
      <c r="D72" s="153"/>
      <c r="E72" s="153"/>
      <c r="F72" s="153"/>
      <c r="G72" s="153"/>
      <c r="H72" s="153"/>
      <c r="I72" s="153"/>
      <c r="J72" s="154"/>
      <c r="L72" s="152" t="s">
        <v>116</v>
      </c>
      <c r="M72" s="153"/>
      <c r="N72" s="153"/>
      <c r="O72" s="153"/>
      <c r="P72" s="153"/>
      <c r="Q72" s="153"/>
      <c r="R72" s="153"/>
      <c r="S72" s="153"/>
      <c r="T72" s="153"/>
      <c r="U72" s="154"/>
    </row>
    <row r="73" spans="1:21" ht="15.75" customHeight="1" thickBot="1" x14ac:dyDescent="0.25">
      <c r="A73" s="140" t="s">
        <v>117</v>
      </c>
      <c r="B73" s="142" t="s">
        <v>118</v>
      </c>
      <c r="C73" s="143"/>
      <c r="D73" s="143"/>
      <c r="E73" s="144"/>
      <c r="F73" s="142" t="s">
        <v>119</v>
      </c>
      <c r="G73" s="143"/>
      <c r="H73" s="143"/>
      <c r="I73" s="143"/>
      <c r="J73" s="144"/>
      <c r="L73" s="140" t="s">
        <v>117</v>
      </c>
      <c r="M73" s="142" t="s">
        <v>118</v>
      </c>
      <c r="N73" s="143"/>
      <c r="O73" s="143"/>
      <c r="P73" s="144"/>
      <c r="Q73" s="142" t="s">
        <v>119</v>
      </c>
      <c r="R73" s="143"/>
      <c r="S73" s="143"/>
      <c r="T73" s="143"/>
      <c r="U73" s="144"/>
    </row>
    <row r="74" spans="1:21" ht="34.5" customHeight="1" thickBot="1" x14ac:dyDescent="0.25">
      <c r="A74" s="141"/>
      <c r="B74" s="77" t="s">
        <v>120</v>
      </c>
      <c r="C74" s="77" t="s">
        <v>121</v>
      </c>
      <c r="D74" s="77" t="s">
        <v>122</v>
      </c>
      <c r="E74" s="77" t="s">
        <v>123</v>
      </c>
      <c r="F74" s="77" t="s">
        <v>124</v>
      </c>
      <c r="G74" s="77" t="s">
        <v>125</v>
      </c>
      <c r="H74" s="77" t="s">
        <v>122</v>
      </c>
      <c r="I74" s="77" t="s">
        <v>25</v>
      </c>
      <c r="J74" s="77" t="s">
        <v>126</v>
      </c>
      <c r="L74" s="141"/>
      <c r="M74" s="77" t="s">
        <v>120</v>
      </c>
      <c r="N74" s="77" t="s">
        <v>121</v>
      </c>
      <c r="O74" s="77" t="s">
        <v>122</v>
      </c>
      <c r="P74" s="77" t="s">
        <v>123</v>
      </c>
      <c r="Q74" s="77" t="s">
        <v>124</v>
      </c>
      <c r="R74" s="77" t="s">
        <v>125</v>
      </c>
      <c r="S74" s="77" t="s">
        <v>122</v>
      </c>
      <c r="T74" s="77" t="s">
        <v>25</v>
      </c>
      <c r="U74" s="77" t="s">
        <v>126</v>
      </c>
    </row>
    <row r="75" spans="1:21" ht="34.5" thickBot="1" x14ac:dyDescent="0.25">
      <c r="A75" s="78" t="s">
        <v>145</v>
      </c>
      <c r="B75" s="6">
        <v>0</v>
      </c>
      <c r="C75" s="16">
        <v>0</v>
      </c>
      <c r="D75" s="6">
        <v>0</v>
      </c>
      <c r="E75" s="9">
        <v>0</v>
      </c>
      <c r="F75" s="7">
        <f>G75+H75+I75</f>
        <v>3</v>
      </c>
      <c r="G75" s="6">
        <v>0</v>
      </c>
      <c r="H75" s="6">
        <v>1</v>
      </c>
      <c r="I75" s="6">
        <v>2</v>
      </c>
      <c r="J75" s="9">
        <v>0</v>
      </c>
      <c r="L75" s="78" t="s">
        <v>145</v>
      </c>
      <c r="M75" s="6">
        <v>0</v>
      </c>
      <c r="N75" s="16">
        <v>0</v>
      </c>
      <c r="O75" s="6">
        <v>0</v>
      </c>
      <c r="P75" s="9">
        <v>0</v>
      </c>
      <c r="Q75" s="6">
        <v>7</v>
      </c>
      <c r="R75" s="6">
        <v>0</v>
      </c>
      <c r="S75" s="6">
        <v>1</v>
      </c>
      <c r="T75" s="6">
        <v>2</v>
      </c>
      <c r="U75" s="9">
        <v>0</v>
      </c>
    </row>
    <row r="76" spans="1:21" ht="34.5" thickBot="1" x14ac:dyDescent="0.25">
      <c r="A76" s="78" t="s">
        <v>146</v>
      </c>
      <c r="B76" s="6">
        <v>0</v>
      </c>
      <c r="C76" s="16">
        <v>3</v>
      </c>
      <c r="D76" s="6">
        <v>0</v>
      </c>
      <c r="E76" s="9">
        <v>0</v>
      </c>
      <c r="F76" s="6">
        <f>G76+H76+I76</f>
        <v>5</v>
      </c>
      <c r="G76" s="6">
        <v>3</v>
      </c>
      <c r="H76" s="6">
        <v>2</v>
      </c>
      <c r="I76" s="6">
        <v>0</v>
      </c>
      <c r="J76" s="9">
        <v>0.6</v>
      </c>
      <c r="L76" s="78" t="s">
        <v>147</v>
      </c>
      <c r="M76" s="6">
        <v>0</v>
      </c>
      <c r="N76" s="16">
        <v>3</v>
      </c>
      <c r="O76" s="6">
        <v>0</v>
      </c>
      <c r="P76" s="9">
        <v>0</v>
      </c>
      <c r="Q76" s="6">
        <v>5</v>
      </c>
      <c r="R76" s="6">
        <v>3</v>
      </c>
      <c r="S76" s="6">
        <v>2</v>
      </c>
      <c r="T76" s="6">
        <v>0</v>
      </c>
      <c r="U76" s="9">
        <v>0.6</v>
      </c>
    </row>
    <row r="77" spans="1:21" ht="12" thickBot="1" x14ac:dyDescent="0.25">
      <c r="A77" s="10" t="s">
        <v>133</v>
      </c>
      <c r="B77" s="11">
        <v>0</v>
      </c>
      <c r="C77" s="17">
        <v>3</v>
      </c>
      <c r="D77" s="11">
        <v>0</v>
      </c>
      <c r="E77" s="14">
        <v>0</v>
      </c>
      <c r="F77" s="11">
        <f>F75+F76</f>
        <v>8</v>
      </c>
      <c r="G77" s="11">
        <v>3</v>
      </c>
      <c r="H77" s="11">
        <v>3</v>
      </c>
      <c r="I77" s="11">
        <v>2</v>
      </c>
      <c r="J77" s="14">
        <v>0.25</v>
      </c>
      <c r="L77" s="10" t="s">
        <v>133</v>
      </c>
      <c r="M77" s="11">
        <v>0</v>
      </c>
      <c r="N77" s="17">
        <v>3</v>
      </c>
      <c r="O77" s="11">
        <v>0</v>
      </c>
      <c r="P77" s="14">
        <v>0</v>
      </c>
      <c r="Q77" s="11">
        <v>12</v>
      </c>
      <c r="R77" s="11">
        <v>3</v>
      </c>
      <c r="S77" s="11">
        <v>3</v>
      </c>
      <c r="T77" s="11">
        <v>2</v>
      </c>
      <c r="U77" s="14">
        <v>0.25</v>
      </c>
    </row>
    <row r="78" spans="1:21" s="19" customFormat="1" x14ac:dyDescent="0.2">
      <c r="A78" s="5"/>
      <c r="B78" s="5"/>
      <c r="C78" s="5"/>
      <c r="D78" s="5"/>
      <c r="E78" s="5"/>
      <c r="F78" s="5"/>
      <c r="G78" s="5"/>
      <c r="H78" s="5"/>
      <c r="I78" s="5"/>
      <c r="J78" s="5"/>
      <c r="K78" s="18"/>
    </row>
    <row r="79" spans="1:21" ht="15.75" customHeight="1" thickBot="1" x14ac:dyDescent="0.25">
      <c r="A79" s="148" t="s">
        <v>102</v>
      </c>
      <c r="B79" s="148"/>
      <c r="C79" s="148"/>
      <c r="D79" s="148"/>
      <c r="E79" s="148"/>
      <c r="F79" s="148"/>
      <c r="G79" s="148"/>
      <c r="H79" s="148"/>
      <c r="I79" s="148"/>
      <c r="J79" s="148"/>
    </row>
    <row r="80" spans="1:21" x14ac:dyDescent="0.2">
      <c r="A80" s="149" t="s">
        <v>115</v>
      </c>
      <c r="B80" s="150"/>
      <c r="C80" s="150"/>
      <c r="D80" s="150"/>
      <c r="E80" s="150"/>
      <c r="F80" s="150"/>
      <c r="G80" s="150"/>
      <c r="H80" s="150"/>
      <c r="I80" s="150"/>
      <c r="J80" s="151"/>
    </row>
    <row r="81" spans="1:10" ht="15.75" customHeight="1" thickBot="1" x14ac:dyDescent="0.25">
      <c r="A81" s="152" t="s">
        <v>116</v>
      </c>
      <c r="B81" s="153"/>
      <c r="C81" s="153"/>
      <c r="D81" s="153"/>
      <c r="E81" s="153"/>
      <c r="F81" s="153"/>
      <c r="G81" s="153"/>
      <c r="H81" s="153"/>
      <c r="I81" s="153"/>
      <c r="J81" s="154"/>
    </row>
    <row r="82" spans="1:10" ht="18.75" customHeight="1" thickBot="1" x14ac:dyDescent="0.25">
      <c r="A82" s="140" t="s">
        <v>117</v>
      </c>
      <c r="B82" s="142" t="s">
        <v>118</v>
      </c>
      <c r="C82" s="143"/>
      <c r="D82" s="143"/>
      <c r="E82" s="144"/>
      <c r="F82" s="142" t="s">
        <v>119</v>
      </c>
      <c r="G82" s="143"/>
      <c r="H82" s="143"/>
      <c r="I82" s="143"/>
      <c r="J82" s="144"/>
    </row>
    <row r="83" spans="1:10" ht="23.25" thickBot="1" x14ac:dyDescent="0.25">
      <c r="A83" s="141"/>
      <c r="B83" s="77" t="s">
        <v>120</v>
      </c>
      <c r="C83" s="77" t="s">
        <v>121</v>
      </c>
      <c r="D83" s="77" t="s">
        <v>122</v>
      </c>
      <c r="E83" s="77" t="s">
        <v>123</v>
      </c>
      <c r="F83" s="77" t="s">
        <v>124</v>
      </c>
      <c r="G83" s="77" t="s">
        <v>125</v>
      </c>
      <c r="H83" s="77" t="s">
        <v>122</v>
      </c>
      <c r="I83" s="77" t="s">
        <v>25</v>
      </c>
      <c r="J83" s="77" t="s">
        <v>126</v>
      </c>
    </row>
    <row r="84" spans="1:10" ht="12" thickBot="1" x14ac:dyDescent="0.25">
      <c r="A84" s="78" t="s">
        <v>142</v>
      </c>
      <c r="B84" s="6">
        <v>5</v>
      </c>
      <c r="C84" s="6">
        <v>5</v>
      </c>
      <c r="D84" s="6">
        <v>0</v>
      </c>
      <c r="E84" s="9">
        <v>1</v>
      </c>
      <c r="F84" s="6">
        <f>G84+H84+I84</f>
        <v>9</v>
      </c>
      <c r="G84" s="6">
        <v>9</v>
      </c>
      <c r="H84" s="6">
        <v>0</v>
      </c>
      <c r="I84" s="6">
        <v>0</v>
      </c>
      <c r="J84" s="9">
        <v>1</v>
      </c>
    </row>
    <row r="85" spans="1:10" ht="12" thickBot="1" x14ac:dyDescent="0.25">
      <c r="A85" s="10" t="s">
        <v>133</v>
      </c>
      <c r="B85" s="11">
        <v>5</v>
      </c>
      <c r="C85" s="11">
        <v>5</v>
      </c>
      <c r="D85" s="11">
        <v>0</v>
      </c>
      <c r="E85" s="20">
        <v>1</v>
      </c>
      <c r="F85" s="21">
        <f>F84</f>
        <v>9</v>
      </c>
      <c r="G85" s="21">
        <f>G84</f>
        <v>9</v>
      </c>
      <c r="H85" s="21">
        <f>H84</f>
        <v>0</v>
      </c>
      <c r="I85" s="21">
        <f>I84</f>
        <v>0</v>
      </c>
      <c r="J85" s="14">
        <v>1</v>
      </c>
    </row>
    <row r="88" spans="1:10" ht="12" thickBot="1" x14ac:dyDescent="0.25">
      <c r="A88" s="155" t="s">
        <v>148</v>
      </c>
      <c r="B88" s="155"/>
      <c r="C88" s="155"/>
      <c r="D88" s="155"/>
      <c r="E88" s="155"/>
      <c r="F88" s="155"/>
      <c r="G88" s="155"/>
      <c r="H88" s="155"/>
      <c r="I88" s="155"/>
      <c r="J88" s="155"/>
    </row>
    <row r="89" spans="1:10" ht="12" thickBot="1" x14ac:dyDescent="0.25">
      <c r="A89" s="142" t="s">
        <v>116</v>
      </c>
      <c r="B89" s="143"/>
      <c r="C89" s="143"/>
      <c r="D89" s="143"/>
      <c r="E89" s="143"/>
      <c r="F89" s="143"/>
      <c r="G89" s="143"/>
      <c r="H89" s="143"/>
      <c r="I89" s="143"/>
      <c r="J89" s="144"/>
    </row>
    <row r="90" spans="1:10" ht="12" thickBot="1" x14ac:dyDescent="0.25">
      <c r="A90" s="140" t="s">
        <v>117</v>
      </c>
      <c r="B90" s="142" t="s">
        <v>118</v>
      </c>
      <c r="C90" s="143"/>
      <c r="D90" s="143"/>
      <c r="E90" s="144"/>
      <c r="F90" s="142" t="s">
        <v>119</v>
      </c>
      <c r="G90" s="143"/>
      <c r="H90" s="143"/>
      <c r="I90" s="143"/>
      <c r="J90" s="144"/>
    </row>
    <row r="91" spans="1:10" ht="23.25" thickBot="1" x14ac:dyDescent="0.25">
      <c r="A91" s="141"/>
      <c r="B91" s="77" t="s">
        <v>120</v>
      </c>
      <c r="C91" s="77" t="s">
        <v>121</v>
      </c>
      <c r="D91" s="77" t="s">
        <v>122</v>
      </c>
      <c r="E91" s="77" t="s">
        <v>123</v>
      </c>
      <c r="F91" s="77" t="s">
        <v>124</v>
      </c>
      <c r="G91" s="77" t="s">
        <v>125</v>
      </c>
      <c r="H91" s="77" t="s">
        <v>122</v>
      </c>
      <c r="I91" s="77" t="s">
        <v>25</v>
      </c>
      <c r="J91" s="77" t="s">
        <v>126</v>
      </c>
    </row>
    <row r="92" spans="1:10" ht="12" thickBot="1" x14ac:dyDescent="0.25">
      <c r="A92" s="78" t="s">
        <v>135</v>
      </c>
      <c r="B92" s="22">
        <v>0</v>
      </c>
      <c r="C92" s="22">
        <v>0</v>
      </c>
      <c r="D92" s="23">
        <v>0</v>
      </c>
      <c r="E92" s="23">
        <v>0</v>
      </c>
      <c r="F92" s="6">
        <v>6</v>
      </c>
      <c r="G92" s="6">
        <v>0</v>
      </c>
      <c r="H92" s="6">
        <v>6</v>
      </c>
      <c r="I92" s="6">
        <v>0</v>
      </c>
      <c r="J92" s="9">
        <v>0</v>
      </c>
    </row>
    <row r="93" spans="1:10" ht="12" thickBot="1" x14ac:dyDescent="0.25">
      <c r="A93" s="10" t="s">
        <v>133</v>
      </c>
      <c r="B93" s="24">
        <v>0</v>
      </c>
      <c r="C93" s="24">
        <v>0</v>
      </c>
      <c r="D93" s="25">
        <v>0</v>
      </c>
      <c r="E93" s="24">
        <v>0</v>
      </c>
      <c r="F93" s="11">
        <v>6</v>
      </c>
      <c r="G93" s="11">
        <v>0</v>
      </c>
      <c r="H93" s="11">
        <v>6</v>
      </c>
      <c r="I93" s="11">
        <v>0</v>
      </c>
      <c r="J93" s="14">
        <v>0</v>
      </c>
    </row>
    <row r="94" spans="1:10" ht="12" thickBot="1" x14ac:dyDescent="0.25">
      <c r="C94" s="145" t="s">
        <v>113</v>
      </c>
      <c r="D94" s="146"/>
      <c r="E94" s="147"/>
      <c r="F94" s="76">
        <f>F9+F17+F25+F34+F44+F52+F60+F68+F77+F85+F93</f>
        <v>80</v>
      </c>
      <c r="G94" s="76">
        <f>G9+G17+G25+G34+G44+G52+G60+G68+G77+G85+G93</f>
        <v>40</v>
      </c>
      <c r="H94" s="76">
        <f>H9+H17+H25+H34+H44+H52+H60+H68+H77+H85+H93</f>
        <v>28</v>
      </c>
      <c r="I94" s="76">
        <f>I9+I17+I25+I34+I44+I52+I60+I68+I77+I85+I93</f>
        <v>12</v>
      </c>
    </row>
  </sheetData>
  <mergeCells count="99">
    <mergeCell ref="Q4:U4"/>
    <mergeCell ref="A1:J1"/>
    <mergeCell ref="L1:U1"/>
    <mergeCell ref="A2:J2"/>
    <mergeCell ref="L2:U2"/>
    <mergeCell ref="A3:J3"/>
    <mergeCell ref="L3:U3"/>
    <mergeCell ref="A4:A5"/>
    <mergeCell ref="B4:E4"/>
    <mergeCell ref="F4:J4"/>
    <mergeCell ref="L4:L5"/>
    <mergeCell ref="M4:P4"/>
    <mergeCell ref="A11:J11"/>
    <mergeCell ref="A12:J12"/>
    <mergeCell ref="A13:J13"/>
    <mergeCell ref="A14:A15"/>
    <mergeCell ref="B14:E14"/>
    <mergeCell ref="F14:J14"/>
    <mergeCell ref="A19:J19"/>
    <mergeCell ref="A20:J20"/>
    <mergeCell ref="A21:J21"/>
    <mergeCell ref="A22:A23"/>
    <mergeCell ref="B22:E22"/>
    <mergeCell ref="F22:J22"/>
    <mergeCell ref="A27:J27"/>
    <mergeCell ref="A28:J28"/>
    <mergeCell ref="A29:J29"/>
    <mergeCell ref="A30:A31"/>
    <mergeCell ref="B30:E30"/>
    <mergeCell ref="F30:J30"/>
    <mergeCell ref="A36:J36"/>
    <mergeCell ref="A37:J37"/>
    <mergeCell ref="A38:J38"/>
    <mergeCell ref="A39:A40"/>
    <mergeCell ref="B39:E39"/>
    <mergeCell ref="F39:J39"/>
    <mergeCell ref="L46:U46"/>
    <mergeCell ref="A41:A42"/>
    <mergeCell ref="B41:B42"/>
    <mergeCell ref="C41:C42"/>
    <mergeCell ref="D41:D42"/>
    <mergeCell ref="E41:E42"/>
    <mergeCell ref="F41:F42"/>
    <mergeCell ref="G41:G42"/>
    <mergeCell ref="H41:H42"/>
    <mergeCell ref="I41:I42"/>
    <mergeCell ref="J41:J42"/>
    <mergeCell ref="A46:J46"/>
    <mergeCell ref="A47:J47"/>
    <mergeCell ref="L47:U47"/>
    <mergeCell ref="A48:J48"/>
    <mergeCell ref="L48:U48"/>
    <mergeCell ref="A49:A50"/>
    <mergeCell ref="B49:E49"/>
    <mergeCell ref="F49:J49"/>
    <mergeCell ref="L49:L50"/>
    <mergeCell ref="M49:P49"/>
    <mergeCell ref="Q49:U49"/>
    <mergeCell ref="A54:J54"/>
    <mergeCell ref="A55:J55"/>
    <mergeCell ref="A56:A57"/>
    <mergeCell ref="B56:E56"/>
    <mergeCell ref="F56:J56"/>
    <mergeCell ref="L62:U62"/>
    <mergeCell ref="A63:J63"/>
    <mergeCell ref="L63:U63"/>
    <mergeCell ref="A64:J64"/>
    <mergeCell ref="L64:U64"/>
    <mergeCell ref="A62:J62"/>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7E630B0F-E503-495A-98F9-2EF520A7997F}">
  <ds:schemaRefs>
    <ds:schemaRef ds:uri="http://www.w3.org/XML/1998/namespace"/>
    <ds:schemaRef ds:uri="http://schemas.microsoft.com/office/2006/documentManagement/types"/>
    <ds:schemaRef ds:uri="e3a3707e-c170-42ec-ba80-d7909584a84f"/>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0e5c076b-b945-4bd0-a5e1-bcdd3c214491"/>
    <ds:schemaRef ds:uri="http://purl.org/dc/dcmitype/"/>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Resultados Plan de Mejoramiento</vt:lpstr>
      <vt:lpstr>Resumen Plan de Mejoramiento</vt:lpstr>
      <vt:lpstr>INFORMES ENVIADOS</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Katherine Prada Mejia</cp:lastModifiedBy>
  <cp:revision/>
  <cp:lastPrinted>2021-09-20T16:16:28Z</cp:lastPrinted>
  <dcterms:created xsi:type="dcterms:W3CDTF">2018-08-16T13:35:35Z</dcterms:created>
  <dcterms:modified xsi:type="dcterms:W3CDTF">2022-02-07T18:26:41Z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