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6.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drawings/drawing7.xml" ContentType="application/vnd.openxmlformats-officedocument.drawing+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drawings/drawing8.xml" ContentType="application/vnd.openxmlformats-officedocument.drawing+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drawings/drawing9.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drawings/drawing10.xml" ContentType="application/vnd.openxmlformats-officedocument.drawing+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drawings/drawing11.xml" ContentType="application/vnd.openxmlformats-officedocument.drawing+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OCI 2017\2. Trabajos de Cumplimiento\4. SIDAG (Dec. 370 de 2014)\4. Corte 30-sep-2017\6. Informe\"/>
    </mc:Choice>
  </mc:AlternateContent>
  <bookViews>
    <workbookView xWindow="0" yWindow="0" windowWidth="21570" windowHeight="8160"/>
  </bookViews>
  <sheets>
    <sheet name="Meta 239" sheetId="1" r:id="rId1"/>
    <sheet name="ESTRUCTURA " sheetId="2" state="hidden" r:id="rId2"/>
    <sheet name="Meta 243" sheetId="5" r:id="rId3"/>
    <sheet name="Meta 244" sheetId="7" r:id="rId4"/>
    <sheet name="Meta 245" sheetId="8" r:id="rId5"/>
    <sheet name="Meta 246 " sheetId="6" r:id="rId6"/>
    <sheet name="Meta 247" sheetId="9" r:id="rId7"/>
    <sheet name="Meta 248" sheetId="10" r:id="rId8"/>
    <sheet name="Meta 249" sheetId="11" r:id="rId9"/>
    <sheet name="Meta 255" sheetId="12" r:id="rId10"/>
    <sheet name="Meta 256" sheetId="13" r:id="rId11"/>
  </sheets>
  <externalReferences>
    <externalReference r:id="rId12"/>
    <externalReference r:id="rId13"/>
  </externalReferences>
  <definedNames>
    <definedName name="_xlnm._FilterDatabase" localSheetId="0" hidden="1">'Meta 239'!$B$12:$C$12</definedName>
    <definedName name="_xlnm._FilterDatabase" localSheetId="2" hidden="1">'Meta 243'!$B$12:$C$12</definedName>
    <definedName name="_xlnm._FilterDatabase" localSheetId="3" hidden="1">'Meta 244'!$B$12:$C$12</definedName>
    <definedName name="_xlnm._FilterDatabase" localSheetId="4" hidden="1">'Meta 245'!$B$12:$C$12</definedName>
    <definedName name="_xlnm._FilterDatabase" localSheetId="5" hidden="1">'Meta 246 '!$B$12:$C$12</definedName>
    <definedName name="_xlnm._FilterDatabase" localSheetId="6" hidden="1">'Meta 247'!$B$12:$C$12</definedName>
    <definedName name="_xlnm._FilterDatabase" localSheetId="7" hidden="1">'Meta 248'!$B$12:$C$12</definedName>
    <definedName name="_xlnm._FilterDatabase" localSheetId="8" hidden="1">'Meta 249'!$B$12:$C$12</definedName>
    <definedName name="_xlnm._FilterDatabase" localSheetId="9" hidden="1">'Meta 255'!$B$12:$C$12</definedName>
    <definedName name="_xlnm._FilterDatabase" localSheetId="10" hidden="1">'Meta 256'!$B$12:$C$12</definedName>
    <definedName name="ayuda_3">"CuadroTexto 4"</definedName>
    <definedName name="ayuda3">"CuadroTexto 4"</definedName>
  </definedNames>
  <calcPr calcId="152511"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8" i="12" l="1"/>
  <c r="G33" i="12"/>
  <c r="F33" i="12"/>
  <c r="F72" i="9"/>
  <c r="G72" i="9"/>
  <c r="G22" i="1"/>
  <c r="F22" i="1"/>
  <c r="J22" i="1"/>
  <c r="I22" i="1"/>
  <c r="I22" i="13"/>
  <c r="G22" i="13"/>
  <c r="F22" i="13"/>
  <c r="J22" i="13"/>
  <c r="G19" i="10"/>
  <c r="F19" i="10"/>
  <c r="G19" i="9"/>
  <c r="F19" i="9"/>
  <c r="G28" i="13"/>
  <c r="F28" i="13"/>
  <c r="H26" i="13"/>
  <c r="F53" i="13"/>
  <c r="H51" i="13"/>
  <c r="H48" i="9"/>
  <c r="J22" i="9"/>
  <c r="K18" i="13"/>
  <c r="L22" i="13"/>
  <c r="H35" i="12"/>
  <c r="F28" i="12"/>
  <c r="L22" i="12"/>
  <c r="I22" i="12"/>
  <c r="K21" i="12"/>
  <c r="G28" i="11"/>
  <c r="F28" i="11"/>
  <c r="H27" i="11"/>
  <c r="M20" i="11"/>
  <c r="M19" i="11"/>
  <c r="M18" i="11"/>
  <c r="M22" i="11"/>
  <c r="L22" i="11"/>
  <c r="J22" i="11"/>
  <c r="M21" i="11"/>
  <c r="I22" i="11"/>
  <c r="G28" i="10"/>
  <c r="G101" i="9"/>
  <c r="G91" i="9"/>
  <c r="I80" i="9"/>
  <c r="K79" i="9"/>
  <c r="F80" i="9"/>
  <c r="H78" i="9"/>
  <c r="L80" i="9"/>
  <c r="G52" i="9"/>
  <c r="F42" i="9"/>
  <c r="H41" i="9"/>
  <c r="F36" i="9"/>
  <c r="H35" i="9"/>
  <c r="G28" i="9"/>
  <c r="L22" i="9"/>
  <c r="I22" i="9"/>
  <c r="K21" i="9"/>
  <c r="F33" i="6"/>
  <c r="L22" i="8"/>
  <c r="G28" i="8"/>
  <c r="F28" i="8"/>
  <c r="H24" i="8"/>
  <c r="I22" i="8"/>
  <c r="K21" i="8"/>
  <c r="F22" i="7"/>
  <c r="H19" i="7"/>
  <c r="L22" i="7"/>
  <c r="F38" i="5"/>
  <c r="H37" i="5"/>
  <c r="G38" i="5"/>
  <c r="G28" i="5"/>
  <c r="L22" i="5"/>
  <c r="I22" i="5"/>
  <c r="L22" i="1"/>
  <c r="G22" i="8"/>
  <c r="H24" i="11"/>
  <c r="H25" i="11"/>
  <c r="H28" i="11"/>
  <c r="H38" i="5"/>
  <c r="F28" i="1"/>
  <c r="H26" i="1"/>
  <c r="H34" i="12"/>
  <c r="J22" i="6"/>
  <c r="M19" i="6"/>
  <c r="J22" i="5"/>
  <c r="M21" i="5"/>
  <c r="F28" i="7"/>
  <c r="H27" i="7"/>
  <c r="F28" i="6"/>
  <c r="H27" i="6"/>
  <c r="F22" i="12"/>
  <c r="H21" i="12"/>
  <c r="M21" i="13"/>
  <c r="F33" i="13"/>
  <c r="H31" i="13"/>
  <c r="F22" i="8"/>
  <c r="H20" i="8"/>
  <c r="G42" i="9"/>
  <c r="H42" i="9"/>
  <c r="K19" i="9"/>
  <c r="F47" i="9"/>
  <c r="H43" i="9"/>
  <c r="F91" i="9"/>
  <c r="H89" i="9"/>
  <c r="J22" i="12"/>
  <c r="M21" i="12"/>
  <c r="F48" i="13"/>
  <c r="H45" i="13"/>
  <c r="H28" i="8"/>
  <c r="F28" i="9"/>
  <c r="H26" i="9"/>
  <c r="F86" i="9"/>
  <c r="G43" i="13"/>
  <c r="F33" i="5"/>
  <c r="H32" i="5"/>
  <c r="J22" i="8"/>
  <c r="M21" i="8"/>
  <c r="F52" i="9"/>
  <c r="H49" i="9"/>
  <c r="G48" i="13"/>
  <c r="G28" i="1"/>
  <c r="J22" i="7"/>
  <c r="M18" i="7"/>
  <c r="G86" i="9"/>
  <c r="H86" i="9"/>
  <c r="I36" i="9"/>
  <c r="K35" i="9"/>
  <c r="F57" i="9"/>
  <c r="F96" i="9"/>
  <c r="G22" i="7"/>
  <c r="H22" i="7"/>
  <c r="F28" i="5"/>
  <c r="J36" i="9"/>
  <c r="G57" i="9"/>
  <c r="G28" i="7"/>
  <c r="H28" i="7"/>
  <c r="G38" i="12"/>
  <c r="H38" i="12"/>
  <c r="F22" i="5"/>
  <c r="H20" i="5"/>
  <c r="I22" i="6"/>
  <c r="F62" i="9"/>
  <c r="F101" i="9"/>
  <c r="F43" i="12"/>
  <c r="F38" i="13"/>
  <c r="H37" i="13"/>
  <c r="G67" i="9"/>
  <c r="J22" i="10"/>
  <c r="M18" i="10"/>
  <c r="I22" i="7"/>
  <c r="K21" i="7"/>
  <c r="H77" i="9"/>
  <c r="G53" i="13"/>
  <c r="H53" i="13"/>
  <c r="K20" i="13"/>
  <c r="J80" i="9"/>
  <c r="G43" i="12"/>
  <c r="G38" i="13"/>
  <c r="G28" i="12"/>
  <c r="H28" i="12"/>
  <c r="H25" i="12"/>
  <c r="G33" i="6"/>
  <c r="H33" i="6"/>
  <c r="M18" i="1"/>
  <c r="M22" i="1"/>
  <c r="G33" i="13"/>
  <c r="G28" i="6"/>
  <c r="G47" i="9"/>
  <c r="F28" i="10"/>
  <c r="H25" i="10"/>
  <c r="F67" i="9"/>
  <c r="H63" i="9"/>
  <c r="I22" i="10"/>
  <c r="F43" i="13"/>
  <c r="H41" i="13"/>
  <c r="H52" i="13"/>
  <c r="H49" i="13"/>
  <c r="H50" i="13"/>
  <c r="H24" i="13"/>
  <c r="H25" i="13"/>
  <c r="H27" i="13"/>
  <c r="K21" i="13"/>
  <c r="H36" i="12"/>
  <c r="H37" i="12"/>
  <c r="M19" i="10"/>
  <c r="H87" i="9"/>
  <c r="H34" i="9"/>
  <c r="H33" i="9"/>
  <c r="H32" i="9"/>
  <c r="H25" i="8"/>
  <c r="H26" i="8"/>
  <c r="H27" i="8"/>
  <c r="H36" i="5"/>
  <c r="H34" i="5"/>
  <c r="H28" i="13"/>
  <c r="H24" i="12"/>
  <c r="H26" i="12"/>
  <c r="H27" i="12"/>
  <c r="H76" i="9"/>
  <c r="H79" i="9"/>
  <c r="H39" i="9"/>
  <c r="H38" i="9"/>
  <c r="H40" i="9"/>
  <c r="G36" i="9"/>
  <c r="H36" i="9"/>
  <c r="M20" i="9"/>
  <c r="M21" i="9"/>
  <c r="K18" i="9"/>
  <c r="K20" i="8"/>
  <c r="K18" i="8"/>
  <c r="K19" i="8"/>
  <c r="M21" i="7"/>
  <c r="H18" i="7"/>
  <c r="H20" i="7"/>
  <c r="H35" i="5"/>
  <c r="M18" i="5"/>
  <c r="M20" i="5"/>
  <c r="K19" i="13"/>
  <c r="K18" i="12"/>
  <c r="K19" i="12"/>
  <c r="K20" i="12"/>
  <c r="H26" i="11"/>
  <c r="K76" i="9"/>
  <c r="K78" i="9"/>
  <c r="K20" i="9"/>
  <c r="K22" i="9"/>
  <c r="M18" i="9"/>
  <c r="M19" i="9"/>
  <c r="H31" i="6"/>
  <c r="H32" i="6"/>
  <c r="H29" i="6"/>
  <c r="H21" i="7"/>
  <c r="K19" i="5"/>
  <c r="K20" i="5"/>
  <c r="K21" i="5"/>
  <c r="K18" i="5"/>
  <c r="H29" i="13"/>
  <c r="H52" i="9"/>
  <c r="H50" i="9"/>
  <c r="H33" i="13"/>
  <c r="H30" i="13"/>
  <c r="H32" i="13"/>
  <c r="K22" i="5"/>
  <c r="H18" i="8"/>
  <c r="H19" i="8"/>
  <c r="H21" i="8"/>
  <c r="H22" i="8"/>
  <c r="H27" i="10"/>
  <c r="H26" i="10"/>
  <c r="H51" i="9"/>
  <c r="K36" i="9"/>
  <c r="H25" i="9"/>
  <c r="H24" i="9"/>
  <c r="H27" i="9"/>
  <c r="H28" i="9"/>
  <c r="H28" i="6"/>
  <c r="H26" i="6"/>
  <c r="H25" i="6"/>
  <c r="M18" i="6"/>
  <c r="M21" i="6"/>
  <c r="M20" i="8"/>
  <c r="K18" i="7"/>
  <c r="K20" i="7"/>
  <c r="M19" i="7"/>
  <c r="H24" i="7"/>
  <c r="K19" i="7"/>
  <c r="H29" i="5"/>
  <c r="M19" i="5"/>
  <c r="M22" i="5"/>
  <c r="H27" i="1"/>
  <c r="H28" i="1"/>
  <c r="H24" i="1"/>
  <c r="H25" i="1"/>
  <c r="H48" i="13"/>
  <c r="H44" i="13"/>
  <c r="H43" i="13"/>
  <c r="H42" i="12"/>
  <c r="H41" i="12"/>
  <c r="H40" i="12"/>
  <c r="K80" i="9"/>
  <c r="M80" i="9"/>
  <c r="M79" i="9"/>
  <c r="M76" i="9"/>
  <c r="M78" i="9"/>
  <c r="K77" i="9"/>
  <c r="M20" i="7"/>
  <c r="M22" i="7"/>
  <c r="H20" i="12"/>
  <c r="M20" i="13"/>
  <c r="M18" i="13"/>
  <c r="M20" i="12"/>
  <c r="H19" i="5"/>
  <c r="H30" i="5"/>
  <c r="H19" i="12"/>
  <c r="H84" i="9"/>
  <c r="H85" i="9"/>
  <c r="M20" i="6"/>
  <c r="M22" i="6"/>
  <c r="M19" i="12"/>
  <c r="H47" i="9"/>
  <c r="K22" i="12"/>
  <c r="K22" i="7"/>
  <c r="M18" i="12"/>
  <c r="H44" i="9"/>
  <c r="H26" i="7"/>
  <c r="H18" i="12"/>
  <c r="H18" i="5"/>
  <c r="H83" i="9"/>
  <c r="H38" i="13"/>
  <c r="H90" i="9"/>
  <c r="M18" i="8"/>
  <c r="K22" i="13"/>
  <c r="M19" i="13"/>
  <c r="H24" i="6"/>
  <c r="H21" i="5"/>
  <c r="K22" i="8"/>
  <c r="H25" i="7"/>
  <c r="M19" i="8"/>
  <c r="H46" i="9"/>
  <c r="H82" i="9"/>
  <c r="H31" i="5"/>
  <c r="H91" i="9"/>
  <c r="H43" i="12"/>
  <c r="H45" i="9"/>
  <c r="H46" i="13"/>
  <c r="H47" i="13"/>
  <c r="H88" i="9"/>
  <c r="H27" i="5"/>
  <c r="H28" i="5"/>
  <c r="H24" i="5"/>
  <c r="H26" i="5"/>
  <c r="H25" i="5"/>
  <c r="H30" i="12"/>
  <c r="H29" i="12"/>
  <c r="H31" i="12"/>
  <c r="H33" i="12"/>
  <c r="H32" i="12"/>
  <c r="K20" i="6"/>
  <c r="K22" i="6"/>
  <c r="K18" i="6"/>
  <c r="K21" i="6"/>
  <c r="K19" i="6"/>
  <c r="K18" i="10"/>
  <c r="K20" i="10"/>
  <c r="K22" i="10"/>
  <c r="K21" i="10"/>
  <c r="K19" i="10"/>
  <c r="H70" i="9"/>
  <c r="H71" i="9"/>
  <c r="H68" i="9"/>
  <c r="H92" i="9"/>
  <c r="H95" i="9"/>
  <c r="H94" i="9"/>
  <c r="H99" i="9"/>
  <c r="H101" i="9"/>
  <c r="H100" i="9"/>
  <c r="H97" i="9"/>
  <c r="H98" i="9"/>
  <c r="H93" i="9"/>
  <c r="K20" i="1"/>
  <c r="K21" i="1"/>
  <c r="K19" i="1"/>
  <c r="K18" i="1"/>
  <c r="H60" i="9"/>
  <c r="H61" i="9"/>
  <c r="H58" i="9"/>
  <c r="H55" i="9"/>
  <c r="H56" i="9"/>
  <c r="H64" i="9"/>
  <c r="H69" i="9"/>
  <c r="M19" i="1"/>
  <c r="G33" i="5"/>
  <c r="H33" i="5"/>
  <c r="H28" i="10"/>
  <c r="H39" i="12"/>
  <c r="H42" i="13"/>
  <c r="H39" i="13"/>
  <c r="G96" i="9"/>
  <c r="H96" i="9"/>
  <c r="H30" i="6"/>
  <c r="H24" i="10"/>
  <c r="H66" i="9"/>
  <c r="H65" i="9"/>
  <c r="M32" i="9"/>
  <c r="M34" i="9"/>
  <c r="M35" i="9"/>
  <c r="M33" i="9"/>
  <c r="G22" i="12"/>
  <c r="H22" i="12"/>
  <c r="K32" i="9"/>
  <c r="H57" i="9"/>
  <c r="M77" i="9"/>
  <c r="H34" i="13"/>
  <c r="G62" i="9"/>
  <c r="H62" i="9"/>
  <c r="H59" i="9"/>
  <c r="H54" i="9"/>
  <c r="K33" i="9"/>
  <c r="M20" i="1"/>
  <c r="M21" i="1"/>
  <c r="H67" i="9"/>
  <c r="G22" i="5"/>
  <c r="H22" i="5"/>
  <c r="G80" i="9"/>
  <c r="H80" i="9"/>
  <c r="H72" i="9"/>
  <c r="K34" i="9"/>
  <c r="K22" i="1"/>
  <c r="H36" i="13"/>
  <c r="H35" i="13"/>
  <c r="M21" i="10"/>
  <c r="M20" i="10"/>
  <c r="H53" i="9"/>
  <c r="H40" i="13"/>
  <c r="M22" i="9"/>
  <c r="K22" i="11"/>
  <c r="G22" i="11"/>
  <c r="F22" i="11"/>
  <c r="K21" i="11"/>
  <c r="K20" i="11"/>
  <c r="K19" i="11"/>
  <c r="K18" i="11"/>
  <c r="L22" i="10"/>
  <c r="G22" i="10"/>
  <c r="F22" i="10"/>
  <c r="L36" i="9"/>
  <c r="G22" i="9"/>
  <c r="F22" i="9"/>
  <c r="L22" i="6"/>
  <c r="G22" i="6"/>
  <c r="F22" i="6"/>
  <c r="M22" i="8"/>
  <c r="H21" i="11"/>
  <c r="H20" i="11"/>
  <c r="H18" i="11"/>
  <c r="H19" i="11"/>
  <c r="H22" i="11"/>
  <c r="M22" i="13"/>
  <c r="M22" i="12"/>
  <c r="M22" i="10"/>
  <c r="M36" i="9"/>
  <c r="H19" i="10"/>
  <c r="H20" i="10"/>
  <c r="H18" i="10"/>
  <c r="H22" i="10"/>
  <c r="H21" i="10"/>
  <c r="H18" i="9"/>
  <c r="H22" i="9"/>
  <c r="H19" i="9"/>
  <c r="H21" i="9"/>
  <c r="H20" i="9"/>
  <c r="H20" i="1"/>
  <c r="H19" i="1"/>
  <c r="H18" i="1"/>
  <c r="H22" i="1"/>
  <c r="H21" i="1"/>
  <c r="H21" i="13"/>
  <c r="H20" i="13"/>
  <c r="H19" i="13"/>
  <c r="H18" i="13"/>
  <c r="H22" i="13"/>
  <c r="H21" i="6"/>
  <c r="H19" i="6"/>
  <c r="H18" i="6"/>
  <c r="H22" i="6"/>
  <c r="H20" i="6"/>
  <c r="C12" i="13"/>
  <c r="C12" i="12"/>
  <c r="C12" i="11"/>
  <c r="C12" i="10"/>
  <c r="C12" i="9"/>
  <c r="C12" i="8"/>
  <c r="C12" i="7"/>
  <c r="C12" i="6"/>
  <c r="C12" i="5"/>
  <c r="C12" i="1"/>
</calcChain>
</file>

<file path=xl/sharedStrings.xml><?xml version="1.0" encoding="utf-8"?>
<sst xmlns="http://schemas.openxmlformats.org/spreadsheetml/2006/main" count="977" uniqueCount="275">
  <si>
    <t>SEGUIMIENTO A LAS METAS DE LOS PROYECTOS DE INVERSIÓN Y METAS PLAN DE DESARROLLO</t>
  </si>
  <si>
    <t>ENTIDAD</t>
  </si>
  <si>
    <t xml:space="preserve">SECTOR </t>
  </si>
  <si>
    <t>VIGENCIA</t>
  </si>
  <si>
    <t>PERIODO REPORTADO</t>
  </si>
  <si>
    <t>EJE TRANSVERSAL CUATRO</t>
  </si>
  <si>
    <t xml:space="preserve">PROGRAMA </t>
  </si>
  <si>
    <t>META  DE RESULTADO PLAN DE DESARROLLO</t>
  </si>
  <si>
    <t>META PRODUCTO</t>
  </si>
  <si>
    <t>NOMBRE DEL INDICADOR</t>
  </si>
  <si>
    <t>RESULTADO DEL INDICADOR</t>
  </si>
  <si>
    <t xml:space="preserve">FECHA DE INICIO </t>
  </si>
  <si>
    <t xml:space="preserve">FECHA DE FINALIZACIÓN </t>
  </si>
  <si>
    <t xml:space="preserve">PROYECTO DE INVERSIÓN </t>
  </si>
  <si>
    <t xml:space="preserve">TRIMESTRE </t>
  </si>
  <si>
    <t>GESTIÓN CONTRACTUAL</t>
  </si>
  <si>
    <r>
      <t xml:space="preserve">GESTIÓN PRESUPUESTAL
</t>
    </r>
    <r>
      <rPr>
        <sz val="15"/>
        <color theme="0"/>
        <rFont val="Arial"/>
        <family val="2"/>
      </rPr>
      <t>(CIFRAS MILLONES DE PESOS)</t>
    </r>
  </si>
  <si>
    <t>N° CONTRATOS PROGRAMADOS</t>
  </si>
  <si>
    <t>N° CONTRATOS SUSCRITOS</t>
  </si>
  <si>
    <t>%</t>
  </si>
  <si>
    <t xml:space="preserve">PROGRAMADO </t>
  </si>
  <si>
    <t>EJECUTADO COMPROMISOS</t>
  </si>
  <si>
    <t>EJECUTADO GIROS</t>
  </si>
  <si>
    <t>TRIMESTRE 1</t>
  </si>
  <si>
    <t>TRIMESTRE 2</t>
  </si>
  <si>
    <t>TRIMESTRE 3</t>
  </si>
  <si>
    <t xml:space="preserve">TRIMESTRE 4 </t>
  </si>
  <si>
    <t xml:space="preserve">ACUMULADO </t>
  </si>
  <si>
    <t>EJECUCIÓN FÍSICA DE LAS METAS DEL PROYECTO DE  INVERSIÓN</t>
  </si>
  <si>
    <t xml:space="preserve">META PROYECTO DE INVERSIÓN </t>
  </si>
  <si>
    <t>EJECUTADO</t>
  </si>
  <si>
    <t>OBSERVACIONES</t>
  </si>
  <si>
    <t>SECRETARÍA JURÍDICA DISTRITAL</t>
  </si>
  <si>
    <t>GESTIÓN JURÍDICA</t>
  </si>
  <si>
    <t>UNIDAD ADMINISTRATIVA ESPECIAL CUERPO OFICIAL DE BOMBEROS DE BOGOTÁ</t>
  </si>
  <si>
    <t>SECRETARÍA DE SEGURIDAD, CONVIVENCIA Y JUSTICIA</t>
  </si>
  <si>
    <t>SEGURIDAD CONVIVENCIA Y JUSTICIA</t>
  </si>
  <si>
    <t>SECRETARÍA DISTRITAL DE LA MUJER</t>
  </si>
  <si>
    <t>MUJERES</t>
  </si>
  <si>
    <t>EMPRESA DE ACUEDUCTO ALCANTARILLADO Y ASESO DE BOGOTA-EAB-ESP</t>
  </si>
  <si>
    <t>EMPRESA DE RENOVACIÓN Y DESARROLLO URBANO (METROVIVINEDA - EMPRESA DE RENOVACIÓN URBANA)</t>
  </si>
  <si>
    <t>CAJA DE LA VIVIENDA POPULAR</t>
  </si>
  <si>
    <t>UNIDAD ADMINISTRATIVA ESPECIAL DE SERVICIOS PÚBLICOS UAESP</t>
  </si>
  <si>
    <t>SECRETARÍA DISTRITAL DEL HÁBITAT</t>
  </si>
  <si>
    <t>HÁBITAT</t>
  </si>
  <si>
    <t>EMPRESA METRO DE BOGOTA</t>
  </si>
  <si>
    <t>TERMINAL DE TRANSPORTES S.A .</t>
  </si>
  <si>
    <t>TRANSMILENIO S. A.</t>
  </si>
  <si>
    <t>INSTITUTO DE DESARROLLO URBANO - IDU</t>
  </si>
  <si>
    <t>UNIDAD ADMINISTRATIVA ESPECIAL DE REHABILITACIÓN Y MANTENIMIENTO VIAL</t>
  </si>
  <si>
    <t>SECRETARÍA DISTRITAL DE MOVILIDAD</t>
  </si>
  <si>
    <t>MOVILIDAD</t>
  </si>
  <si>
    <t>INSTITUTO DISTRITAL DE PROTECCCIÓN Y BIENESTAR ANIMAL-IDPYBA</t>
  </si>
  <si>
    <t>INSTITUTO DISTRITAL DE GESTIÓN DE RIESGOS Y CAMBIO CLIMÁTICO – IDIGER</t>
  </si>
  <si>
    <t>JARDÍN BOTÁNICO DE BOGOTÁ JOSÉ CELESTINO MUTIS</t>
  </si>
  <si>
    <t>SECRETARÍA DISTRITAL DE AMBIENTE</t>
  </si>
  <si>
    <t>AMBIENTE</t>
  </si>
  <si>
    <t>CANAL CAPITAL</t>
  </si>
  <si>
    <t>INSTITUTO DISTRITAL DE LAS ARTES</t>
  </si>
  <si>
    <t>FUNDACIÓN GILBERTO ALZALTE AVENDAÑO</t>
  </si>
  <si>
    <t>INSTITUTO DISTRITAL DE PATRIMONIO CULTURAL</t>
  </si>
  <si>
    <t>ORQUESTA FILARMÓNICA DE BOGOTÁ</t>
  </si>
  <si>
    <t>INSTITUTO DISTRITAL DE RECREACIÓN Y DEPORTE</t>
  </si>
  <si>
    <t>SECRETARÍA DE CULTURA, RECREACIÓN Y DEPORTE</t>
  </si>
  <si>
    <t>CULTURA, RECREACIÓN Y DEPORTE</t>
  </si>
  <si>
    <t>INSTITUTO PARA LA PROTECCIÓN DE LA NIÑEZ Y JUVENTUD</t>
  </si>
  <si>
    <t>SECRETARÍA DISTRITAL DE INTEGRACIÓN SOCIAL</t>
  </si>
  <si>
    <t>INTEGRACIÓN SOCIAL</t>
  </si>
  <si>
    <t>SECRETARÍA DISTRITAL DE SALUD</t>
  </si>
  <si>
    <t>SALUD</t>
  </si>
  <si>
    <t>UNIVERSIDAD DISTRITAL FRANCISCO JOSÉ DE CALDAS</t>
  </si>
  <si>
    <t>INSTITUTO PARA LA INVESTIGACIÓN EDUCATIVA Y EL DESARROLLO PEDAGÓGICO</t>
  </si>
  <si>
    <t>SECRETARÍA DISTRITAL DE EDUCACIÓN</t>
  </si>
  <si>
    <t>EDUCACIÓN</t>
  </si>
  <si>
    <t>MUJER</t>
  </si>
  <si>
    <t>INSTITUTO DISTRITAL DE TURISMO</t>
  </si>
  <si>
    <t>INSTITUTO PARA LA ECONOMÍA SOCIAL - IPES</t>
  </si>
  <si>
    <t>SECRETARÍA DISTRITAL DE DESARROLLO ECONÓMICO</t>
  </si>
  <si>
    <t>DESARROLLO ECONÓMICO</t>
  </si>
  <si>
    <t>SECRETARÍA DISTRITAL DE PLANEACIÓN</t>
  </si>
  <si>
    <t>PLANEACIÓN</t>
  </si>
  <si>
    <t>LOTERÍA DE BOGOTÁ</t>
  </si>
  <si>
    <t>UNIDAD ADMINISTRATIVA ESPECIAL DE CATASTRO DISTRITAL</t>
  </si>
  <si>
    <t>Gobierno Legítimo, fortalecimiento local y eficiencia</t>
  </si>
  <si>
    <t>FONDO DE PRESTACIONES ECONÓMICAS, CESANTIAS Y PENSIONES - FONCEP</t>
  </si>
  <si>
    <t>Sostenibilidad ambiental basada en eficiencia energética</t>
  </si>
  <si>
    <t>EJE TRANSVERSAL TRES</t>
  </si>
  <si>
    <t>SECRETARÍA DE HACIENDA DISTRITAL</t>
  </si>
  <si>
    <t>HACIENDA</t>
  </si>
  <si>
    <t>Desarrollo económico basado en el conocimiento</t>
  </si>
  <si>
    <t>EJE TRANSVERSAL DOS</t>
  </si>
  <si>
    <t>INSTITUTO DISTRITAL DE LA PARTICIPACIÓN Y ACCIÓN COMUNAL</t>
  </si>
  <si>
    <t>Nuevo Ordenamiento Territorial</t>
  </si>
  <si>
    <t>EJE TRANSVERSAL UNO</t>
  </si>
  <si>
    <t xml:space="preserve">31 DE DICIEMBRE </t>
  </si>
  <si>
    <t>DEPARTAMENTO ADMINISTRATIVO DE LA DEFENSORÍA DEL ESPACIO PÚBLICO</t>
  </si>
  <si>
    <t>Construcción de Comunidad y Cultura Ciudadana</t>
  </si>
  <si>
    <t>PILAR 3</t>
  </si>
  <si>
    <t xml:space="preserve">30 DE SEPTIEMBRE </t>
  </si>
  <si>
    <t>SECRETARÍA DISTRITAL DE GOBIERNO</t>
  </si>
  <si>
    <t>GOBIERNO</t>
  </si>
  <si>
    <t>Democracia Urbana</t>
  </si>
  <si>
    <t>PILAR 2</t>
  </si>
  <si>
    <t xml:space="preserve">30 DE JUNIO </t>
  </si>
  <si>
    <t>DEPARTAMENTO ADMINISTRATIVO DEL SERVICIO CIVIL</t>
  </si>
  <si>
    <t>Igualdad de Calidad de Vida</t>
  </si>
  <si>
    <t>PILAR 1</t>
  </si>
  <si>
    <t xml:space="preserve">30 DE MARZO </t>
  </si>
  <si>
    <t>GESTIÓN PÚBLICA</t>
  </si>
  <si>
    <t>SECRETARÍA GENERAL DE LA ALCALDÍA MAYOR DE BOGOTÁ</t>
  </si>
  <si>
    <t xml:space="preserve">NOMBRES PILARES O EJES TRANSVERSALES </t>
  </si>
  <si>
    <t xml:space="preserve">PILAR  O EJE TRANSVERSAL </t>
  </si>
  <si>
    <t xml:space="preserve">PERIODO </t>
  </si>
  <si>
    <t>SECTOR</t>
  </si>
  <si>
    <t>NOMBRE ENTIDAD</t>
  </si>
  <si>
    <t>Peatones y Bicicletas</t>
  </si>
  <si>
    <t>Numero de cicloparqueaderos construidos asociados a TM</t>
  </si>
  <si>
    <t>Mejor Movilidad Para Todos</t>
  </si>
  <si>
    <t>7251 - Gestión e Infraestructura del transporte público</t>
  </si>
  <si>
    <t xml:space="preserve">Aumentar 1500 cupos de parqueo para bicicletas </t>
  </si>
  <si>
    <t>Seguridad y comportamiento para la movilidad</t>
  </si>
  <si>
    <t>239 - Implementar 1500 cicloparqueaderos en la ciudad asociados al Transmilenio</t>
  </si>
  <si>
    <t>Diseñar  e Implementar una estrategia de comunicación enfocada al Proyecto Cultura Ciudadana  en Transmilenio, que incluya control y  evaluación a la estrategia del Proyecto Cultura Ciudadana  en Transmilenio</t>
  </si>
  <si>
    <t>Alcanzar el 60% en el atributo “Cuidado del Sistema” de la encuesta de satisfacción al usuario</t>
  </si>
  <si>
    <t>246 - Disminuir a 80% la percepción de inseguridad en el Sistema de Transporte Masivo</t>
  </si>
  <si>
    <t>Número de estrategias integrales implementadas</t>
  </si>
  <si>
    <t>Porcentaje de la percepción de inseguridad en el Sistema de Transporte Masivo</t>
  </si>
  <si>
    <t xml:space="preserve">86 - Gestión de la Seguridad en el Sistema de Transporte Público gestionado por Transmilenio S.A. </t>
  </si>
  <si>
    <t>Implementar 1 plan de seguridad que permita gestionar y realizar iniciativas para reducir los eventos de afectación a la seguridad en el Sistema.</t>
  </si>
  <si>
    <t>Disminuir 10 por ciento el número de víctimas fatales en el Sistema de Transporte Público gestionado por TRANSMILENIO S.A.</t>
  </si>
  <si>
    <t>244 - Revisión e Implementación del 100% de los servicios troncales y rutas zonales</t>
  </si>
  <si>
    <t>Porcentaje de revisión de implementación de los servicios troncales y rutas zonales</t>
  </si>
  <si>
    <t>7223 - Operación y control del Sistema de Transporte Público gestionado por Transmilenio S. A.</t>
  </si>
  <si>
    <t>Revisar e implementar el 100 por ciento de las rutas del sistema</t>
  </si>
  <si>
    <t>245 - Diseño y puesta en marcha del 100% del Plan Anti evasión en el Sistema de Transporte Público</t>
  </si>
  <si>
    <t>Porcentaje de Plan Anti evasión en el Sistema de Transporte Público diseñado e implementado</t>
  </si>
  <si>
    <t>86 - Gestión de la seguridad en el Sistema de Transporte Público gestionado por Transmilenio S. A.</t>
  </si>
  <si>
    <t>Diseñar e implementar 1 Plan para reducir la problemática de la evasión en el Sistema, incluyendo medidas de corto, mediano y largo plazo.</t>
  </si>
  <si>
    <t>247 - Aumentar en 5% el número total de viajes en Transporte Público (LB= 43%)</t>
  </si>
  <si>
    <t>Porcentaje de viajes en transporte público (LB= 43)</t>
  </si>
  <si>
    <t>88 - Estabilización tarifaria del Sistema de Transporte Público gestionado por Transmilenio S. A.</t>
  </si>
  <si>
    <t>Remunerar el 100 por ciento de la prestación del Servicio de transporte y Recaudo
del SITP, durante las 52 semanas del año</t>
  </si>
  <si>
    <t>Aumentar 5 por ciento los viajes en el Sistema de Transporte Público gestionado por TRANSMILENIO S.A.</t>
  </si>
  <si>
    <t>Implementar 9 soluciones de software en una plataforma computacional eficiente que automaticen los procesos de recaudo y remuneración, el modelo de programación y regulación de flota, y el subsistema de inteligencia de negocios</t>
  </si>
  <si>
    <t>Reducir 400,000 Toneladas de gases de efecto invernadero (CO2eq) por la operación del Sistema de Transporte Masivo</t>
  </si>
  <si>
    <t>Garantizar el 99 por ciento la operación de la línea de cable en relación a las horas de operación programadas</t>
  </si>
  <si>
    <t>Gestionar 100 por ciento de los servicios del componente BRT en operación, incluyendo Troncales, duales y alimentadores</t>
  </si>
  <si>
    <t>Supervisar 100 por ciento de la operación de las rutas zonales en servicio</t>
  </si>
  <si>
    <t>Garantizar el 100 por ciento de las estaciones en condiciones óptimas para el
servicio incluyendo aseo, servicios públicos y equipamiento adicional</t>
  </si>
  <si>
    <t>7251 - Gestión de infraestructura del transporte público</t>
  </si>
  <si>
    <t>Planificar y gestionar los recursos para 73 estaciones para adelantar acciones de
intervención física en mejoramiento y reconfiguración de infraestructura troncal en
operación</t>
  </si>
  <si>
    <t>Planificar y gestionar los recursos para 9 patios zonales para la expansión y mejoramiento de la infraestructura zonal, con inversión pública o privada</t>
  </si>
  <si>
    <t>Mejorar y/o mantener 147 estaciones del Sistema TransMilenio con acciones de mantenimiento preventivo, correctivo y de mejoramiento de las condiciones físicas</t>
  </si>
  <si>
    <t>Mejorar y/o mantener 7,500 paraderos del componente zonal con acciones de mantenimiento preventivo, correctivo y de mejoramiento de las condiciones físicas</t>
  </si>
  <si>
    <t>248 - Alcanzar 170 km de troncales (construir 57 km nuevos de troncal)</t>
  </si>
  <si>
    <t>195 Km de troncales construidos</t>
  </si>
  <si>
    <t>Planificar y gestionar los recursos para 57 kilómetros nuevos de troncal con actividades que incluyen expansión y mejoramiento de la infraestructura troncal necesaria para la operación del Sistema TransMilenio</t>
  </si>
  <si>
    <t>249 - Avanzar en el 30% de la obra civil del proyecto de la primera línea del metro en su Etapa I</t>
  </si>
  <si>
    <t>Porcentaje de avance de la primera línea del metro - Etapa I</t>
  </si>
  <si>
    <t>78 - Gestión del Sistema de Transporte Público Férreo - Metro de Bogotá</t>
  </si>
  <si>
    <t>255 - Mantener 80% de satisfacción en los servicios prestados por las entidades del sector movilidad</t>
  </si>
  <si>
    <t>Porcentaje de satisfacción</t>
  </si>
  <si>
    <t>71 - Comunicación, capacitación y atención al usuario en el Sistema de Transporte Público gestionado por Transmilenio S. A.</t>
  </si>
  <si>
    <t>Transparencia, gestión pública y servicio a la ciudadanía</t>
  </si>
  <si>
    <t>Servicio a la ciudadanía para la movilidad</t>
  </si>
  <si>
    <t>Transporte público integrado y de calidad</t>
  </si>
  <si>
    <t>Diseñar e Implementar el 100 por ciento de un esquema operativo de atención al usuario en el sistema zonal y troncal que informe y oriente al usuario en el sistema, haciendo énfasis en las franjas horarias de mayor afluencia</t>
  </si>
  <si>
    <t>Diseñar e Implementar el 100 por ciento de un esquema operativo de atención a las comunidades y grupos de interés en los componentes Zonal y Troncal, que permita atender las necesidades de información, capacitación u orientación que cubra el 100% de los espacios del servicio y zonas de impacto operativo</t>
  </si>
  <si>
    <t>Aumentar al 80 por ciento el nivel de satisfacción del Usuario, respecto de la Encuesta de Satisfacción Usuarios Transmilenio - Troncal y Zonal en lo correspondiente a la medición de comunicaciones</t>
  </si>
  <si>
    <t>Reducir 4 días el tiempo de respuesta promedio a las PQRS presentadas por los
Usuarios</t>
  </si>
  <si>
    <t>Modernización Institucional</t>
  </si>
  <si>
    <t>Modernización Física</t>
  </si>
  <si>
    <t>256 - Lograr un índice nivel medio de desarrollo institucional en el sector movilidad</t>
  </si>
  <si>
    <t>Porcentaje de índice de desempeño</t>
  </si>
  <si>
    <t>7225 - Fortalecimiento institucional</t>
  </si>
  <si>
    <t>Adecuar y mantener 1 sede administrativa en condiciones apropiadas de uso</t>
  </si>
  <si>
    <t>Capacitar y fortalecer al 100 por ciento de funcionarios en temáticas requeridas para el desarrollo de sus competencias</t>
  </si>
  <si>
    <t>Implementar 1 Modelo de desarrollo organizacional basado en estudios técnicos tendiente al cumplimiento de los objetivos de la Entidad</t>
  </si>
  <si>
    <t>Implantar 6 soluciones de software que automaticen los procesos administrativos de la institución y migren la información existente</t>
  </si>
  <si>
    <t>Obtener 3 certificaciones en estándares ISO, para tres subsistemas del Sistema Integrado de Gestión</t>
  </si>
  <si>
    <t>Diseñar e implementar el 100 por ciento de los 4 componentes de la gestión de la información pública reglamentada por la Ley 1712 de 2014 (Manual de Gestión Documental, Programa de Gestión Documental, Sistema Integrado de Conservación y Plan Institucional de Archivo</t>
  </si>
  <si>
    <t>Teniendo en cuenta la naturaleza de la meta planteada, para su ejecución no se llevan a cabo procesos de contratación que sean cubiertos con los recursos destinados a la citada meta.</t>
  </si>
  <si>
    <t>Gestión Contranctual.</t>
  </si>
  <si>
    <t>Gestión Física</t>
  </si>
  <si>
    <t xml:space="preserve">Se inició el proceso  de contratación para  la evaluación de campañas de cultura ciudadana </t>
  </si>
  <si>
    <t xml:space="preserve">1- El contrato se encuentra en proceso de contratación en la subgerencia jurídica, para contratar  el apoyo a la gestión, para que coadyuve a  la Subgerencia de Comunicaciones y Atención al Usuario,   especialmente en el desarrollo de estrategias publicitarias de carácter pedagógico.
2- Se contrató el personal de apoyo a la gestión, de una  persona  coadyuve a la Subgerencia de Comunicaciones y Atención al Usuario, en el seguimiento de actividades propias del área.
3- Se contrató a la persona que apoyo a la gestión, de un profesional coadyuve a la Subgerencia de Comunicaciones y Atención al Usuario, especialmente en el acompañamiento y asistencia  de actividades de consecución y ensamblaje de información.
</t>
  </si>
  <si>
    <t xml:space="preserve">A la fecha del presente reporte, se encuentran suscritos todos los contratos proyectados por el componente para el año 2017.
En cuanto al  tercer trimestre del año 2017, no fueron  proyectados ni suscritos contratos para este componente.
</t>
  </si>
  <si>
    <t>Se realizó  la contratación de personal para toma de información en campo (Aforos), cuya información es el principal insumo para la Planeación e Implementación del SITP.</t>
  </si>
  <si>
    <t xml:space="preserve">Se realizó la contratación de personal para toma de información en campo. Adicionalmente, se fortaleció el equipo de Gestión y de Implementación de Transporte, que tienen como función apoyar el seguimiento y control de los proyectos, y los procesos de planeación de transporte e implementación del SITP, respectivamente. </t>
  </si>
  <si>
    <t xml:space="preserve">Se realizó el Contrato 356-17
Se realizó el Convenio 374-17
Ya se cuenta con CDP para la realización de un convenio con la Policía.
Se realizó el Contrato 482-17
Se realizó el Contrato 434-17
</t>
  </si>
  <si>
    <r>
      <rPr>
        <b/>
        <sz val="12"/>
        <color theme="1"/>
        <rFont val="Arial"/>
        <family val="2"/>
      </rPr>
      <t xml:space="preserve">Retrasos y Soluciones:  </t>
    </r>
    <r>
      <rPr>
        <sz val="12"/>
        <color theme="1"/>
        <rFont val="Arial"/>
        <family val="2"/>
      </rPr>
      <t xml:space="preserve">En reuniones de los meses de agosto y septiembre se identificó que con los recursos disponibles en el marco del Convenio entre Secretaría de Movilidad y el Banco Interamericano de Desarrollo, no es posible contratar la línea base de evasión para todo el Sistema. Se determinó entonces utilizar esos recursos para la línea base del componente troncal y en lo que respecta al componente troncal revisar la contratación con recursos propios de TRANSMILENIO S.A. 
</t>
    </r>
    <r>
      <rPr>
        <b/>
        <sz val="12"/>
        <color theme="1"/>
        <rFont val="Arial"/>
        <family val="2"/>
      </rPr>
      <t xml:space="preserve">Avances y/o Logros:  </t>
    </r>
    <r>
      <rPr>
        <sz val="12"/>
        <color theme="1"/>
        <rFont val="Arial"/>
        <family val="2"/>
      </rPr>
      <t xml:space="preserve">
- Continuidad de la estrategia de PDAs (Equipo fiscalizador de verificación de tarjetas) y con caninos con el apoyo de personal de vigilancia en las 15 escuadras planeadas desde el segundo semestre del año anterior y definición de ampliación a 15 escuadras más para ampliar la cobertura en el componente troncal del Sistema.                                                                                                        
- Gestión con la Policía Nacional para la suscripción de un Convenio para "Aunar esfuerzos entre TRANSMILENIO S.A. y LA POLICIA NACIONAL – POLICIA METROPOLITANA DE BOGOTÁ, para fortalecer la seguridad y vigilancia de los usuarios del Sistema TransMilenio".                                                                                                                                                                                                                                                                                                                                                                                               - Diseño de los términos de referencia para la consultoría de  la línea base de evasión del Sistema TransMilenio, que para efectos del Convenio entre Secretaría de Movilidad y BID se definió solamente con alcance en el componente troncal del Sistema dados los recursos presupuestados para este tema.   
-Inicio y avance de la consultoría adjudicada a la firma Transconsult bajo el Convenio entre TRANSMILENIO S.A. y la Financiera de Desarrollo Nacional, para BCA's (Barrera control de Acceso)  y puertas del Sistema que permitan optimizar los ingresos a estaciones, portales y buses, minimizando la problemática de evasión.  Ya se cuenta con videos y línea base de medición en las 4 Estaciones (Universidades, Virrey, Pradera y Santa Lucía) y 2 Portales  (Norte y Tunal) objeto de la consultoría. E igualmente ya se ha hecho acercamiento con fabricantes y proveedores de BCA's y puertas para evaluar estado actual del mercado.                                                                                                                                                                                               
- Inicio con la Dirección Técnica de Modos de la implementación de cerramientos perimetrales que permitan mitigar la evasión por puertas, en los puntos de Carrera 53, Pradera, Mundo Aventura, Sabana y Madelena.                
- Monitoreo a través de la Mesa Interinstitucional de trabajo con Policía Nacional, Secretaría Distrital de Seguridad y Secretaría Distrital de Gobierno, de la aplicación del Código Nacional de Policía y Convivencia para el Sistema de Transporte Masivo, en sus primeros meses de fase de cobro de multas.                                                                                                                                                                                                                                                                    
-  Apoyo a las campañas de comunicaciones lideradas por la Subgerencia de Comunicaciones en torno a la sensibilización sobre la problemática de los colados en el Sistema, ahora en la fase denominada "Ahora el Pato Paga", busca generar conciencia sobre las consecuencias para el colado según lo previsto en el Código Nacional de Policía, así como reavivar el rechazo de toda la ciudadanía usuaria del Sistema hacia este fenómeno por las afectaciones en materia de seguridad y de operación del Sistema, que genera.                                                                                     
-  Desarrollo de acciones de prevención y control con las 48 unidades de civil asignadas por la Policía Metropolitana de Bogotá para las estaciones con mayor problemática de evasión. Con este personal se establece primero un diálogo con los evasores, invitando a validar su pasaje, en caso de que no lo hagan, se procede a la imposición del comparendo previsto en el Código de Policía, o a la expulsión del Sistema, y en caso de exaltación se conduce hacia el Centro de Traslado por Protección.                                                                                                                                                                                                                                                                                                                                                                                         -Revisión del Manual del Usuario del Sistema TransMilenio para actualizarlo según el Código de Policía en cuanto a temas de evasión directa (no pago de pasaje) y evasión indirecta (venta irregular de pasajes), con el fin de brindar a las autoridades competentes mayores herramientas de prevención y control.                                                                                                                                                                                                                                                                                                           </t>
    </r>
    <r>
      <rPr>
        <b/>
        <sz val="12"/>
        <color theme="1"/>
        <rFont val="Arial"/>
        <family val="2"/>
      </rPr>
      <t xml:space="preserve">Beneficios:  </t>
    </r>
    <r>
      <rPr>
        <sz val="12"/>
        <color theme="1"/>
        <rFont val="Arial"/>
        <family val="2"/>
      </rPr>
      <t xml:space="preserve">
Fomentar cambios de comportamiento en el Sistema
Mejorar la percepción de seguridad en el Sistema.
Identificación de usuarios evasores para priorización de recursos.                                                                                                                                                                                                                                      
Mayor control de los comportamientos de la evasión en el Sistema.                                                                                                                                                                                                                                                            
Cualificación de la información sobre el fenómeno de la evasión.                                                                                                                                                                                                                                                            
Optimización de la información cualitativa y cuantitativa que permita la adopción de estrategias y medidas complementarias para contrarrestar la evasión.                                                                                                               
Conocimiento y aprovechamiento de las experiencias exitosas nacionales e internacionales en cuanto a infraestructura técnica y tecnológica que permitan mitigar la evasión en el Sistema.
</t>
    </r>
  </si>
  <si>
    <r>
      <rPr>
        <b/>
        <sz val="12"/>
        <color theme="1"/>
        <rFont val="Arial"/>
        <family val="2"/>
      </rPr>
      <t>Retrasos y soluciones:</t>
    </r>
    <r>
      <rPr>
        <sz val="12"/>
        <color theme="1"/>
        <rFont val="Arial"/>
        <family val="2"/>
      </rPr>
      <t xml:space="preserve">
</t>
    </r>
    <r>
      <rPr>
        <b/>
        <sz val="12"/>
        <color theme="1"/>
        <rFont val="Arial"/>
        <family val="2"/>
      </rPr>
      <t xml:space="preserve">Avances y/o Logros: </t>
    </r>
    <r>
      <rPr>
        <sz val="12"/>
        <color theme="1"/>
        <rFont val="Arial"/>
        <family val="2"/>
      </rPr>
      <t xml:space="preserve">No se registra avance debido a que durante el primer trimestre del año en curso se cumplió con la meta establecida de 500 cupos para 2017. 
</t>
    </r>
    <r>
      <rPr>
        <b/>
        <sz val="12"/>
        <color theme="1"/>
        <rFont val="Arial"/>
        <family val="2"/>
      </rPr>
      <t>Beneficios:</t>
    </r>
    <r>
      <rPr>
        <sz val="12"/>
        <color theme="1"/>
        <rFont val="Arial"/>
        <family val="2"/>
      </rPr>
      <t xml:space="preserve"> En Febrero de 2017 se ampliaron 200 cupos en Portal Eldorado y se habilitaron 353 cupos en Portal 80 para fomentar la integración modal en el Sistema.
</t>
    </r>
  </si>
  <si>
    <r>
      <rPr>
        <b/>
        <sz val="12"/>
        <color theme="1"/>
        <rFont val="Arial"/>
        <family val="2"/>
      </rPr>
      <t xml:space="preserve">Retrasos y soluciones:         </t>
    </r>
    <r>
      <rPr>
        <sz val="12"/>
        <color theme="1"/>
        <rFont val="Arial"/>
        <family val="2"/>
      </rPr>
      <t xml:space="preserve">                                                                                                                                    
</t>
    </r>
    <r>
      <rPr>
        <b/>
        <sz val="12"/>
        <color theme="1"/>
        <rFont val="Arial"/>
        <family val="2"/>
      </rPr>
      <t xml:space="preserve">Avances y/o Logros: </t>
    </r>
    <r>
      <rPr>
        <sz val="12"/>
        <color theme="1"/>
        <rFont val="Arial"/>
        <family val="2"/>
      </rPr>
      <t xml:space="preserve">Se completó el 100% del estudio de cultura Ciudadana. En los cuales se aplicaron metodologías de investigación denominadas etnografías, bitácoras de viaje y grupos focales. Lo anterior apoya la investigación cualitativa para determinar aptitudes normas y conductas de los usuarios del sistema TransMilenio los cuales sirven de insumos para el desarrollo de estrategias de comunicación de cultura ciudadana.                                                                                                                                
Beneficios: Identificar grupos poblacionales que impactan la percepción de la cultura ciudadana,  normas sociales, actitudes y comportamientos de los usuarios del Sistema.
- Obtener una imagen integral del sistema TransMilenio.
- Reducir la evasión del sistema TransMilenio. </t>
    </r>
  </si>
  <si>
    <r>
      <rPr>
        <b/>
        <sz val="12"/>
        <color theme="1"/>
        <rFont val="Arial"/>
        <family val="2"/>
      </rPr>
      <t>Retrasos y soluciones:                                                                                                                                                 
Avances y/o Logros:</t>
    </r>
    <r>
      <rPr>
        <sz val="12"/>
        <color theme="1"/>
        <rFont val="Arial"/>
        <family val="2"/>
      </rPr>
      <t xml:space="preserve"> Una vez realizada la parte estratégica de comunicación para la segunda fase de la campaña de antievasión, se ha puesto en marcha la segunda fase de la campaña de Cultura Ciudadana de Antievasión - ¨ Ahora el pato paga ¨, con la realización de acciones integrales de comunicación ATL y BTL .
Por otro lado se recibieron resultados por parte de secretaria de cultura del distrito de la medición de la fase uno de la campaña de antievasión  "Todos pagamos el Pato"                                                                                                                  
Beneficios: Reducir el porcentaje de personas que tienen la actitud de justificar a los colados y cambiar la norma social que manifiesta que las personas se pueden colar y a nadie le importa.
Así mismo con la aplicación de la norma (Código de Policía) y sanción social. </t>
    </r>
  </si>
  <si>
    <r>
      <rPr>
        <b/>
        <sz val="12"/>
        <color theme="1"/>
        <rFont val="Arial"/>
        <family val="2"/>
      </rPr>
      <t>Retrasos y Soluciones:</t>
    </r>
    <r>
      <rPr>
        <sz val="12"/>
        <color theme="1"/>
        <rFont val="Arial"/>
        <family val="2"/>
      </rPr>
      <t xml:space="preserve">   No Aplica
</t>
    </r>
    <r>
      <rPr>
        <b/>
        <sz val="12"/>
        <color theme="1"/>
        <rFont val="Arial"/>
        <family val="2"/>
      </rPr>
      <t xml:space="preserve">Avances y/o Logros: </t>
    </r>
    <r>
      <rPr>
        <sz val="12"/>
        <color theme="1"/>
        <rFont val="Arial"/>
        <family val="2"/>
      </rPr>
      <t xml:space="preserve">concepto de rutas zonales y troncales. Se implementaron 236 soluciones operativas en 172 rutas, las cuales corresponden al 34% del total de rutas en operación. 
Beneficios: Mejorar los indicadores de servicio
</t>
    </r>
  </si>
  <si>
    <r>
      <rPr>
        <b/>
        <sz val="12"/>
        <color theme="1"/>
        <rFont val="Arial"/>
        <family val="2"/>
      </rPr>
      <t>Retrasos y Soluciones:</t>
    </r>
    <r>
      <rPr>
        <sz val="12"/>
        <color theme="1"/>
        <rFont val="Arial"/>
        <family val="2"/>
      </rPr>
      <t xml:space="preserve"> No aplica
</t>
    </r>
    <r>
      <rPr>
        <b/>
        <sz val="12"/>
        <color theme="1"/>
        <rFont val="Arial"/>
        <family val="2"/>
      </rPr>
      <t xml:space="preserve">Avances y/o Logros:  </t>
    </r>
    <r>
      <rPr>
        <sz val="12"/>
        <color theme="1"/>
        <rFont val="Arial"/>
        <family val="2"/>
      </rPr>
      <t xml:space="preserve">
- Contratación de la empresa de vigilancia privada y la interventoría de la misma.
- Se está llevando a cabo la alianza para la prevención del delito en la localidad de Usme con la participación de diferentes entidades del Distrito y Colegios del sector.
- Se cuenta con una propuesta técnica para realización de un piloto de instalación de cámaras dentro de algunos vehículos del componente zonal, con la participación de la Secretaria Distrital de Seguridad Convivencia y Justicia. Se realizará un Demo de la instalación de las cámaras a costo y responsabilidad del proveedor.
- Mesas de trabajo para la estructuración del pliego de condiciones para el Convenio con la Policía Metropolitana.
- identificación de las zonas más críticas de inseguridad en el Sistema y realización de operativos con el apoyo del Comando Mando Masivo de la Policía y la Secretaria Distrital de Seguridad Convivencia y Justicia.
-Mesas de trabajo con los comandantes de estación de las localidades y los concesionarios, así como la asistencia al Consejo Local de Seguridad de la Alcaldía Local Santafé para presentar puntos críticos de seguridad en TM.
</t>
    </r>
    <r>
      <rPr>
        <b/>
        <sz val="12"/>
        <color theme="1"/>
        <rFont val="Arial"/>
        <family val="2"/>
      </rPr>
      <t xml:space="preserve">Beneficios:  </t>
    </r>
    <r>
      <rPr>
        <sz val="12"/>
        <color theme="1"/>
        <rFont val="Arial"/>
        <family val="2"/>
      </rPr>
      <t xml:space="preserve">
- Mejorar la Percepción de Seguridad en el Sistema.
- Mitigar los eventos de inseguridad ciudadana en el Sistema.
- Mejorar la operatividad del Sistema 
</t>
    </r>
  </si>
  <si>
    <t>Se encuentra en proceso de contratación de una persona para apoyar el proceso de seguimiento operativo a los contratos de vigilancia del Sistema TransMilenio y la interventoría</t>
  </si>
  <si>
    <r>
      <rPr>
        <b/>
        <sz val="12"/>
        <color theme="1"/>
        <rFont val="Arial"/>
        <family val="2"/>
      </rPr>
      <t xml:space="preserve">Retrasos y Soluciones: </t>
    </r>
    <r>
      <rPr>
        <sz val="12"/>
        <color theme="1"/>
        <rFont val="Arial"/>
        <family val="2"/>
      </rPr>
      <t xml:space="preserve">No aplica
</t>
    </r>
    <r>
      <rPr>
        <b/>
        <sz val="12"/>
        <color theme="1"/>
        <rFont val="Arial"/>
        <family val="2"/>
      </rPr>
      <t>Avances y/o Logros:</t>
    </r>
    <r>
      <rPr>
        <sz val="12"/>
        <color theme="1"/>
        <rFont val="Arial"/>
        <family val="2"/>
      </rPr>
      <t xml:space="preserve">  
- Con el apoyo de los concesionarios y de la Secretaria Distrital de Movilidad se han desarrollado campañas de sensibilización.
- Se han realizado controles de velocidad con radar, pruebas de alcoholimetría, seguimiento al comportamiento de los operadores en vía y a bordo.
- Se esta llevando a cabo la actividad de juego de roles con los operadores de los concesionarios y funcionarios de la Secretaria Distrital de Movilidad.
- Seguimiento al comportamiento estadístico de la accidentalidad del sistema y revisión con los concesionarios.
- Seguimiento al proceso de aval de los Planes Estratégicos de Seguridad Vial de todos los concesionarios del Sistema, en conjunto con la Secretaria Distrital de Movilidad y alineado por lo determinado en la resolución 1231 de 2016 (Guía para la evaluación de los PESV).
-Estructuración y socialización de campaña de sensibilización sobre los puntos ciegos, mediante stickers ubicados en la parte trasera de los buses zonales 
- Actualmente se está cerrando un proceso de consultoría con la empresa Moviconsult orientada a medir la propensión al riesgo de los operadores nuevos y actuales, encaminada a la formulación de acciones y recomendaciones focalizadas, a partir del perfil encontrado a través de la herramienta diseñada por el equipo consultor.
- Se han desarrollado mesas de trabajo con los concesionarios y la Secretaría Distrital de Movilidad.
- Se han desarrollado distintas jornadas de re-capacitación con apoyo de SDM.
</t>
    </r>
    <r>
      <rPr>
        <b/>
        <sz val="12"/>
        <color theme="1"/>
        <rFont val="Arial"/>
        <family val="2"/>
      </rPr>
      <t>Beneficios:</t>
    </r>
    <r>
      <rPr>
        <sz val="12"/>
        <color theme="1"/>
        <rFont val="Arial"/>
        <family val="2"/>
      </rPr>
      <t xml:space="preserve">  
- Se evitó la pérdida de vidas en accidentes de tránsito
- Menos impacto psicológico y social.
- Mejora en la percepción de seguridad de los usuarios.
- Mayor control sobre las acciones en pro de la seguridad vial que adelantan los concesionarios al interior de sus empresas
- Sensibilización sobre la vulnerabilidad de actores viales en su interacción en la vía con los buses del SITP.
</t>
    </r>
  </si>
  <si>
    <t xml:space="preserve">Prestación de servicios CTO 329-17
Se contrató una empresa que se encargará de la realización recolección de información y análisis de los accidentes y realización de acciones de prevenciónCTO384-17
Se encuentra pendiente la "contratar la restructuración del programa de capacitación de ingreso y actualización de los operadores del Sistema gestionado" por el valor de $400.000.000; debido que este proceso depende del resultado del CTO345-16. En el momento se está realizando la estructuración del estudio técnico y económico.
</t>
  </si>
  <si>
    <t>Evidencia</t>
  </si>
  <si>
    <t xml:space="preserve">CTO Vigilancia e interventoría
Fotos - Presentación Alianza
Estudio Técnico y actas de reuniones
correos con envío de las estadísticas y presentaciones de SDSCJ
Actas de reuniones
</t>
  </si>
  <si>
    <t>Fotos de actividades con Movilidad e informes
Resultados de las auditorias.
Fotos e informes de la actividad de juego de roles.
Actas seguimiento PESV
Informes Moviconsult y actas de reuniones.
Actas reuniones</t>
  </si>
  <si>
    <t xml:space="preserve">Presentación resultado Estrategia PDAS y Caninos.
Actas reuniones BID y términos de referencia.
Actas reuniones FDN y Transconsult.
Correo de Modos con resultado Barreras perimetrales.
Actas de reunión mesas de trabajo Código Nacional de Policía.
Piezas de comunicación el Pato Paga
Resultados Policía encubierta 
Correo observaciones Manual del Usuario
</t>
  </si>
  <si>
    <t>Liquidaciones previas remitidas a Fiduciaria Popular entre enero y septiembre de 2017</t>
  </si>
  <si>
    <t xml:space="preserve">Se remiten las curvas de información de demanda. </t>
  </si>
  <si>
    <t>Sin evidencia</t>
  </si>
  <si>
    <t>Sin evidencia
Se envío la misma información tanto para el avance físico como para el avance contractual</t>
  </si>
  <si>
    <t xml:space="preserve">De acuerdo con lo establecido en el Plan anual de adquisiciones, los dos (2) compromisos a cargo de la OAP relacionados con contrataciones asociadas a la meta proyecto de inversión, estaban programados para iniciar en junio y septiembre de 2017. Sin embargo, se están explorando alternativas para acoger una nueva iniciativa de proyecto de reducción de emisiones bajo otra metodología diferente al MDL, en vista de las dificultades que se han presentado en el Sistema para lograr las reducciones programadas, con lo que se definirá si finalmente se adelantan los dos procesos de contratación programados.
Se reporta un compromiso ejecutado de la Dirección de Modos Alternativos, que gestionó un contrato de prestación de servicios de apoyo a temas ambientales con cargo a esta meta de inversión
</t>
  </si>
  <si>
    <t>Dos productos (entregables) de la consultoría, de los cuales el primero está aprobado y segundo se encuentra en revisión.</t>
  </si>
  <si>
    <t>A la fecha se encuentran en ejecución los dos procesos contractuales programados para  liderar el proyecto de estructuración TMSA-381-2016 “Realizar la estructuración técnica, legal y financiera para la operación del Sistema TransMicable de Ciudad Bolívar, evaluando la factibilidad de su integración con el Sistema TransMilenio" como aporte al avance de la meta.</t>
  </si>
  <si>
    <t xml:space="preserve">Durante el mes de septiembre se adelantó la solicitud de recursos para contratar a los equipos que prestarán apoyo técnico a las diferentes áreas de la DTBRT. De igual manera, se adelantó el proceso de consecución de hojas de vida, aprobación de perfiles por parte de la Subgerencia General y se tramitaron certificados de disponibilidad presupuestal y certificaciones de no existencia en planta. A la fecha de corte de este informe (30 de septiembre) se han radicado en al Subgerencia Jurídica 2 solicitudes de contratación. </t>
  </si>
  <si>
    <t>1. Copia del acta de inicio del contrato de interventoría - 290-17
2. Copia de las actas de inicio de los contratos de Fuerza Operativa 
3. Copia del correo del área de control, con el reporte trimestral de indicadores de regularidad y puntualidad, para el período julio - septiembre</t>
  </si>
  <si>
    <t>N/A</t>
  </si>
  <si>
    <t>Informe final de Interventoría de julio 2017 con radicado 2017ER21752.
Informe de Interventoría mes de Agosto con radicado 2017ER26653.
NOTA: El informe de Interventoría correspondiente al mes de septiembre aún no ha sido radicado ante la Entidad, ya que se encuentra en proceso de revisión conforme a los plazos establecidos.</t>
  </si>
  <si>
    <t>El proceso contractual relacionado con la adición al contrato de interventoría  384 de 2015 se realizó en mayo 2017.
Se llevaron a cabo los dos procesos contractuales de mantenimiento de la infraestructura del componente BRT del Sistema (CTO 305-17) y su respectiva interventoría (CTO 324-17).</t>
  </si>
  <si>
    <t>Informes de ejecución del contrato 347 de 2016 correspondientes a los meses de julio y agosto de 2017.</t>
  </si>
  <si>
    <t>Se llevó a cabo el proceso de adición del contrato 347 de 2016 (Mantenimiento paraderos zonales).
Se encuentra en fase de publicación de pliegos definitivos del nuevo proceso contractual de mantenimiento de paraderos zonales.
El proceso de apropiación de recursos para la vigencia 2017 del convenio DADEP 385 de 2016 se encuentra en curso.
Los dos procesos contractuales para la adecuación de las zonas de espera de paraderos zonales (obra y su correspondiente interventoría), se encuentran en etapa de solicitud de disponibilidad presupuestal por parte del IDU</t>
  </si>
  <si>
    <t>Se contrataron profesionales para apoyar el proceso de estructuración de proyectos y seguimiento para la Implementación de Infraestuctura.</t>
  </si>
  <si>
    <t>A la fecha del presente reporte, se encuentran suscritos todos los contratos proyectados por el componente.</t>
  </si>
  <si>
    <t>Resultados del indicador, Encuesta de satisfacción julio de 2017 - Comunicaciones (Top Two Box).</t>
  </si>
  <si>
    <t>Documento Power Point con el avance del proyecto de centralización PQRS</t>
  </si>
  <si>
    <t xml:space="preserve">Suscripción y ejecución del CTO357-17 con la firma Inversiones GW S.A.S.
Instalación de las cortinas enrollables screen en los costados norte y sur del edificio Elemento en los pisos 4, 5, 6, y 7  torre 1.
</t>
  </si>
  <si>
    <t>Suscripción y ejecución del CTO357-17 con la firma Inversiones GW S.A.S.</t>
  </si>
  <si>
    <t xml:space="preserve">*Listados de asistencia de cada una de las capacitaciones ofertadas y tomadas durante el trimestre.
*Comprobantes de cotización de los proveedores encargados de brindar las capacitaciones al interior y fuera de la Entidad.
</t>
  </si>
  <si>
    <t>6 Contratos Ejecutados por $131.905.823 y un Saldo de $57.049.177
De acuerdo al rol de cada uno de los funcionarios de la Entidad, y de las áreas en la cuales se encuentran desempeñando sus funciones se han asignado capacitaciones con el fin de fortalecer sus competencias. 
De acuerdo a los requerimientos se han ejecutado los recursos asignados, a través de procesos de formación tales como:
*Conversatorio compras públicas efectivas.
*Public transport modelling with emme y scripting with emme.
*Congreso nacional de infraestructura.
*VII Congreso nacional de derecho administrativo.
*Talleres en competencias laborales tales como redacción y ortografía de informes ejecutivos, expresión oral y presentaciones efectivas y manejo de clientes.
*Modelación financiera.</t>
  </si>
  <si>
    <t xml:space="preserve">*Contratos de prestación de servicios Nos. 199, 200 y 207 de 2017. </t>
  </si>
  <si>
    <t xml:space="preserve">3 Contratos Ejecutados por $86.380.000 y un Saldo de $61.098.329
De acuerdo con las necesidades de la Entidad se han realizado los ajustes necesarios a los procesos de Tesorería, Contabilidad, Presupuesto y Contratación, con la participación de los servidores involucrados en  dichos procesos.
</t>
  </si>
  <si>
    <t xml:space="preserve">Inscripción de series documentales de las TRD en el Archivo General de la Nación y Aplicación de Tablas de Retención Documental en los archivos de gestión así como la digitalización de la información que entra y sale de la entidad. 
Información disponible y organizada; eliminación de copias existentes en cada uno de los archivos satélite. </t>
  </si>
  <si>
    <t>Se encuentran suscritos los contratos previstos: 17 de archivo, 1 de custodia y 1 de digitalización de acuerdo con las metas.</t>
  </si>
  <si>
    <t>Los diplomas de aprobación del diplomado ICONTEC
Caracterizaciones ajustadas y tramitadas por la OAP 
Publicaciones en boletín Transmitiendo de la socialización en materia de riesgos 
Desde el componente ambiental la evidencia se encuentran en las carpetas contractuales de cada uno de los contratos</t>
  </si>
  <si>
    <t>A la fecha esta pendiente por adelantar tres compromisos establecidos en el plan de adquisiciones 
Para el componente de Gestión Ambiental enmarcados en la meta de inversión, a 30-09-17 se encuentran en ejecución ocho (8) contratos que hacen parte de los dos (2) compromisos de contratación establecidos en el Plan de adquisiciones.</t>
  </si>
  <si>
    <t>Ampliación de cupos en Portal Eldorado y Portal 80</t>
  </si>
  <si>
    <t>Se entrega cuadro con la relación de modificaciones realizadas.</t>
  </si>
  <si>
    <t>En el mes de septiembre se realizó publicación de convocatoria del proceso contractual de menor cuantía para realizar la adecuación y/o mejora de los cicloparqueaderos pertenecientes a la infraestructura del Sistema TransMilenio, incluyendo los ubicados en los Portales Sur y Suba.
Con respecto a los dos procesos contractuales restantes (Contrato de diseño y construcción de nuevos y/o ampliaciones de cicloparqueaderos del Sistema y su respectivo contrato de interventoría a través del IDU), mediante oficio radicado TMSA 2017ER24169 el IDU informa que a pesar de haber adelantado mesas de trabajo conjuntas para la programación y ejecución del proyecto, en la vigencia 2017 no ejecutará dicha contratación toda vez que el proyecto no cuenta con la maduración suficiente debido a la falta de información para el desarrollo de los estudios y diseños técnicos y falta de claridad sobre  la titularidad de los predios propuestos para la construcción o ampliación de cicloparqueaderos; situaciones que no lograrán subsanarse en esta vigencia.</t>
  </si>
  <si>
    <t xml:space="preserve">Tema Transporte
Se realizo el proceso precontractual para el nuevo contrato, dando como resultado la adjudicación del mismo a la firma Transportes Uno A el 28/09/2017.
Tema Botiquines
Se suscribió el contrato Nº 317-17, cuyo objeto es "Contratar una (1) persona que preste servicios de apoyo a la Gestión de la Entidad, en el desarrollo de las actividades relacionadas con la dotación, mantenimiento y control de elementos e insumos de botiquines de las estaciones del sistema"
Tema de Reversión
La ejecución de este rubro no esta supeditada a la suscripción de algún contrato, lo anterior debido a que son gastos de tramites relacionados con la reversión de vehículos.
MODOS
A la fecha se lograron ejecutar los dos procesos contractuales programados para dar cumplimiento a la meta: la adición del contrato de aseo vigencia 2016 y se adjudicó el nuevo contrato 370 de 2017, el cual inició el 22 de agosto de 2017. </t>
  </si>
  <si>
    <t>Tema Transporte
Se realizó el proceso precontractual para el nuevo contrato, dando como resultado la adjudicación del mismo a la firma Transportes Uno A el 28/09/2017.
Se garantizó el traslado de los funcionarios de los diferentes turnos para la correspondiente apertura y cierre de centros de control, portales, estaciones del Sistema, visitas, recorridos de estructuración y modificación de paraderos, actividades de promoción y divulgación y contingencias del Sistema.
Tema Servicios Públicos
Se encuentra la totalidad de las Estaciones y Portales en cuanto a servicio de Energía incluidos en la Cuenta Padre, y en cuanto el Acueducto se encuentra incluidos en el Ciclo X.
Tema Botiquines
*Actas de entrega de elementos de las áreas de primeros auxilio de los portales.                                                                                                    *Actas de Inventario de elementos de las áreas de primeros auxilio de los portales.                                                                                                *Actas de entrega de los elementos de botiquines de  las estaciones del sistema.
MODOS
Informe de avance del Contrato 370 de 2017, del periodo comprendido entre el 22 de Agosto al 21 de septiembre de 2017.</t>
  </si>
  <si>
    <t>Pendiente correo OAP para registrar contratos programados</t>
  </si>
  <si>
    <t>OK</t>
  </si>
  <si>
    <r>
      <rPr>
        <b/>
        <sz val="12"/>
        <color theme="1"/>
        <rFont val="Arial"/>
        <family val="2"/>
      </rPr>
      <t>Retrasos y Soluciones:</t>
    </r>
    <r>
      <rPr>
        <sz val="12"/>
        <color theme="1"/>
        <rFont val="Arial"/>
        <family val="2"/>
      </rPr>
      <t xml:space="preserve"> N/A
</t>
    </r>
    <r>
      <rPr>
        <b/>
        <sz val="12"/>
        <color theme="1"/>
        <rFont val="Arial"/>
        <family val="2"/>
      </rPr>
      <t xml:space="preserve">Avances y/o Logros: </t>
    </r>
    <r>
      <rPr>
        <sz val="12"/>
        <color theme="1"/>
        <rFont val="Arial"/>
        <family val="2"/>
      </rPr>
      <t xml:space="preserve"> 
Se realizó la aplicación de la primera medición de satisfacción a usuarios en ejecución del contrato 288 de 2017.
</t>
    </r>
    <r>
      <rPr>
        <b/>
        <sz val="12"/>
        <color theme="1"/>
        <rFont val="Arial"/>
        <family val="2"/>
      </rPr>
      <t xml:space="preserve">Beneficios:  </t>
    </r>
    <r>
      <rPr>
        <sz val="12"/>
        <color theme="1"/>
        <rFont val="Arial"/>
        <family val="2"/>
      </rPr>
      <t xml:space="preserve">
A través de los resultados de la encuesta de satisfacción, se conoció la percepción de los ciudadanos con el servicio prestado por TRANSMILENIO S.A., especialmente el atributo relacionado con cuidado del Sistema. </t>
    </r>
  </si>
  <si>
    <t>Gestión Contractual.</t>
  </si>
  <si>
    <t xml:space="preserve">La ejecución a 30 de junio fueron 2 contratos así:   
-  2 contratos apoyar las actividades impartidas desde la subgerencia de comunicaciones y atención al usuario,  garantizando  mecanismos de acercamiento con la comunidad, las instituciones públicas y el sector privado, para atender las solicitudes y requerimientos tanto de los entes locales como distritales y de las organizaciones sociales como comunitarias. (Claudia robles - Martha Vargas).
a la fecha se encuentran 5 contratos en ejecución de los 5 programados así:
- 2 contratos para obtener la prestación de servicios de estructuración y ejecución del plan de medios, acceso a espacios de divulgación en medios masivos de comunicación,  desarrollo de medios digitales y audiovisuales (imprenta)
- 1 contrato interactivo para prestación de servicios encaminado a fortalecer el sistema Transmilenio s.a., la imagen institucional y el posicionamiento de la marca, a través de la estructuración y ejecución del plan de medios, así como el desarrollo creativo y realización de las piezas de comunicación requeridas para el acceso a espacios de divulgación en medios masivos de comunicación, desarrollo de medios digitales y audiovisuales (formatos multimedia para utilizar y pautar en medios offline y online como tv, radio, digital, pantallas multiformato requeridas por la entidad para divulgar en medios propios y/o externos). activaciones btl y monitoreo de medios. (canal capital)
-1 para contratar la prestación de servicio de apoyo a la gestión en el área de gestión social en trabajos artísticos, relacionadas con actividades lúdico-pedagógicas que incluyan arte, teatro, música con componente de neurolingüística, que apoye a Transmilenio s.a., a través de la subgerencia de comunicaciones y atención al usuario, en la formación de lideres comunales, en comportamientos adecuados y respecto por lo publico del sistema Transmilenio y su componente zonal y troncal. (ingeniería creativa abantiare s.a.s)
- 1 contrato para la prestación de servicios profesionales que apoyen las actividades impartidas desde la subgerencia de comunicaciones y atención al usuario garantizando mecanismos de acercamiento con la comunidad, las instituciones públicas y el sector privado, para atender las solicitudes y requerimientos tanto de los entes locales como distritales y de las organizaciones sociales como comunitarias.
_____________________________________________________________________
11 contratos programados
7 ejecutados 
2 en proceso de contratación
2  en estudios 
</t>
  </si>
  <si>
    <t>243 - Diseño e implementación de una (1) estrategia integral de cultura ciudadana para el Sistema de Transporte Masivo de Bogotá</t>
  </si>
  <si>
    <t>87 - Cultura ciudadana en el Sistema de Transporte Público gestionado por Transmilenio S.A.</t>
  </si>
  <si>
    <t>Realizar 1 estudio anual que permita identificar grupos poblacionales que impactan la percepción de la cultura ciudadana, normas sociales, actitudes y comportamientos de los usuarios del Sistema</t>
  </si>
  <si>
    <r>
      <rPr>
        <b/>
        <sz val="12"/>
        <rFont val="Arial"/>
        <family val="2"/>
      </rPr>
      <t>Retrasos y Soluciones:</t>
    </r>
    <r>
      <rPr>
        <sz val="12"/>
        <rFont val="Arial"/>
        <family val="2"/>
      </rPr>
      <t xml:space="preserve">  N/A
</t>
    </r>
    <r>
      <rPr>
        <b/>
        <sz val="12"/>
        <rFont val="Arial"/>
        <family val="2"/>
      </rPr>
      <t xml:space="preserve">
Avances y/o Logros:</t>
    </r>
    <r>
      <rPr>
        <sz val="12"/>
        <rFont val="Arial"/>
        <family val="2"/>
      </rPr>
      <t xml:space="preserve">  Se ha dado cumplimiento a la meta de remuneración del 100 por ciento de la prestación del Servicio de transporte y Recaudo del SITP, durante las semanas de enero a septiembre de 2017.
</t>
    </r>
    <r>
      <rPr>
        <b/>
        <sz val="12"/>
        <rFont val="Arial"/>
        <family val="2"/>
      </rPr>
      <t xml:space="preserve">
Beneficios: </t>
    </r>
    <r>
      <rPr>
        <sz val="12"/>
        <rFont val="Arial"/>
        <family val="2"/>
      </rPr>
      <t xml:space="preserve">Se ha realizado oportunamente la remuneración a todos los concesionarios del Sistema, cumpliendo así con los compromisos contractuales.
</t>
    </r>
  </si>
  <si>
    <r>
      <rPr>
        <b/>
        <sz val="12"/>
        <rFont val="Arial"/>
        <family val="2"/>
      </rPr>
      <t xml:space="preserve">Retrasos y Soluciones: </t>
    </r>
    <r>
      <rPr>
        <sz val="12"/>
        <rFont val="Arial"/>
        <family val="2"/>
      </rPr>
      <t xml:space="preserve">   En septiembre de 2017 se movilizaron 3'980.000 viajes diarios de transporte público, lo cual sumado con lo estimado del esquema provisional corresponde al 46% del total de viajes que se realizan en la ciudad. 
</t>
    </r>
    <r>
      <rPr>
        <b/>
        <sz val="12"/>
        <rFont val="Arial"/>
        <family val="2"/>
      </rPr>
      <t xml:space="preserve">Avances y/o Logros: </t>
    </r>
    <r>
      <rPr>
        <sz val="12"/>
        <rFont val="Arial"/>
        <family val="2"/>
      </rPr>
      <t xml:space="preserve">  Aunque disminuyó el porcentaje de viajes en transporte público, se continúa dentro de los valores programados como meta para el año en curso.
Beneficios: Mejorar lo indicadores de servicio
</t>
    </r>
  </si>
  <si>
    <r>
      <rPr>
        <b/>
        <sz val="12"/>
        <rFont val="Arial"/>
        <family val="2"/>
      </rPr>
      <t xml:space="preserve">Retrasos y Soluciones: </t>
    </r>
    <r>
      <rPr>
        <sz val="12"/>
        <rFont val="Arial"/>
        <family val="2"/>
      </rPr>
      <t xml:space="preserve">* En el proceso de adquisición de los equipos de amplificación de audio, se incluyó un ítem de soporte a los equipos de megafonía existes con un componente del presupuesto de funcionamiento para el cual se  contempló trámite de vigencias futuras. Esta contratación se  vio impactada por un proceso de mínima cuantía previsto para finalizar en diciembre de 2017 para el mantenimiento de dicha  infraestructura,  la oferta adjudicada resultó más económica que el presupuesto proyectado, permitiendo un mayor tiempo de ejecución al inicialmente previsto cubriendo la  necesidad del servicio de soporte  para la  presente vigencia 2017. Por lo anterior se hizo necesario separar en dos procesos contractuales uno para la compra de equipos que se realizará para la vigencia de 2017 y otro para el soporte programado para el año 2018.
</t>
    </r>
    <r>
      <rPr>
        <b/>
        <sz val="12"/>
        <rFont val="Arial"/>
        <family val="2"/>
      </rPr>
      <t xml:space="preserve">Avances y/o Logros: </t>
    </r>
    <r>
      <rPr>
        <sz val="12"/>
        <rFont val="Arial"/>
        <family val="2"/>
      </rPr>
      <t xml:space="preserve">*  Se realizaron los procesos de contratación de: Soporte y actualización del Licenciamiento de GIS (Georreferenciación), Ampliación Adquisición de componentes de redes LAN,  de Transmilenio a través de la adquisición de  22 Switches de Borde para la nueva sede, Actividades asociadas al Ciclo de Vida de Sistemas de Información fase cero, profesional especializado para la Dirección de la ejecución de la primea etapa del plan de sistemas de la Entidad, profesional especializado para gestión y coordinación del Sirci,  Profesional especializado para coordinación de proyectos de la ruta transaccional. 
Se continua avanzando  en la ejecución de las actividades de la interventoría al Sirci 
</t>
    </r>
    <r>
      <rPr>
        <b/>
        <sz val="12"/>
        <rFont val="Arial"/>
        <family val="2"/>
      </rPr>
      <t xml:space="preserve">Beneficios: </t>
    </r>
    <r>
      <rPr>
        <sz val="12"/>
        <rFont val="Arial"/>
        <family val="2"/>
      </rPr>
      <t xml:space="preserve">
Se avanza en el fortalecimiento de plataforma tecnológica asegurando los procesos de licenciamiento y actualización del software 
Se avanza  en el desarrollando de la solución tecnológica para soporta el Control de recaudo para la subgerencia Económica
Se  cuenta con apoyo de un profesional para la coordinación de los diferentes actividades y proyectos en el marco del SIRCI así como con la  información entregada por la interventoría sobre el avance técnico, financiero, económico y  jurídico sobre la ejecución de la concesión del SIRCI para toma de  acciones por parte de la Entidad </t>
    </r>
  </si>
  <si>
    <r>
      <rPr>
        <b/>
        <sz val="12"/>
        <rFont val="Arial"/>
        <family val="2"/>
      </rPr>
      <t>Retrasos y Soluciones:</t>
    </r>
    <r>
      <rPr>
        <sz val="12"/>
        <rFont val="Arial"/>
        <family val="2"/>
      </rPr>
      <t xml:space="preserve"> La verificación del cumplimiento de la meta es anual (durante 2017 se realizará la verificación de la reducción de emisiones correspondiente a 2016).
</t>
    </r>
    <r>
      <rPr>
        <b/>
        <sz val="12"/>
        <rFont val="Arial"/>
        <family val="2"/>
      </rPr>
      <t>Avances y/o Logros:</t>
    </r>
    <r>
      <rPr>
        <sz val="12"/>
        <rFont val="Arial"/>
        <family val="2"/>
      </rPr>
      <t xml:space="preserve"> Se participó en las reuniones y talleres de bonos verdes y exploración del mercado de carbono. Se realizaron reuniones de trabajo con la Secretarías de ambiente y movilidad para coordinar la consecución de información para actualización de la línea base. Se realizó consulta a enlace del centro colaborador de Naciones Unidas (UNFCCC) sobre la validez de realizar 1000 encuestas para actualizar la información relacionada con el cambio modal, entre otros aspectos. De igual manera se realizó solicitud de información a la Secretaría de  Movilidad sobre los estudios de tránsito de volúmenes y conteos vehiculares, estaciones maestras y demás información necesaria para actualización de la línea base del proyecto.
</t>
    </r>
    <r>
      <rPr>
        <b/>
        <sz val="12"/>
        <rFont val="Arial"/>
        <family val="2"/>
      </rPr>
      <t xml:space="preserve">Beneficios: </t>
    </r>
    <r>
      <rPr>
        <sz val="12"/>
        <rFont val="Arial"/>
        <family val="2"/>
      </rPr>
      <t xml:space="preserve">Contar con información relacionada con los cobeneficios y reducción de emisiones generadas por la operación del sistema. Así mismo, en el evento de que se logren apoyos externos se reducirán los costos asociados al proceso.
</t>
    </r>
  </si>
  <si>
    <r>
      <rPr>
        <b/>
        <sz val="12"/>
        <rFont val="Arial"/>
        <family val="2"/>
      </rPr>
      <t>Retrasos y soluciones:</t>
    </r>
    <r>
      <rPr>
        <sz val="12"/>
        <rFont val="Arial"/>
        <family val="2"/>
      </rPr>
      <t xml:space="preserve"> la meta propuesta no ha logrado cumplirse dado que la misma se estableció de conformidad con la Cláusula décima del contrato IDU 1630 de 2015 con acta de inicio del 04 de Septiembre de 2015 cuyo objeto es "Desarrollar los estudios, diseños y construcción de obra civil, suministro, montaje y puesta en funcionamiento y mantenimiento del componente electromecánico de un sistema de transporte de pasajeros por cable aéreo tipo monocable desenganchable, en la localidad de Ciudad Bolívar en Bogotá D.C.", teniendo como  plazo contractual para el desarrollo del objeto de 35 MESES en los que se incluían los 12 últimos meses de mantenimiento, lo que implicaba una entrada en operación del Sistema de Cable Aéreo en  Agosto de 2017.
Sin embargo, debido a que el IDU no pudo cumplir con el cronograma de entrega de predios, el contratista solicitó una prórroga en la etapa de construcción de 6 meses y 21 días, lo cual como consecuencia generó una modificación en la entrada en operación del Sistema de transporte por Cable para junio de 2018.
Debido a lo expuesto anteriormente, la Dirección de Modos Alternativos realizó el ajuste respectivo en el cronograma y actividades necesarias para garantizar el 99 por ciento de la operación del Cable, planteando para la vigencia 2017 el desarrollo y estructuración de las condiciones técnicas, legales y financieras que se deberán cumplir durante la operación comercial del sistema.
</t>
    </r>
    <r>
      <rPr>
        <b/>
        <sz val="12"/>
        <rFont val="Arial"/>
        <family val="2"/>
      </rPr>
      <t xml:space="preserve">Avances y/o Logros: </t>
    </r>
    <r>
      <rPr>
        <sz val="12"/>
        <rFont val="Arial"/>
        <family val="2"/>
      </rPr>
      <t xml:space="preserve">Se encuentra en cierre la consultoría TMSA-381-2016 “REALIZAR LA ESTRUCTURACIÓN TÉCNICA, LEGAL Y FINANCIERA PARA LA OPERACIÓN DEL SISTEMA TRANSMICABLE DE CIUDAD BOLÍVAR, EVALUANDO LA FACTIBILIDAD DE SU INTEGRACIÓN CON EL SISTEMA TRANSMILENIO”, la cual define las condiciones técnicas, legales y financieras que garanticen la operación eficiente de las horas programadas para la etapa comercial del sistema TransMiCable.
</t>
    </r>
    <r>
      <rPr>
        <b/>
        <sz val="12"/>
        <rFont val="Arial"/>
        <family val="2"/>
      </rPr>
      <t>Beneficios</t>
    </r>
    <r>
      <rPr>
        <sz val="12"/>
        <rFont val="Arial"/>
        <family val="2"/>
      </rPr>
      <t xml:space="preserve">: Las condiciones contractuales estructuradas para la etapa comercial del TransMiCable incluyen las buenas prácticas y mejoras operacionales de sistemas similares a nivel nacional e internacional, incluyendo entre otros, mejoras técnicas, electromecánicas, legales, financieras y sociales.  
</t>
    </r>
  </si>
  <si>
    <t xml:space="preserve">Al cierre del 3 trimestre del 2017, se tienen los siguientes contratos firmados:
Abril:  7
Mayo:  22
Junio: 15
Julio:  7
Septiembre:  16
Total: 67
Adicional se encuentran los siguientes contratos en proceso:
Proceso de contratación: 14
Búsqueda de posible contratista: 6
Elaboración de estudio Técnico: 1
El mayor inconveniente presentado es la demora del proceso interno de contratación, llegando a tener un promedio de 56 días hábiles de duración. 
Adicional a que por al demora del proceso  13 invitaciones fueron rechazadas y fue necesario realizar varias veces el proceso de contratación.
</t>
  </si>
  <si>
    <r>
      <rPr>
        <b/>
        <sz val="12"/>
        <rFont val="Arial"/>
        <family val="2"/>
      </rPr>
      <t xml:space="preserve">Retrasos y Soluciones: </t>
    </r>
    <r>
      <rPr>
        <sz val="12"/>
        <rFont val="Arial"/>
        <family val="2"/>
      </rPr>
      <t xml:space="preserve">Se entregaron los parámetros para diseño de proyectos en los tiempos pactados. El IDU informó que va a licitar el diseño y construcción de 15 estaciones y diseño de 23 estaciones. El IDU debe adjudicar en Ago 17. 
TRANSMILENIO realizará la adecuación a biarticulado de 16 estaciones con 32 puntos de parada en 2017.  El IDU está licitando un contrato de estudios y  diseños de patio y portal del Sur y construcción del patio. Lo mismo ocurre con Patio Américas. 
</t>
    </r>
    <r>
      <rPr>
        <b/>
        <sz val="12"/>
        <rFont val="Arial"/>
        <family val="2"/>
      </rPr>
      <t xml:space="preserve">Avances y/o Logros: </t>
    </r>
    <r>
      <rPr>
        <sz val="12"/>
        <rFont val="Arial"/>
        <family val="2"/>
      </rPr>
      <t xml:space="preserve">Se entregaron los parámetros para diseño de proyectos de mejoramiento y ampliación de estaciones, portales y patios del Sistema TransMilenio:
TRANSMILENIO realizará la adecuación a biarticulado de 16 estaciones con 32 puntos de parada en el segundo semestre 2017.
El IDU se encuentra ejecutando los siguientes proyectos de mejoramiento y ampliación de estaciones o infraestructura troncal:
• Ampliación del Portal Tunal: Contrato IDU-939-2017 que inició el 14 de mayo con plazo de 5 meses. La adjudicación de la construcción del patio depende del desarrollo del contrato y el proceso de contratación que adelante el IDU.
El IDU se abrió procesos de contratación para estudios y diseños de los siguientes patios o portales:
• Patio portal Sur: Apertura del proceso IDU-LP-SGI-003-2017 de 4 de julio 2017.
• Patio Américas: Apertura del proceso IDU-CMA-SGDU-023-2017 de 5 de julio de 2017.
Proyectos por contratar por le IDU para mejoramiento y ampliación de estaciones o infraestructura troncal:
• Contrato de estudios diseños y construcción para la ampliación de 15 estaciones: El IDU tiene proyectado iniciar proceso de contratación en septiembre de 2017
• Contrato de estudios diseños de ampliación 22 estaciones: El IDU tiene proyectado iniciar proceso de contratación en septiembre de 2017
•  En estructuración por IDU proceso para 11 estaciones a contratar estudios y diseños en 2018.
En la presente vigencia se debe realizar la adquisición de predios para patios troncales del sistema de transporte público. Se tienen previstos los siguientes:
• Patio Tunal: Predio San Benito.
• Patio Usme: Predio La Reforma.
• Patio 80: Predio Hospital.
Beneficios: Mejorar el nivel de servicio del sistema con estaciones más amplias y capaces de recibir buses biarticulados. Patios de mejor capacidad  
</t>
    </r>
  </si>
  <si>
    <r>
      <rPr>
        <b/>
        <sz val="12"/>
        <rFont val="Arial"/>
        <family val="2"/>
      </rPr>
      <t xml:space="preserve">Retrasos y Soluciones: </t>
    </r>
    <r>
      <rPr>
        <sz val="12"/>
        <rFont val="Arial"/>
        <family val="2"/>
      </rPr>
      <t xml:space="preserve"> N.A.
</t>
    </r>
    <r>
      <rPr>
        <b/>
        <sz val="12"/>
        <rFont val="Arial"/>
        <family val="2"/>
      </rPr>
      <t xml:space="preserve">Avances y/o Logros: </t>
    </r>
    <r>
      <rPr>
        <sz val="12"/>
        <rFont val="Arial"/>
        <family val="2"/>
      </rPr>
      <t xml:space="preserve"> En la presente vigencia se adjudicó el diseño modular de patios, en ejecución.
Se contrató por medio de convenio con la CAF el proyecto: Estructuración  del plan de implementación de patios y terminales de la operación zonal de TransMilenio –componente infraestructura y transporte – En ejecución.
En la vigencia 2017 se hará la adquisición predial de lotes para construcción de patios zonales. Se han previsto los siguientes predios:
• Predio El Gaco (zona Engativá).
• Predio Gaviotas (zona San Cristóbal).
• Predio Cerros de Oriente (Rafael Uribe Uribe).
• Predio Alameda (Ciudad Bolívar).
Beneficios: Contar con infraestructura soporte necesaria para el componente zonal del sistema 
</t>
    </r>
  </si>
  <si>
    <r>
      <rPr>
        <b/>
        <sz val="12"/>
        <rFont val="Arial"/>
        <family val="2"/>
      </rPr>
      <t>Retrasos y soluciones:</t>
    </r>
    <r>
      <rPr>
        <sz val="12"/>
        <rFont val="Arial"/>
        <family val="2"/>
      </rPr>
      <t xml:space="preserve">
</t>
    </r>
    <r>
      <rPr>
        <b/>
        <sz val="12"/>
        <rFont val="Arial"/>
        <family val="2"/>
      </rPr>
      <t>Avances y/o Logros:</t>
    </r>
    <r>
      <rPr>
        <sz val="12"/>
        <rFont val="Arial"/>
        <family val="2"/>
      </rPr>
      <t xml:space="preserve"> Cambio de pisos de aluminio deteriorado, mejora en las fachadas de vidrio de algunas estaciones, instalación de cerramientos perimetrales en algunas estaciones, entre otras.
</t>
    </r>
    <r>
      <rPr>
        <b/>
        <sz val="12"/>
        <rFont val="Arial"/>
        <family val="2"/>
      </rPr>
      <t xml:space="preserve">Beneficios: </t>
    </r>
    <r>
      <rPr>
        <sz val="12"/>
        <rFont val="Arial"/>
        <family val="2"/>
      </rPr>
      <t xml:space="preserve">Aumento en los niveles de seguridad y percepción positiva de nuestros usuarios.
NOTA: Se registra una ejecución de 147 ya que cada mes se realiza el mantenimiento de las 147 estaciones que componen el Sistema.
</t>
    </r>
  </si>
  <si>
    <r>
      <rPr>
        <b/>
        <sz val="12"/>
        <rFont val="Arial"/>
        <family val="2"/>
      </rPr>
      <t>Retrasos y soluciones:</t>
    </r>
    <r>
      <rPr>
        <sz val="12"/>
        <rFont val="Arial"/>
        <family val="2"/>
      </rPr>
      <t xml:space="preserve">
</t>
    </r>
    <r>
      <rPr>
        <b/>
        <sz val="12"/>
        <rFont val="Arial"/>
        <family val="2"/>
      </rPr>
      <t>Avances y/o Logros:</t>
    </r>
    <r>
      <rPr>
        <sz val="12"/>
        <rFont val="Arial"/>
        <family val="2"/>
      </rPr>
      <t xml:space="preserve"> Repintado de la línea amarilla,  reposición, actualización de señales, información adicional, y reubicación de mobiliario 
</t>
    </r>
    <r>
      <rPr>
        <b/>
        <sz val="12"/>
        <rFont val="Arial"/>
        <family val="2"/>
      </rPr>
      <t>Beneficios:</t>
    </r>
    <r>
      <rPr>
        <sz val="12"/>
        <rFont val="Arial"/>
        <family val="2"/>
      </rPr>
      <t xml:space="preserve"> Mejores condiciones para los usuarios.</t>
    </r>
  </si>
  <si>
    <t>Con corte a Sept. 30 de 2017, en el marco de la Gestión contractual de TICs y del Plan de Adquisiciones 2017, se han realizado y se encuentran ejecución diez (10) de los 23 procesos planeados, cuyos números se señalan a continuación:
CTO 390-17, CTO308-17, CTO343-17, Adición No. 1 CTO 288-16, CCE19102 ACTUALIZACION GIS, CCE19102 SOPORTE GIS, CTO 439-17, CTO 436-17, CTO448-17, CTO 388-16. 
Así mismo, once (11) procesos se encuentran en curso con CDP expedido, cuyo inicio de ejecución se realizará entre octubre y diciembre de 2017.
De otra parte, durante el período de Julio a Septiembre de 2017, se adelantaron los siguientes procesos que están en ejecución: Soporte y actualización del Licenciamiento de GIS (Georeferenciación), Ampliación Adquisición de componentes de redes LAN de Transmilenio a través de la adquisición de  22 Switches de Borde para la nueva sede, Actividades asociadas al Ciclo de Vida de Sistemas de Información fase cero,  Profesional especializado para la Dirección de la ejecución de la primera etapa del plan de sistemas de la Entidad, Profesional especializado para gestión y coordinación del Sirci,  Profesional especializado para coordinación de proyectos de la ruta transaccional
Así mismo, se continua avanzando  en la ejecución de las actividades de la interventoría al Sirci.
Retrasos y Soluciones: 
* En el proceso de adquisición de los equipos de amplificación de audio, se incluyo un ítem de soporte a los equipos de megafonía existes con un componente del presupuesto de funcionamiento para el cual se  contempló trámite de vigencias futuras. Esta contratación se  vio impactada por un proceso de mínima cuantía previsto para finalizar en diciembre de 2017 para el mantenimiento de dicha  infraestructura,  la oferta adjudicada resultó más económica que el presupuesto proyectado, permitiendo un mayor tiempo de ejecución al inicialmente previsto cubriendo la  necesidad del servicio de soporte  para la  presente vigencia 2017. Por lo anterior se hizo necesario separar en dos procesos contractuales uno para la compra de equipos que se realizará para la vigencia de 2017 y otro para el soporte programado para el año 2018.</t>
  </si>
  <si>
    <r>
      <rPr>
        <b/>
        <sz val="12"/>
        <rFont val="Arial"/>
        <family val="2"/>
      </rPr>
      <t xml:space="preserve">Retrasos y Soluciones:  </t>
    </r>
    <r>
      <rPr>
        <sz val="12"/>
        <rFont val="Arial"/>
        <family val="2"/>
      </rPr>
      <t xml:space="preserve">
1. Persiste la dificultad relacionada con la flota troncal deslocalizada. Durante el período reportado, el porcentaje de flota deslocalizada fue de 37%, lo que dificulta su gestión y regulación. DTBRT y la DTICS continúan monitoreando y revisando las causas de esta situación y se gestionan las acciones correspondientes con RBSAS y con los concesionarios para dar solución a estos inconvenientes, entre tanto, el Centro de Control se apoya con personal en vía.
2. Se presentan inconsistencias en los informes del SAE, con la migración de la operación. La DTBRT realiza seguimiento a la información y gestiona con RBSAS la solución, sin embargo RBSAS se ha negado en resolver algunos inconvenientes, por considerar que se encuentran fuera del contrato.
3. Entre el mes junio y julio, la DTBRT no contó con contratos de fuerza operativa para hacer seguimiento de la operación. Por lo anterior, se implementó un plan de apadrinamiento para apoyar la operación en vía con funcionarios del centro de control y administrativos con conocimiento de la operación. Para el mes de agosto comenzó la ejecución de los contratos de Fuerza Operativa y se normalizaron las acciones de control en plataforma y vía. 
</t>
    </r>
    <r>
      <rPr>
        <b/>
        <sz val="12"/>
        <rFont val="Arial"/>
        <family val="2"/>
      </rPr>
      <t xml:space="preserve"> Logros: </t>
    </r>
    <r>
      <rPr>
        <sz val="12"/>
        <rFont val="Arial"/>
        <family val="2"/>
      </rPr>
      <t xml:space="preserve">
1. La DTBRT cumplió con la supervisión al desempeño y cumplimiento operativo de los concesionarios de Operación troncal y alimentadora,  durante las horas de operación diarias y por los 7 días de la semana,  en función de la adecuada prestación del servicio a los usuarios del transporte público de la ciudad.  
2. El 17 de julio de 2017 inició el contrato CTO 290-17 de interventoría Integral del SITP para el componente troncal (fase I, II y III) y zonal, suscrito entre TRANSMILENIO S.A. y CONSORCIO J&amp;S INTERVENTORÍA DE TRANSPORTE. Por primera vez, los concesionarios de operación troncal fase I y II tienen interventoría, lo cual significa que se someten a un nuevo esquema para la evaluación de su desempeño. 
3. A partir del mes de julio de 2017 se suscribieron los 9 contratos de fuerza operativa que tienen por objeto prestar apoyo a la operación diaria en los 9 portales y sus zonas de influencia. De esta manera, se cuenta con apoyo de personal en vía para el control de la operación, manejo de contingencias y producción de información. 
</t>
    </r>
    <r>
      <rPr>
        <b/>
        <sz val="12"/>
        <rFont val="Arial"/>
        <family val="2"/>
      </rPr>
      <t>Beneficios:</t>
    </r>
    <r>
      <rPr>
        <sz val="12"/>
        <rFont val="Arial"/>
        <family val="2"/>
      </rPr>
      <t xml:space="preserve">
Como resultado de las acciones de supervisión de despachos y regulación de servicios, se obtienen beneficios concretos para los usuarios en términos de:
1. Velocidad del sistema: Durante el período reportado la velocidad promedio del sistema fue de 24.7 km/h
2. Puntualidad: Durante el período reportado se mantuvo en 95.5%, en promedio. 
3. Regularidad: Durante el período reportado se mantuvo en 99.6%, en promedio. 
</t>
    </r>
  </si>
  <si>
    <r>
      <t xml:space="preserve">La Dirección Técnica de Buses (DTB) ha efectuado la supervisión al 100% de las rutas habilitadas en el componente zonal, mediante el seguimiento y monitoreo en los centros de control zonal y Centro de Control Maestro, además de la inspección y vigilancia que se ejerce a través de la firma de interventoría contratada para ese fin. En relación con los diferentes subprocesos de: flota, programación y supervisión e interventoría se tienen los siguientes reportes:
</t>
    </r>
    <r>
      <rPr>
        <b/>
        <sz val="12"/>
        <rFont val="Arial"/>
        <family val="2"/>
      </rPr>
      <t xml:space="preserve">FLOTA:   </t>
    </r>
    <r>
      <rPr>
        <sz val="12"/>
        <rFont val="Arial"/>
        <family val="2"/>
      </rPr>
      <t xml:space="preserve">Basado en los informes presentados, así como del procesamiento de la información propia con la que cuenta TRANSMILENIO S.A., se ha podido impartir desde el área de flota de TRANSMILENIO S.A. hacia los Concesionarios de Operación, lineamientos relacionados con el mantenimiento y estado de la flota; se ha podido solicitar ajustes en el plan de mantenimiento y procedimientos de inspección de flota, así mismo se han establecido planes de mejora puntuales con cada concesionario tendientes a optimizar la disponibilidad de flota por medio de un mantenimiento de la flota más efectivo. 
</t>
    </r>
    <r>
      <rPr>
        <b/>
        <sz val="12"/>
        <rFont val="Arial"/>
        <family val="2"/>
      </rPr>
      <t>SUPERVISIÓN E INTERVENTORÍA:</t>
    </r>
    <r>
      <rPr>
        <sz val="12"/>
        <rFont val="Arial"/>
        <family val="2"/>
      </rPr>
      <t xml:space="preserve"> A través de la Interventoría se han realizado ochenta y dos (82) operativos, para identificar problemas de frecuencias de paso, omisión de paradas y desvíos, así mismo, se continúa  realizando operativo para identificar inconvenientes de estacionamiento en las cabeceras de ruta, con el fin de realizar el  seguimiento a las cabeceras de las zonas concesionadas.
</t>
    </r>
    <r>
      <rPr>
        <b/>
        <sz val="12"/>
        <rFont val="Arial"/>
        <family val="2"/>
      </rPr>
      <t xml:space="preserve">PROGRAMACIÓN: </t>
    </r>
    <r>
      <rPr>
        <sz val="12"/>
        <rFont val="Arial"/>
        <family val="2"/>
      </rPr>
      <t xml:space="preserve">Se han realizado 206 modificaciones en 145 rutas de las 271 que se encuentran en operación.
Con el fin de agilizar los análisis y tiempos de respuesta, se reforzó el equipo de trabajo para especializar a cada uno de los profesionales en un zona, adicionalmente, se le  solicitó a los concesionarios mayor detalle en sus informes, para así desde la entidad tener toda la información lista y procesada para el estudio. 
</t>
    </r>
    <r>
      <rPr>
        <b/>
        <sz val="12"/>
        <rFont val="Arial"/>
        <family val="2"/>
      </rPr>
      <t>PROVISIONAL:</t>
    </r>
    <r>
      <rPr>
        <sz val="12"/>
        <rFont val="Arial"/>
        <family val="2"/>
      </rPr>
      <t xml:space="preserve"> Se realizó la evaluación de 28 rutas de las empresas: EXBOSA, COOTRANSUBA, BARSA, SURORIENTE, COOPZOBOSA, COOTRANSCENORTE, EVETRAS, CONTINENTAL, TDC, Flota Usaquén, Nueva Transportadora de Bogotá,  Cooperativa de Transportes de Bogotá  y Buses Verdes  para medir el cumplimiento de los parámetros operacionales, problemas de seguridad y observaciones que se tengan en cuanto a la prestación del servicio.
El aumento de vehículos prestando servicio público de manera ilegal, ha ocasionado dificultades en la operación; los casos detectados han sido reportados a la SDM, para su seguimiento y control.
</t>
    </r>
  </si>
  <si>
    <r>
      <t xml:space="preserve">Tema Transporte
Retrasos y Soluciones: Los servicios que no se prestaron, fueron reembolsados a los funcionarios correspondientes que tuvieron que acceder a otro medio de transporte. El resto de los servicios no presento ningún tipo de atraso. 
</t>
    </r>
    <r>
      <rPr>
        <b/>
        <sz val="12"/>
        <rFont val="Arial"/>
        <family val="2"/>
      </rPr>
      <t>Avances y/o Logros:</t>
    </r>
    <r>
      <rPr>
        <sz val="12"/>
        <rFont val="Arial"/>
        <family val="2"/>
      </rPr>
      <t xml:space="preserve"> Se encuentra en ejecución con la firma Transportes Nuevo Rumbo, el contrato 332/2016 por un término de seis meses que inició en noviembre de 2016. Se realizó en el mes de junio una adición del mismo por tres meses más. Paralelo a lo anterior se realizó el proceso precontractual para el nuevo contrato, dando como resultado la adjudicación del mismo a la firma Transportes Uno A el 28/09/2017.
</t>
    </r>
    <r>
      <rPr>
        <b/>
        <sz val="12"/>
        <rFont val="Arial"/>
        <family val="2"/>
      </rPr>
      <t xml:space="preserve">
Beneficios: </t>
    </r>
    <r>
      <rPr>
        <sz val="12"/>
        <rFont val="Arial"/>
        <family val="2"/>
      </rPr>
      <t xml:space="preserve">Se garantizó el traslado de los funcionarios de los diferentes turnos para la correspondiente apertura y cierre de centros de control, portales, estaciones del Sistema, visitas, recorridos de estructuración y modificación de paraderos, actividades de promoción y divulgación y contingencias del Sistema.
Tema Servicios Públicos
</t>
    </r>
    <r>
      <rPr>
        <b/>
        <sz val="12"/>
        <rFont val="Arial"/>
        <family val="2"/>
      </rPr>
      <t xml:space="preserve">Retrasos y Soluciones: </t>
    </r>
    <r>
      <rPr>
        <sz val="12"/>
        <rFont val="Arial"/>
        <family val="2"/>
      </rPr>
      <t xml:space="preserve">Continúan los retrasos en el pago de los servicios públicos de la Estación Intermedia 1° de Mayo, porque está pendiente una visita del Área de Infraestructura de la Dirección de Modos Alternativos con la Empresa de Acueducto y Alcantarillado para revisión de medidores. Adicionalmente está pendiente que la Dirección de Modos Alternativos envíe el acta de recibo del patio de la calle 6, para que informen a partir de qué fecha la Entidad debe asumir dicho pago.
</t>
    </r>
    <r>
      <rPr>
        <b/>
        <sz val="12"/>
        <rFont val="Arial"/>
        <family val="2"/>
      </rPr>
      <t>Avances y/o Logros</t>
    </r>
    <r>
      <rPr>
        <sz val="12"/>
        <rFont val="Arial"/>
        <family val="2"/>
      </rPr>
      <t xml:space="preserve">: Se encuentra la totalidad de las Estaciones y Portales en cuanto a servicio de Energía incluidos en la Cuenta Padre, y en cuanto el Acueducto se encuentran incluidos en el Ciclo X.
</t>
    </r>
    <r>
      <rPr>
        <b/>
        <sz val="12"/>
        <rFont val="Arial"/>
        <family val="2"/>
      </rPr>
      <t>Beneficios:</t>
    </r>
    <r>
      <rPr>
        <sz val="12"/>
        <rFont val="Arial"/>
        <family val="2"/>
      </rPr>
      <t xml:space="preserve"> Estas inclusiones tanto en la Cuenta Padre como en el Ciclo X trae como beneficio la liquidación del servicios en referencia con una tarifa preferencial.
Tema Botiquines
</t>
    </r>
    <r>
      <rPr>
        <b/>
        <sz val="12"/>
        <rFont val="Arial"/>
        <family val="2"/>
      </rPr>
      <t>Retrasos y Soluciones:</t>
    </r>
    <r>
      <rPr>
        <sz val="12"/>
        <rFont val="Arial"/>
        <family val="2"/>
      </rPr>
      <t xml:space="preserve"> Por daño de chapas de botiquines y camillas en algunas estaciones, no se realizó dotación de las mismas. Para realizar dicha dotación se solicitó al área de apoyo logístico- mantenimiento el arreglo de las chapas en mención para luego proceder a realizar la dotación de insumos de primeros auxilios. 
</t>
    </r>
    <r>
      <rPr>
        <b/>
        <sz val="12"/>
        <rFont val="Arial"/>
        <family val="2"/>
      </rPr>
      <t xml:space="preserve">Avances y/o Logros: </t>
    </r>
    <r>
      <rPr>
        <sz val="12"/>
        <rFont val="Arial"/>
        <family val="2"/>
      </rPr>
      <t xml:space="preserve">Dotación de las áreas de primeros auxilios de los portales del sistema en los meses de Julio, agosto y septiembre; dotación de recursos de atención de primeros auxilios en troncales Américas, Norte, caracas centro, caracas sur, NQS centro, NQS sur, Suba, calle 80 y décima. Adicionalmente, se inició proceso de cambio de las camillas de madera por camillas de poliuretano, habiendo instalado a la fecha 110. 
Firma del contrato 317 de 2017 con el contratista encargado de la dotación de recursos de primeros auxilios del Sistema, así como del mantenimiento, cambio e instalación de botiquines y camillas.
Beneficios: Cumplimiento al Acuerdo 334 de 2008. 
MODOS 
Retrasos y soluciones:  Durante el  Tercer Trimestre de 2017 se realizo la contratación del servicio de aseo del Sistema, cuya ejecución va hasta septiembre de 2018. En el periodo del 22 de Agosto al 1 de septiembre se presentaron algunas dificultades normales de adaptación del personal, situación que se subsanó mediante la aplicación de un plan de choque en Septiembre de 2017.
Avances y/o Logros:  Se ejecutaron las 90 rutinas de aseo intensivo del Tercer Trimestre del 2017
Beneficios: El  nuevo contrato ha permitido fortalecer la calidad del  aseo en las Fases I y III del Sistema, con la disposición de personal en las 24 horas del día en la totalidad de las estaciones, la habilitación de 6 cuadrillas nocturnas para las labores de aseo intensivo, con las cuales se logran atender 6 estaciones cada noche con rutinas intensivas. Así mismo, se cuenta con 6 cuadrillas especializadas en alturas para las labores de aseo en cada uno de los Portales. 
</t>
    </r>
  </si>
  <si>
    <t>Contratos en ejecución de IDU / Cuadro de control de avance de proyectos / Informes quincenales IDU / Actas de comité IDU-TMSA</t>
  </si>
  <si>
    <r>
      <rPr>
        <b/>
        <sz val="12"/>
        <color theme="1"/>
        <rFont val="Arial"/>
        <family val="2"/>
      </rPr>
      <t>Retrasos y Soluciones:</t>
    </r>
    <r>
      <rPr>
        <sz val="12"/>
        <color theme="1"/>
        <rFont val="Arial"/>
        <family val="2"/>
      </rPr>
      <t xml:space="preserve"> Durante el año 2016 se entregaron al IDU los parámetros operacionales para adelantar la contratación de proyectos de nuevas troncales para la expansión y mejoramiento del Sistema. El IDU contrató durante el segundo semestre del año 2016 cuatro consultorías de estudios y diseños en una extensión de 32,93 Km.
El IDU adjudicó estudios y diseños de dos proyectos con una extensión de 40,7 Km
Avances y/o Logros: 
Las consultorías de estudios y diseños contratadas por el IDU para los proyectos que se encuentran en ejecución los desde el mes de enero de 2017 son:
• Troncal Carrera 7 desde la Calle 32 hasta la Calle 200, en una extensión de 19,96 Km. Presenta un avance del 62%.
• Extensión troncal Américas desde Puente Aranda hasta la troncal NQS, en una extensión de  2,85 Km. Presenta un avance del 47%
• Troncal Av. Villavicencio desde la Av. Boyacá hasta la Autopista Sur, en una extensión de 4,62 Km. Presenta un avance del 47%
• Extensión de la troncal Caracas desde Molinos hasta Yomasa, en una extensión de 5,5 Km. Presenta un avance del 88%.
Se encuentran en licitación para estudios y diseños los siguientes proyectos en una extensión de 40,7 Km:
• 2. Troncal Avenida 68 desde la Carrera 7 hasta la Autopista Sur, en una extensión de 17Km.
• 3. Troncal Av. Ciudad de Cali desde la Calle 170 hasta el límite con Soacha, en una extensión de 23,7 Km.
Se encuentra en proceso de estructuración:
1. Troncal Av. Boyacá desde Yomasa hasta la Calle 183, en una extensión 33,62 Km.
</t>
    </r>
    <r>
      <rPr>
        <b/>
        <sz val="12"/>
        <color theme="1"/>
        <rFont val="Arial"/>
        <family val="2"/>
      </rPr>
      <t xml:space="preserve">Beneficios: </t>
    </r>
    <r>
      <rPr>
        <sz val="12"/>
        <color theme="1"/>
        <rFont val="Arial"/>
        <family val="2"/>
      </rPr>
      <t xml:space="preserve">Ampliación de la cobertura y mejoramiento de la red troncal del sistema, con impacto positivo en la calidad del servicio de transporte público a los usuarios. Menores tiempos de viaje
</t>
    </r>
  </si>
  <si>
    <t>Este proyecto de inversión fue trasladado integralmente, a inicio de la vigencia 2017, para gestión y repone de la Empresa Metro de Bogotá, por lo tanto no es tenido en cuenta en el presente reporte.</t>
  </si>
  <si>
    <t xml:space="preserve">La ejecución a 30 de junio fueron 14 contratos así:   
-  1 IDIPRON Se realizo la adición del convenio interadministrativo No 149 del 2016 para el cumplimiento de la sentencia de sobrepeso.
- 1 en el cual se realiza contratación directa de 12 contratos de los apoyos operativos.
- 1 contrato apoyo a la gestión, de una persona que coadyuve a la subgerencia de comunicaciones y atención al usuario especialmente apoyo en el diseño, ejecución, orientación, coordinación y control de políticas de servicio al ciudadano, y apoyar el aseguramiento de la atención, orientación y formación de los usuarios en vía dentro del contexto de mejoramiento del servicio y formación de la cultura ciudadana asociada al sistema de transporte público de acuerdo con las políticas institucionales. (Adriana Rico)
La programación a 30 de septiembre se realizo así 23 contratos:
-  1 IDIPRON Se realizo la adición del convenio interadministrativo No 149 del 2016 con IDIPRON para el cumplimiento de la sentencia de sobrepeso.
- 1 en el cual se realiza contratación directa de 12 contratos de los apoyos operativos.
- 1 contrato apoyo a la gestión, de una persona que coadyuve a la subgerencia de comunicaciones y atención al usuario especialmente apoyo en el diseño, ejecución, orientación, coordinación y control de políticas de servicio al ciudadano, y apoyar el aseguramiento de la atención, orientación y formación de los usuarios en vía dentro del contexto de mejoramiento del servicio y formación de la cultura ciudadana asociada al sistema de transporte público de acuerdo con las políticas institucionales. (Adriana Rico)
En Ejecución se encuentran 20 contratos así: 
- 1 IDIPRON Se realizo la adición del convenio interadministrativo No 149 del 2016 con IDIPRON para el cumplimiento de la sentencia de sobrepeso.
- 1 en el cual se realiza contratación directa de 12 contratos de los apoyos operativos.
- 1 contrato apoyo a la gestión, de una persona que coadyuve a la subgerencia de comunicaciones y atención al usuario especialmente apoyo en el diseño, ejecución, orientación, coordinación y control de políticas de servicio al ciudadano, y apoyar el aseguramiento de la atención, orientación y formación de los usuarios en vía dentro del contexto de mejoramiento del servicio y formación de la cultura ciudadana asociada al sistema de transporte público de acuerdo con las políticas institucionales. (Adriana Rico)
- 1  en el cual se realiza contratación directa de los 6 contratos de apoyo para la realización de actividades logísticas (Distribución de material informativo a puntos  de intervención, validación de la instalación y desmontaje de material de exhibición,  organización de material en bodega, recepción de material, despachos de material,  montaje y apoyo de actividades lúdicas y pedagógicas, etc.) se encuentran ya para inicio 6 contratos en el mes de octubre.
Quedando pendiente por ejecutar la licitación, 1 apoyo logístico y el nuevo contrato de IDIPRON para un total de 3 contratos
_____________________________
30 programados
20 ejecutados
7 adiciones
4 pendientes  - 1 contrato que hace parte de la licitación del cual se publicaron los pre-pliegos, así mismo se contesto las observaciones por parte de los proponentes y se hacen los ajustes para el pliego definitivo
- 1  contrato de apoyo para la realización de actividades logísticas (Distribución de material informativo a puntos  de intervención, validación de la instalación y desmontaje de material de exhibición,  organización de material en bodega, recepción de material, despachos de material,  montaje y apoyo de actividades lúdicas y pedagógicas, etc.)
- 1 contrato nuevo q se encuentra en la  elaboración del convenio interadministrativo con el IDIPRON, con el fin de continuar dando  cumplimiento de la sentencia del estado. 
- 1 Gerente en proceso
</t>
  </si>
  <si>
    <t xml:space="preserve">los 21 contratos que se reportaron al 20 de juio corresponden a los siguientes:
- 16 contratos directos (contratistas)
- 1 contrato para el suministro de insumo para impresión litográfica que requiera Transmilenio s.a. ('gescom Ltda.)
-1 contrato para realizar la estructuración, elaboración, toma de información a través de encuestas personalizadas (no telefónicas). ('agricultural assessments international corporation sas)
-1 adición al convenio 'conv363-14-02 ('imprenta nacional de Colombia)
-1 adición al contrato 'cto342-16-01 ('e.t.b. s.a. e.s.p.)
-1 contrato nuevo obtener la prestación de servicios de estructuración y ejecución del plan de medios ('imprenta nacional de Colombia)
a la fecha del presente reporte, se encuentran suscritos todos los contratos proyectados en el mes de septiembre por el componente así:
-1 contratación directa que apoye a la subgerencia de comunicaciones y atención al usuario, especialmente en la participación de la formulación de conceptos comunicacionales y gráficos orientados al rediseño y arquitectura de los sitios web de Transmilenio s.a., atendiendo los lineamientos de la entidad y normas existentes. (Carlos Fernandez)
- 1 contratación directa para el relacionamiento con los medios masivos de comunicación y del uso de los mismos de acuerdo al impacto de la comunicación en el sistema de transporte público y a los lineamientos institucionales. (Lilia cadena)
- 1 contratar adquirir a titulo de compraventa para Transmilenio s.a., equipos de producción audiovisual (cámara digital, cámara de vídeo y fotográfica) y elementos accesorios como trípode, micrófono manual y de solapa, lentes, memorias, reflectores de luz y baterías de energía ('internacional de cámaras y lentes sus)
-1 contratación directa en la coordinación y supervisor de los diversos procesos de relacionamiento  con los medios masivos de comunicaciones y del uso de los mismos de acuerdo al impacto de la comunicación en el sistema de transporte público y a los lineamientos institucionales. ('Buitrago salamanca Alejandra)
- 1 contratación para la formulación de políticas de comunicación externa e interna, en el diseño, ejecución y evaluación de planes, programas y proyectos orientados a la implementación y desarrollo estratégico del proceso de comunicaciones de la entidad, según los lineamientos institucionales.('hoyos  Vásquez catalina)
- 1 contratación para  el suministro de una solución de carteleras digitales para ser ubicadas en la sede administrativa de tmsa. ('m.a electronika s.a.s)
Para la ejecución se realizo la firma de 6 contratos y El siguiente contrato se encuentra en proceso de firmas
- 1 contratación para  el suministro de una solución de carteleras digitales para ser ubicadas en la sede administrativa de tmsa. ('m.a electronika s.a.s)
____________________________________________________________________________________________________
45 programados
9 Adiciones ejecutadas
26 contratos ejecutados
7 en proceso de contratación
3 en estudios
</t>
  </si>
  <si>
    <t>COMPONENTE DE SERVICIO AL CIUDADANO:
Retrasos y Soluciones:  N/A
Avances y/o Logros:  Se realizó la aplicación de la primera medición de satisfacción a usuarios en ejecución del contrato 288 de 2017.
Beneficios:  A través de los resultados de la encuesta de satisfacción, se conoció la percepción de los ciudadanos con el servicio prestado por TRANSMILENIO S.A., especialmente el atributo relacionado con comunicaciones.
COMPONENTE DE COMUNICACIÓN ORGANIZACIONAL
Con corte a 30 de junio de 2017**
Retrasos y Soluciones:  Ninguno
Avances y/o Logros: Se activó en los medios de comunicación intena del distrito la campaña antievasión "TODOS PAGAMOS EL PATO"  y los 9 concesionarios  troncales se vincularon con el brandeo de 107 buses . Para la activación de la campaña Cambio Ruta Fácil del 17 de junio se realizaron visitas y capacitaciones en 40 entidades distrales y 9 concesionarios y se logró la vinculación de todas las entidades distritales en el Plan Padrino en la estaciones.
Beneficios: Las dos(2) campañas tuvieron un impacto importante tanto en los servidores públicos distritales como en los usuarios permanentes y potenciales del Sistema.
Con corte a 30 de septiembre de 2017
Retrasos y Soluciones: Ninguno
Avances y/o Logros: Realización de Focus group el 11agosto con operadores troncales para hacer levantamiento de un plan de mejoramiento operacional. Brandeo de 102 buses troncales con la segunda fase de la campaña antievasión " EL PATO PAGA".Divulgación en los medios de comunicación interna del distrito de la campaña Biblioestaciones ,  "El Pato Paga" y Visita papa Francisco. 
Beneficios: Se evidenciaron acciones de mejora para la operación del Sistema y divulgación masiva de las campañas.
COMPONENTE DE COMUNICACIÓN EXTERNA:
Retrasos y Soluciones:  Ninguno
Avances y/o Logros: Se activaron a través de medios de comunicación la campaña novedades del sistema durante la visita del papa y la segunda fase de la campaña antievasión "AHORA EL PATO PAGA".
Beneficios:  - Se dieron a conocer las dos campañas a nivel masivo. 
- Reforzar el conocimiento de la aplicación de la norma según el código de policía y la sanción social para la segunda fase de la campaña antievasión.
COMPONENTE DE DISEÑO GRÁFICO:
Retrasos y Soluciones: Ninguno.
Avances y/o Logros: La divulgación de todos los componentes del Sistema de Transporte Público (infraestructura, oferta, tecnología y comunicaciones), se apoya y soporta en el diseño y producción de piezas informativas sobre el Sistema y sus diversos servicios (Troncales, Urbanos, Alimentadores, Complementarios y Especiales), así como todas las piezas para eventos y acciones enmarcadas en la Estrategia de Comunicaciones, con las cuales se llevan a cabo los procesos de divulgación a los usuarios actuales y potenciales.
• Entre enero y septiembre de 2017 se han diseñado 7.938 piezas de comunicación
• De las piezas diseñadas, se han producido 3.517.000 unidades de material impreso para distribución (volantes y plegables)
• Igualmente se produjeron 90.277 unidades de material impreso para exhibición y piezas de divulgación digital o pauta (afiches, pendones, videos animados, carteleras, material P.O.P., avisos de prensa banners y contenido web, etc.).
Beneficios:  • Informar y divulgar el 100% de las necesidades o requerimientos presentados.
• Dar a conocer todos los componentes (infraestructura, oferta, tecnología y comunicaciones), sobre las diversas tipologías de servicios (Troncales, Urbanos, Alimentadores, Complementarios y Especiales), rutas implementadas y por implementarse, modo de uso, beneficios y características.
• Soportar de manera constante, la capacitación e información a los usuarios requerida por la Entidad.</t>
  </si>
  <si>
    <r>
      <t xml:space="preserve">ATENCION EN VIA
</t>
    </r>
    <r>
      <rPr>
        <b/>
        <sz val="12"/>
        <color theme="1"/>
        <rFont val="Arial"/>
        <family val="2"/>
      </rPr>
      <t>Retrasos y Soluciones:</t>
    </r>
    <r>
      <rPr>
        <sz val="12"/>
        <color theme="1"/>
        <rFont val="Arial"/>
        <family val="2"/>
      </rPr>
      <t xml:space="preserve"> Ninguno
</t>
    </r>
    <r>
      <rPr>
        <b/>
        <sz val="12"/>
        <color theme="1"/>
        <rFont val="Arial"/>
        <family val="2"/>
      </rPr>
      <t xml:space="preserve">Avances y/o Logros: </t>
    </r>
    <r>
      <rPr>
        <sz val="12"/>
        <color theme="1"/>
        <rFont val="Arial"/>
        <family val="2"/>
      </rPr>
      <t xml:space="preserve"> A la fecha se cuenta con Estudios Técnicos y económicos aprobados para la contratación del nuevo esquema operativo; se realizó publicación de pre pliegos el pasado 11 de septiembre de 2017 en el portal www.colombiacompra.gov.co; durante el periodo comprendido entre el 12 al 25 de septiembre de 2017 se recepcionarón las observaciones por parte de los posibles oferentes.
A partir del 25 de septiembre se inicio la elaboración del documento con el consolidado de respuesta a las observaciones, el cual a la fecha se encuentra en construcción y revisión para publicación de las mismas.
Sumado a esto se informa que en este periodo se desarrollan (5 -  cinco) actividades de Plan de Hallazgos  como: a). Verificación pendones de la Sentencia control de peso  en todo el sistema, código de Policía y Transmilenio Se Mueve; b). revisión del sistema de megafonía en las estaciones y portales del sistema; c).  verificación del sistema de audio en el sistema  ( portales y estaciones ),  d). Revisión, retiro y cambio de afiches  informativos y pendones desactualizados en el sistema; Instalación (previo a evento) y desmontaje (o posterior a evento) de material publicitario Visita Papa Francisco.
Se desarrollan (16 -  dieciséis ) actividades lúdico pedagógicas en el marco del concepto FERIA PILO, participación activa en  (4 - cuatro) Ferias de Servicio, Haz Fila e Ingresa en Orden (60 - sesenta) intervenciones en diferentes estaciones y Portales del Sistema Transmilenio,  Desarrollo de (8 - ocho) encuestas de campaña antievasion; y acompañamiento a (3 - tres) actividades en bibloestaciones . 
</t>
    </r>
    <r>
      <rPr>
        <b/>
        <sz val="12"/>
        <color theme="1"/>
        <rFont val="Arial"/>
        <family val="2"/>
      </rPr>
      <t xml:space="preserve">Beneficios: </t>
    </r>
    <r>
      <rPr>
        <sz val="12"/>
        <color theme="1"/>
        <rFont val="Arial"/>
        <family val="2"/>
      </rPr>
      <t xml:space="preserve">Identificar los puntos estratégicos y  generar un mecanismo eficiente de  información que llegue a los usuarios oportunamente en estaciones y portales del sistema.
Generar pertenencia en el Sistema.
Organizar el Sistema con normas de cultura ciudadana
Propender para que las personas en situación de discapacidad, adulto mayor y niños tengan un trato preferencial dentro del sistema.
Enseñar buenas conductas  a través de las Ferias Pilo (títeres y juegos)  dentro del sistema a los niños, jóvenes y adolescentes. 
Crear conciencia en la población de los jóvenes y adolescentes  para evitar la  evasión en el sistema a través de la cuentearía (Feria Pilo). 
</t>
    </r>
  </si>
  <si>
    <r>
      <t xml:space="preserve">GESTIÓN SOCIAL
</t>
    </r>
    <r>
      <rPr>
        <b/>
        <sz val="12"/>
        <color theme="1"/>
        <rFont val="Arial"/>
        <family val="2"/>
      </rPr>
      <t xml:space="preserve">Retrasos y soluciones: </t>
    </r>
    <r>
      <rPr>
        <sz val="12"/>
        <color theme="1"/>
        <rFont val="Arial"/>
        <family val="2"/>
      </rPr>
      <t xml:space="preserve"> Ninguno
</t>
    </r>
    <r>
      <rPr>
        <b/>
        <sz val="12"/>
        <color theme="1"/>
        <rFont val="Arial"/>
        <family val="2"/>
      </rPr>
      <t xml:space="preserve">Avances y/o Logros: </t>
    </r>
    <r>
      <rPr>
        <sz val="12"/>
        <color theme="1"/>
        <rFont val="Arial"/>
        <family val="2"/>
      </rPr>
      <t xml:space="preserve"> En el periodo correspondiente a este reporte, se han efectuado 1.028 actividades de Gestión Social, diferenciadas de la siguiente manera:
Apoyo a grupos de interés: 73
Atención a Bloqueos, Marchas y/o Contingencias: 20
SAT: 64
Audiencia Pública: 22
Comité de Gestión:  6
Divulgación del Sistema Transmilenio en sus componentes zonal y Troncal: 93
Mesa de trabajo: 11
Socialización: 253
Reunión: 391
Recorridos: 68
Otro: 27
</t>
    </r>
    <r>
      <rPr>
        <b/>
        <sz val="12"/>
        <color theme="1"/>
        <rFont val="Arial"/>
        <family val="2"/>
      </rPr>
      <t>Beneficios</t>
    </r>
    <r>
      <rPr>
        <sz val="12"/>
        <color theme="1"/>
        <rFont val="Arial"/>
        <family val="2"/>
      </rPr>
      <t xml:space="preserve">:  
* A través de las acciones con comunidades, en el trimestre que se reporta, se han atendido 15.300 ciudadanos aproximadamente dentro de los cuales se ha socializado alrededor de 10.670 personas.
* Hay mayor reconocimiento en las localidades de las actividades que realiza el componente de Gestión Social.
</t>
    </r>
  </si>
  <si>
    <r>
      <t xml:space="preserve">*El resultado de este indicador será reportado al finalizar el año.
</t>
    </r>
    <r>
      <rPr>
        <b/>
        <sz val="12"/>
        <color theme="1"/>
        <rFont val="Arial"/>
        <family val="2"/>
      </rPr>
      <t xml:space="preserve">
Retrasos y soluciones: 
Avances y/o Logros:  </t>
    </r>
    <r>
      <rPr>
        <sz val="12"/>
        <color theme="1"/>
        <rFont val="Arial"/>
        <family val="2"/>
      </rPr>
      <t xml:space="preserve">
* A través de un plan de contingencia, se logró dar trámite a los requerimientos que se encontraban represados en la plataforma del SDQS.
*Como resultado de la implementación del proyecto de centralización PQRS, se evidenció para los meses de julio y agosto, una disminución en los tiempos de respuesta a los requerimientos ciudadanos.
</t>
    </r>
    <r>
      <rPr>
        <b/>
        <sz val="12"/>
        <color theme="1"/>
        <rFont val="Arial"/>
        <family val="2"/>
      </rPr>
      <t xml:space="preserve">Beneficios: </t>
    </r>
    <r>
      <rPr>
        <sz val="12"/>
        <color theme="1"/>
        <rFont val="Arial"/>
        <family val="2"/>
      </rPr>
      <t xml:space="preserve">  Respuesta a los requerimientos ciudadanos en los términos establecidos por Ley.
</t>
    </r>
  </si>
  <si>
    <r>
      <rPr>
        <b/>
        <sz val="12"/>
        <color theme="1"/>
        <rFont val="Arial"/>
        <family val="2"/>
      </rPr>
      <t xml:space="preserve">Retrasos y Soluciones: </t>
    </r>
    <r>
      <rPr>
        <sz val="12"/>
        <color theme="1"/>
        <rFont val="Arial"/>
        <family val="2"/>
      </rPr>
      <t xml:space="preserve">Teniendo en cuenta que las necesidades de adecuación y Mantenimiento se presentan por demanda en su gran mayoría, estas fueran cubiertas a satisfacción, sin presentarse novedades significativas para la prestación de los servicios.
</t>
    </r>
    <r>
      <rPr>
        <b/>
        <sz val="12"/>
        <color theme="1"/>
        <rFont val="Arial"/>
        <family val="2"/>
      </rPr>
      <t xml:space="preserve">Avances y/o Logros:  </t>
    </r>
    <r>
      <rPr>
        <sz val="12"/>
        <color theme="1"/>
        <rFont val="Arial"/>
        <family val="2"/>
      </rPr>
      <t xml:space="preserve">Con corte a este reporte, se  instalaron las cortinas enrollables screen en los costados norte y sur del edificio Elemento en los pisos 4, 5, 6, y 7  torre 1. Lo anterior se materializo mediante la ejecución del CTO357-17 con la firma Inversiones GW S.A.S., con cargo a los recursos asociados a esta meta.  
</t>
    </r>
    <r>
      <rPr>
        <b/>
        <sz val="12"/>
        <color theme="1"/>
        <rFont val="Arial"/>
        <family val="2"/>
      </rPr>
      <t xml:space="preserve">
Beneficios:  </t>
    </r>
    <r>
      <rPr>
        <sz val="12"/>
        <color theme="1"/>
        <rFont val="Arial"/>
        <family val="2"/>
      </rPr>
      <t xml:space="preserve">
- Mejor ambiente laboral. 
- Cumplimiento de la reglamentación. 
- Disminución de  la temperatura en el centro de control de BRT y BUSES. 
- Puestos de trabajos adecuados y funcionales para el personal. 
- Satisfacción del cliente interno por las adecuaciones realizadas.</t>
    </r>
  </si>
  <si>
    <r>
      <rPr>
        <b/>
        <sz val="12"/>
        <color theme="1"/>
        <rFont val="Arial"/>
        <family val="2"/>
      </rPr>
      <t xml:space="preserve">Retrasos y Soluciones:  </t>
    </r>
    <r>
      <rPr>
        <sz val="12"/>
        <color theme="1"/>
        <rFont val="Arial"/>
        <family val="2"/>
      </rPr>
      <t xml:space="preserve">Se retomaron las actividades pendientes concernientes a procesos de capacitación para los funcionarios de la entidad, adicionalmente se atendieron y procesaron las solicitudes requeridas de ultimo momento.
</t>
    </r>
    <r>
      <rPr>
        <b/>
        <sz val="12"/>
        <color theme="1"/>
        <rFont val="Arial"/>
        <family val="2"/>
      </rPr>
      <t xml:space="preserve">
Avances y/o Logros: </t>
    </r>
    <r>
      <rPr>
        <sz val="12"/>
        <color theme="1"/>
        <rFont val="Arial"/>
        <family val="2"/>
      </rPr>
      <t xml:space="preserve"> Se brindaron capacitaciones asociadas a las necesidades de cada área, y también capacitaciones en temas de interés general, se conto con un buen grupo de colaboradores asistentes.
</t>
    </r>
    <r>
      <rPr>
        <b/>
        <sz val="12"/>
        <color theme="1"/>
        <rFont val="Arial"/>
        <family val="2"/>
      </rPr>
      <t>Beneficios:</t>
    </r>
    <r>
      <rPr>
        <sz val="12"/>
        <color theme="1"/>
        <rFont val="Arial"/>
        <family val="2"/>
      </rPr>
      <t xml:space="preserve">  La ejecución del plan de capacitación se ha desarrollado acorde a lo planificado, adicionalmente se ha brindado apoyo a las áreas en temas de formación de acuerdo al rol y necesidades de los funcionarios, se ha dado la atención pertinente a las solicitudes de cada proceso.
</t>
    </r>
  </si>
  <si>
    <r>
      <rPr>
        <b/>
        <sz val="12"/>
        <color theme="1"/>
        <rFont val="Arial"/>
        <family val="2"/>
      </rPr>
      <t>Retrasos y Soluciones:</t>
    </r>
    <r>
      <rPr>
        <sz val="12"/>
        <color theme="1"/>
        <rFont val="Arial"/>
        <family val="2"/>
      </rPr>
      <t xml:space="preserve"> No se presentan retrasos
</t>
    </r>
    <r>
      <rPr>
        <b/>
        <sz val="12"/>
        <color theme="1"/>
        <rFont val="Arial"/>
        <family val="2"/>
      </rPr>
      <t>Avances y/o Logros:</t>
    </r>
    <r>
      <rPr>
        <sz val="12"/>
        <color theme="1"/>
        <rFont val="Arial"/>
        <family val="2"/>
      </rPr>
      <t xml:space="preserve"> Se ha adelantado la toma de información y el análisis de mejora de procesos de Tesorería, Contabilidad, Presupuesto y Contratación con la participación de los servidores involucrados en  dichos procesos y las demás áreas.
</t>
    </r>
    <r>
      <rPr>
        <b/>
        <sz val="12"/>
        <color theme="1"/>
        <rFont val="Arial"/>
        <family val="2"/>
      </rPr>
      <t xml:space="preserve">
Beneficios:</t>
    </r>
    <r>
      <rPr>
        <sz val="12"/>
        <color theme="1"/>
        <rFont val="Arial"/>
        <family val="2"/>
      </rPr>
      <t xml:space="preserve">  Mejorar los tiempos de respuesta al cliente interno y externo en los procesos internos señalados.</t>
    </r>
  </si>
  <si>
    <r>
      <rPr>
        <b/>
        <sz val="12"/>
        <color theme="1"/>
        <rFont val="Arial"/>
        <family val="2"/>
      </rPr>
      <t>Retrasos y Soluciones:</t>
    </r>
    <r>
      <rPr>
        <sz val="12"/>
        <color theme="1"/>
        <rFont val="Arial"/>
        <family val="2"/>
      </rPr>
      <t xml:space="preserve"> Las series documentales de la TVD cuya disposición final es eliminación, se mantendrán por un tiempo prudencial, hasta tanto se revise la totalidad de su contenido y se descarte la  existencia de documentos que pertenezcan a otras series documentales. (Decisión del Comité de Archivo del pasado 12-09-2017)
</t>
    </r>
    <r>
      <rPr>
        <b/>
        <sz val="12"/>
        <color theme="1"/>
        <rFont val="Arial"/>
        <family val="2"/>
      </rPr>
      <t>Avances y/o Logros</t>
    </r>
    <r>
      <rPr>
        <sz val="12"/>
        <color theme="1"/>
        <rFont val="Arial"/>
        <family val="2"/>
      </rPr>
      <t xml:space="preserve">: Se hizo efectiva la inscripción de series documentales de las TRD en el Archivo General de la Nación y se continuo con la aplicación de Tablas de Retención Documental en los archivos de gestión así como la digitalización de la información que entra y sale de la entidad. 
</t>
    </r>
    <r>
      <rPr>
        <b/>
        <sz val="12"/>
        <color theme="1"/>
        <rFont val="Arial"/>
        <family val="2"/>
      </rPr>
      <t>Beneficios:</t>
    </r>
    <r>
      <rPr>
        <sz val="12"/>
        <color theme="1"/>
        <rFont val="Arial"/>
        <family val="2"/>
      </rPr>
      <t xml:space="preserve"> Información disponible y organizada; eliminación de copias existentes en cada uno de los archivos satélite, posibilidad de actualización de la TRD y mayor control de prestamos. 
</t>
    </r>
  </si>
  <si>
    <r>
      <rPr>
        <b/>
        <sz val="12"/>
        <color theme="1"/>
        <rFont val="Arial"/>
        <family val="2"/>
      </rPr>
      <t xml:space="preserve">Avances y/o Logros: </t>
    </r>
    <r>
      <rPr>
        <sz val="12"/>
        <color theme="1"/>
        <rFont val="Arial"/>
        <family val="2"/>
      </rPr>
      <t xml:space="preserve">
* De los dos (2) procesos planeados, con corte a Sept. 30 de 2017 está encurso uno (1) correspondiente a la Compra de Equipos bajo el Acuerdo Marco de Colombia Compra Eficiente, y dicha fecha se encuentra en la fase de  presentación de ofertas por parte de los proveedores registrados, y con base en ello se realizará el proceso de selección y suscripción de contrato.
* Para el segundo proceso previsto correspondiente a la Solución de Gestión Documental, en septiembre 29 se radicó en Jurídica (Grupo de Contratación) el Estudio Técnico para Análisis Jurídico y está en espera de la aprobación de la Vigencia futura por parte de la Junta Directiva y el Confis.
</t>
    </r>
    <r>
      <rPr>
        <b/>
        <sz val="12"/>
        <color theme="1"/>
        <rFont val="Arial"/>
        <family val="2"/>
      </rPr>
      <t xml:space="preserve">Retrasos y Soluciones: </t>
    </r>
    <r>
      <rPr>
        <sz val="12"/>
        <color theme="1"/>
        <rFont val="Arial"/>
        <family val="2"/>
      </rPr>
      <t xml:space="preserve">
Para la solución de Gestión Documental, y como parte de la etapa de planeación, en septiembre 6 se realizó envío a Subgerencia Económica de solicitud de Vigencias Futuras para el período comprendido de Diciembre de 2017 hasta Diciembre de 2018. Se presentó la necesidad ante la Subgerencia General, de lo cual resultó instrucción de convocatoria a Junta Directiva virtual para Sep.19, que fue posteriormente reprogramada para el 29  septiembre y nuevamente para el  6 de octubre. Al corte del presente reporte,  no se ha realizado la reunión de Junta Directiva, lo que impacta el cronograma previsto para cierre y adjudicación el 22 de diciembre de 2017</t>
    </r>
  </si>
  <si>
    <r>
      <rPr>
        <b/>
        <sz val="12"/>
        <color theme="1"/>
        <rFont val="Arial"/>
        <family val="2"/>
      </rPr>
      <t xml:space="preserve">Retrasos y soluciones: </t>
    </r>
    <r>
      <rPr>
        <sz val="12"/>
        <color theme="1"/>
        <rFont val="Arial"/>
        <family val="2"/>
      </rPr>
      <t xml:space="preserve">Para dar cumplimiento a la meta propuesta es necesario cambiar la magnitud para la vigencia 2017 con el fin de llevar a cabo las acciones necesarias para que la entidad logre su primera certificación al culminar la vigencia 2018
</t>
    </r>
    <r>
      <rPr>
        <b/>
        <sz val="12"/>
        <color theme="1"/>
        <rFont val="Arial"/>
        <family val="2"/>
      </rPr>
      <t xml:space="preserve">Avances y/o Logros:  </t>
    </r>
    <r>
      <rPr>
        <sz val="12"/>
        <color theme="1"/>
        <rFont val="Arial"/>
        <family val="2"/>
      </rPr>
      <t xml:space="preserve">Para el período reportado se recibieron las calificaciones y certificados de asistencia y aprobación de los funcionarios de la Entidad, que participaron en el Diplomado de Sistemas de Gestión, con esto último se finalizó el contrato 380 de 2016 celebrado con el ICONTEC.
A la fecha  se han revisado y/o reformulado 9 caracterizaciones de las 13 establecidas en el mapa de procesos de la Entidad. Dichas caracterizaciones son:
a) Caracterización proceso Gestión de Asuntos Disciplinarios
b) Caracterización proceso Evaluación y Mejoramiento de la Gestión
c) Caracterización proceso Gestión de Mercadeo
d) Caracterización proceso Supervisión y Control de la Operación del SITP
e) Caracterización proceso Gestión del Talento Humano
f) Caracterización procesos Gestión de Servicios Logísticos
g) Caracterización del proceso de Gestión de Grupos de Interés
h) Caracterización proceso Desarrollo Estratégico
i) Caracterización proceso Gestión Jurídica 
Se han socializado en la Intranet durante el tercer trimestre aspectos contenidos en el Manual del Riesgos de la Entidad.   
En cuanto al componente de gestión ambiental a cargo de la OAP, durante el periodo de reporte en el marco del Convenio 1849/13 se continua con la aplicación de los esquemas de seguimiento y control de emisiones a fuentes móviles. Así mismo se adelantó las suscripción de siete (7) contratos de prestación de servicios de apoyo y un (1) contrato de mantenimiento y soporte a los siete (7) opacímetros de TMSA empleados en actividades de control de emisiones a la flota del Sistema. Adicionalmente, en el marco del Convenio, TMSA ha liderado el proceso de actualización y armonización de normas relacionadas con el programa de autorregulación ambiental.                   
</t>
    </r>
    <r>
      <rPr>
        <b/>
        <sz val="12"/>
        <color theme="1"/>
        <rFont val="Arial"/>
        <family val="2"/>
      </rPr>
      <t xml:space="preserve">Beneficios:  </t>
    </r>
    <r>
      <rPr>
        <sz val="12"/>
        <color theme="1"/>
        <rFont val="Arial"/>
        <family val="2"/>
      </rPr>
      <t xml:space="preserve">Con la culminación del Diplomado la entidad ha logrado que su equipo operativo del SIG se encuentre formado y con las competencias necesarias para apoyar el proceso de auditorías internas que se requieran para alcanzar la certificación en las normas ISO programadas en la meta propuesta. 
Con el desarrollo de las actividades en el marco Convenio se fortalecen los mecanismos de control y gestión ambiental adelantados por la Administración Distrital al sistema de movilidad y en particular al sistema de transporte público, aumentan la cobertura y capacidad de gestión y control, optimizan los recursos del distrito para generar una capacidad operativa que dé cobertura al control de la flota del Sistema y en general se fortalezca el control de emisiones a las fuentes móviles que circulan por la ciudad. Así mismo se logra fortalecer el componente de control operacional del subsistema de gestión ambiental de la entidad.
</t>
    </r>
  </si>
  <si>
    <t xml:space="preserve">Retrasos y Soluciones: Para la solución de Gestión Documental, y como parte de la etapa de planeación, en septiembre 6 se realizó envío a Económica solicitud de Vigencias Futuras para el período comprendido de Diciembre de 2017 hasta Diciembre de 2018. Se presentó la necesidad ante la Subgerencia General, de lo cual resultó instrucción de convocatoria a Junta Directiva virtual para Sep.19, que fue posteriormente reprogramada para el 29  septiembre y nuevamente para el  6 de octubre. Al corte del presente reporte,  no se ha realizado la reunión de Junta Directiva, lo que impacta el cronograma previsto para cierre y adjudicación el 22 de diciembre de 2017
Avances y/o Logros: * Se adelantó el proceso de Compra de Equipos bajo el Acuerdo Marco correspondiente de Colombia Compra Eficiente, y a Septiembre 30  se encuentra en la fase de  presentación de ofertas por parte de los proveedores registrados, y con base en ello se realizará el proceso de selección y suscripción de contrato.
* Se septiembre 29 se radicó en Jurídica (Grupo de Contratación) el Estudio Técnico para Análisis Jurídico de la Solución de Gestión Documental. en espera de la aprobación de la Vigencia futura por parte de la Junta Directiva y el Confis.
Beneficios: Aprovechamiento de las iniciativas estatales que agilizan y hacen mas eficiente la contratación publica, a través del desarrollo de la etapa de planeación del proceso de adquisición de equipos mediante un acuerdo marco de precios.
</t>
  </si>
  <si>
    <t>Ejecutar 100 PORCENTAJE de los recursos destinados anualmente a las  actividades de gestión y desarrollo de la primera línea del metro</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</si>
</sst>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 #,##0.00_);_(&quot;$&quot;\ * \(#,##0.00\);_(&quot;$&quot;\ * &quot;-&quot;??_);_(@_)"/>
    <numFmt numFmtId="43" formatCode="_(* #,##0.00_);_(* \(#,##0.00\);_(* &quot;-&quot;??_);_(@_)"/>
    <numFmt numFmtId="164" formatCode="dd\-mm\-yy;@"/>
    <numFmt numFmtId="165" formatCode="0.0%"/>
    <numFmt numFmtId="166" formatCode="_(&quot;$&quot;\ * #,##0_);_(&quot;$&quot;\ * \(#,##0\);_(&quot;$&quot;\ * &quot;-&quot;??_);_(@_)"/>
    <numFmt numFmtId="167" formatCode="0.0000"/>
    <numFmt numFmtId="168" formatCode="0.000"/>
  </numFmts>
  <fonts count="28" x14ac:knownFonts="1">
    <font>
      <sz val="11"/>
      <color theme="1"/>
      <name val="Calibri"/>
      <family val="2"/>
      <scheme val="minor"/>
    </font>
    <font>
      <sz val="11"/>
      <color theme="1"/>
      <name val="Calibri"/>
      <family val="2"/>
      <scheme val="minor"/>
    </font>
    <font>
      <b/>
      <sz val="22"/>
      <color theme="1"/>
      <name val="Arial"/>
      <family val="2"/>
    </font>
    <font>
      <b/>
      <sz val="18"/>
      <color theme="0"/>
      <name val="Arial"/>
      <family val="2"/>
    </font>
    <font>
      <b/>
      <sz val="18"/>
      <name val="Arial"/>
      <family val="2"/>
    </font>
    <font>
      <b/>
      <sz val="18"/>
      <color theme="1"/>
      <name val="Arial"/>
      <family val="2"/>
    </font>
    <font>
      <b/>
      <sz val="22"/>
      <name val="Arial"/>
      <family val="2"/>
    </font>
    <font>
      <sz val="18"/>
      <name val="Arial"/>
      <family val="2"/>
    </font>
    <font>
      <sz val="16"/>
      <color theme="1"/>
      <name val="Arial"/>
      <family val="2"/>
    </font>
    <font>
      <b/>
      <sz val="15"/>
      <color theme="0"/>
      <name val="Arial"/>
      <family val="2"/>
    </font>
    <font>
      <sz val="15"/>
      <color theme="0"/>
      <name val="Arial"/>
      <family val="2"/>
    </font>
    <font>
      <b/>
      <sz val="15"/>
      <color theme="1"/>
      <name val="Arial"/>
      <family val="2"/>
    </font>
    <font>
      <sz val="18"/>
      <color theme="1"/>
      <name val="Arial"/>
      <family val="2"/>
    </font>
    <font>
      <b/>
      <sz val="14"/>
      <color theme="1"/>
      <name val="Arial"/>
      <family val="2"/>
    </font>
    <font>
      <sz val="14"/>
      <color theme="1"/>
      <name val="Arial"/>
      <family val="2"/>
    </font>
    <font>
      <sz val="10"/>
      <color rgb="FF000000"/>
      <name val="Arial"/>
      <family val="2"/>
      <charset val="1"/>
    </font>
    <font>
      <sz val="11"/>
      <color rgb="FF000000"/>
      <name val="Arial"/>
      <family val="2"/>
      <charset val="1"/>
    </font>
    <font>
      <b/>
      <sz val="11"/>
      <color rgb="FF000000"/>
      <name val="Arial"/>
      <family val="2"/>
      <charset val="1"/>
    </font>
    <font>
      <sz val="11"/>
      <name val="Arial"/>
      <family val="2"/>
      <charset val="1"/>
    </font>
    <font>
      <b/>
      <sz val="12"/>
      <color rgb="FFFFFFFF"/>
      <name val="Arial Narrow"/>
      <family val="2"/>
      <charset val="1"/>
    </font>
    <font>
      <b/>
      <sz val="20"/>
      <color theme="0"/>
      <name val="Arial"/>
      <family val="2"/>
    </font>
    <font>
      <sz val="14"/>
      <name val="Arial"/>
      <family val="2"/>
    </font>
    <font>
      <sz val="12"/>
      <color theme="1"/>
      <name val="Arial"/>
      <family val="2"/>
    </font>
    <font>
      <sz val="8"/>
      <color theme="1"/>
      <name val="Arial"/>
      <family val="2"/>
    </font>
    <font>
      <b/>
      <sz val="12"/>
      <color theme="1"/>
      <name val="Arial"/>
      <family val="2"/>
    </font>
    <font>
      <sz val="11"/>
      <color rgb="FF000000"/>
      <name val="Calibri"/>
      <family val="2"/>
    </font>
    <font>
      <sz val="12"/>
      <name val="Arial"/>
      <family val="2"/>
    </font>
    <font>
      <b/>
      <sz val="12"/>
      <name val="Arial"/>
      <family val="2"/>
    </font>
  </fonts>
  <fills count="9">
    <fill>
      <patternFill patternType="none"/>
    </fill>
    <fill>
      <patternFill patternType="gray125"/>
    </fill>
    <fill>
      <patternFill patternType="solid">
        <fgColor theme="3" tint="-0.499984740745262"/>
        <bgColor indexed="64"/>
      </patternFill>
    </fill>
    <fill>
      <patternFill patternType="solid">
        <fgColor theme="0"/>
        <bgColor indexed="64"/>
      </patternFill>
    </fill>
    <fill>
      <patternFill patternType="solid">
        <fgColor rgb="FF00B0F0"/>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rgb="FF00B0F0"/>
        <bgColor rgb="FF33CCCC"/>
      </patternFill>
    </fill>
    <fill>
      <patternFill patternType="solid">
        <fgColor rgb="FFFFFF00"/>
        <bgColor indexed="64"/>
      </patternFill>
    </fill>
  </fills>
  <borders count="68">
    <border>
      <left/>
      <right/>
      <top/>
      <bottom/>
      <diagonal/>
    </border>
    <border>
      <left style="medium">
        <color theme="3" tint="0.39997558519241921"/>
      </left>
      <right/>
      <top style="medium">
        <color theme="3" tint="0.39997558519241921"/>
      </top>
      <bottom/>
      <diagonal/>
    </border>
    <border>
      <left/>
      <right/>
      <top style="medium">
        <color theme="3" tint="0.39997558519241921"/>
      </top>
      <bottom/>
      <diagonal/>
    </border>
    <border>
      <left/>
      <right style="medium">
        <color theme="3" tint="0.39997558519241921"/>
      </right>
      <top style="medium">
        <color theme="3" tint="0.39997558519241921"/>
      </top>
      <bottom/>
      <diagonal/>
    </border>
    <border>
      <left style="medium">
        <color theme="3" tint="0.39997558519241921"/>
      </left>
      <right/>
      <top/>
      <bottom/>
      <diagonal/>
    </border>
    <border>
      <left/>
      <right style="medium">
        <color theme="3" tint="0.39997558519241921"/>
      </right>
      <top/>
      <bottom/>
      <diagonal/>
    </border>
    <border>
      <left style="medium">
        <color theme="3" tint="0.39997558519241921"/>
      </left>
      <right/>
      <top/>
      <bottom style="medium">
        <color theme="3" tint="0.39997558519241921"/>
      </bottom>
      <diagonal/>
    </border>
    <border>
      <left/>
      <right/>
      <top/>
      <bottom style="medium">
        <color theme="3" tint="0.39997558519241921"/>
      </bottom>
      <diagonal/>
    </border>
    <border>
      <left/>
      <right style="medium">
        <color theme="3" tint="0.39997558519241921"/>
      </right>
      <top/>
      <bottom style="medium">
        <color theme="3"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theme="3" tint="0.39997558519241921"/>
      </right>
      <top style="medium">
        <color indexed="64"/>
      </top>
      <bottom style="medium">
        <color indexed="64"/>
      </bottom>
      <diagonal/>
    </border>
    <border>
      <left style="thin">
        <color theme="3" tint="0.39997558519241921"/>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bottom/>
      <diagonal/>
    </border>
    <border>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auto="1"/>
      </right>
      <top/>
      <bottom style="thin">
        <color auto="1"/>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auto="1"/>
      </right>
      <top/>
      <bottom/>
      <diagonal/>
    </border>
    <border>
      <left style="medium">
        <color indexed="64"/>
      </left>
      <right style="thin">
        <color auto="1"/>
      </right>
      <top/>
      <bottom style="medium">
        <color indexed="64"/>
      </bottom>
      <diagonal/>
    </border>
    <border>
      <left style="thin">
        <color auto="1"/>
      </left>
      <right/>
      <top/>
      <bottom style="medium">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right style="thin">
        <color auto="1"/>
      </right>
      <top/>
      <bottom style="medium">
        <color indexed="64"/>
      </bottom>
      <diagonal/>
    </border>
  </borders>
  <cellStyleXfs count="6">
    <xf numFmtId="0" fontId="0" fillId="0" borderId="0"/>
    <xf numFmtId="44" fontId="1" fillId="0" borderId="0" applyFont="0" applyFill="0" applyBorder="0" applyAlignment="0" applyProtection="0"/>
    <xf numFmtId="9" fontId="1" fillId="0" borderId="0" applyFont="0" applyFill="0" applyBorder="0" applyAlignment="0" applyProtection="0"/>
    <xf numFmtId="0" fontId="15" fillId="0" borderId="0"/>
    <xf numFmtId="0" fontId="15" fillId="0" borderId="0"/>
    <xf numFmtId="43" fontId="1" fillId="0" borderId="0" applyFont="0" applyFill="0" applyBorder="0" applyAlignment="0" applyProtection="0"/>
  </cellStyleXfs>
  <cellXfs count="235">
    <xf numFmtId="0" fontId="0" fillId="0" borderId="0" xfId="0"/>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5" fillId="3" borderId="12" xfId="0" applyFont="1" applyFill="1" applyBorder="1" applyAlignment="1">
      <alignment horizontal="center" vertical="center"/>
    </xf>
    <xf numFmtId="17" fontId="5" fillId="3" borderId="14" xfId="0" applyNumberFormat="1" applyFont="1" applyFill="1" applyBorder="1" applyAlignment="1">
      <alignment horizontal="center" vertical="center" wrapText="1"/>
    </xf>
    <xf numFmtId="44" fontId="14" fillId="3" borderId="21" xfId="1" applyFont="1" applyFill="1" applyBorder="1" applyAlignment="1">
      <alignment horizontal="center" vertical="center" wrapText="1"/>
    </xf>
    <xf numFmtId="0" fontId="15" fillId="0" borderId="0" xfId="3"/>
    <xf numFmtId="0" fontId="15" fillId="0" borderId="21" xfId="3" applyBorder="1"/>
    <xf numFmtId="0" fontId="16" fillId="0" borderId="21" xfId="3" applyFont="1" applyBorder="1" applyAlignment="1">
      <alignment horizontal="justify" vertical="center" wrapText="1"/>
    </xf>
    <xf numFmtId="0" fontId="17" fillId="0" borderId="21" xfId="3" applyFont="1" applyBorder="1" applyAlignment="1">
      <alignment horizontal="center" vertical="center" wrapText="1"/>
    </xf>
    <xf numFmtId="0" fontId="17" fillId="0" borderId="21" xfId="3" applyFont="1" applyBorder="1" applyAlignment="1">
      <alignment vertical="center" wrapText="1"/>
    </xf>
    <xf numFmtId="0" fontId="17" fillId="0" borderId="33" xfId="3" applyFont="1" applyBorder="1" applyAlignment="1">
      <alignment vertical="center" wrapText="1"/>
    </xf>
    <xf numFmtId="0" fontId="17" fillId="0" borderId="22" xfId="3" applyFont="1" applyBorder="1" applyAlignment="1">
      <alignment vertical="center" wrapText="1"/>
    </xf>
    <xf numFmtId="0" fontId="16" fillId="0" borderId="21" xfId="3" applyFont="1" applyFill="1" applyBorder="1" applyAlignment="1">
      <alignment horizontal="justify" vertical="center" wrapText="1"/>
    </xf>
    <xf numFmtId="0" fontId="18" fillId="0" borderId="21" xfId="0" applyFont="1" applyFill="1" applyBorder="1" applyAlignment="1">
      <alignment horizontal="justify" vertical="center" wrapText="1"/>
    </xf>
    <xf numFmtId="0" fontId="18" fillId="0" borderId="21" xfId="3" applyFont="1" applyBorder="1" applyAlignment="1">
      <alignment horizontal="justify" vertical="center" wrapText="1"/>
    </xf>
    <xf numFmtId="0" fontId="16" fillId="0" borderId="33" xfId="3" applyFont="1" applyBorder="1" applyAlignment="1">
      <alignment horizontal="justify" vertical="center" wrapText="1"/>
    </xf>
    <xf numFmtId="0" fontId="15" fillId="0" borderId="21" xfId="3" applyBorder="1" applyAlignment="1">
      <alignment horizontal="justify" vertical="center"/>
    </xf>
    <xf numFmtId="0" fontId="15" fillId="0" borderId="21" xfId="3" applyBorder="1" applyAlignment="1">
      <alignment horizontal="center" vertical="center"/>
    </xf>
    <xf numFmtId="0" fontId="16" fillId="0" borderId="34" xfId="3" applyFont="1" applyBorder="1" applyAlignment="1">
      <alignment horizontal="justify" vertical="center" wrapText="1"/>
    </xf>
    <xf numFmtId="0" fontId="19" fillId="7" borderId="21" xfId="3" applyFont="1" applyFill="1" applyBorder="1" applyAlignment="1">
      <alignment horizontal="center" vertical="center" wrapText="1"/>
    </xf>
    <xf numFmtId="0" fontId="15" fillId="0" borderId="21" xfId="3" applyFont="1" applyBorder="1" applyAlignment="1">
      <alignment horizontal="justify" vertical="center" wrapText="1"/>
    </xf>
    <xf numFmtId="0" fontId="3" fillId="4" borderId="17" xfId="0" applyFont="1" applyFill="1" applyBorder="1" applyAlignment="1">
      <alignment horizontal="center" vertical="center" wrapText="1"/>
    </xf>
    <xf numFmtId="0" fontId="3" fillId="4" borderId="35" xfId="0" applyFont="1" applyFill="1" applyBorder="1" applyAlignment="1">
      <alignment horizontal="center" vertical="center" wrapText="1"/>
    </xf>
    <xf numFmtId="0" fontId="3" fillId="4" borderId="36" xfId="0" applyFont="1" applyFill="1" applyBorder="1" applyAlignment="1">
      <alignment horizontal="center" vertical="center" wrapText="1"/>
    </xf>
    <xf numFmtId="0" fontId="7" fillId="0" borderId="35" xfId="0" applyFont="1" applyFill="1" applyBorder="1" applyAlignment="1">
      <alignment horizontal="center" vertical="center" wrapText="1"/>
    </xf>
    <xf numFmtId="0" fontId="9" fillId="5" borderId="35" xfId="0" applyFont="1" applyFill="1" applyBorder="1" applyAlignment="1">
      <alignment horizontal="center" vertical="center" wrapText="1"/>
    </xf>
    <xf numFmtId="44" fontId="14" fillId="3" borderId="34" xfId="1" applyFont="1" applyFill="1" applyBorder="1" applyAlignment="1">
      <alignment horizontal="center" vertical="center" wrapText="1"/>
    </xf>
    <xf numFmtId="165" fontId="11" fillId="6" borderId="42" xfId="2" applyNumberFormat="1" applyFont="1" applyFill="1" applyBorder="1" applyAlignment="1">
      <alignment horizontal="center" vertical="center" wrapText="1"/>
    </xf>
    <xf numFmtId="165" fontId="11" fillId="6" borderId="37" xfId="2" applyNumberFormat="1" applyFont="1" applyFill="1" applyBorder="1" applyAlignment="1">
      <alignment horizontal="center" vertical="center" wrapText="1"/>
    </xf>
    <xf numFmtId="165" fontId="13" fillId="6" borderId="43" xfId="2" applyNumberFormat="1" applyFont="1" applyFill="1" applyBorder="1" applyAlignment="1">
      <alignment horizontal="center" vertical="center" wrapText="1"/>
    </xf>
    <xf numFmtId="165" fontId="13" fillId="6" borderId="38" xfId="2" applyNumberFormat="1" applyFont="1" applyFill="1" applyBorder="1" applyAlignment="1">
      <alignment horizontal="center" vertical="center" wrapText="1"/>
    </xf>
    <xf numFmtId="44" fontId="14" fillId="3" borderId="44" xfId="1" applyFont="1" applyFill="1" applyBorder="1" applyAlignment="1">
      <alignment horizontal="center" vertical="center" wrapText="1"/>
    </xf>
    <xf numFmtId="44" fontId="14" fillId="3" borderId="43" xfId="1" applyFont="1" applyFill="1" applyBorder="1" applyAlignment="1">
      <alignment horizontal="center" vertical="center" wrapText="1"/>
    </xf>
    <xf numFmtId="44" fontId="14" fillId="3" borderId="38" xfId="1" applyFont="1" applyFill="1" applyBorder="1" applyAlignment="1">
      <alignment horizontal="center" vertical="center" wrapText="1"/>
    </xf>
    <xf numFmtId="165" fontId="11" fillId="6" borderId="35" xfId="2" applyNumberFormat="1" applyFont="1" applyFill="1" applyBorder="1" applyAlignment="1">
      <alignment horizontal="center" vertical="center" wrapText="1"/>
    </xf>
    <xf numFmtId="165" fontId="13" fillId="6" borderId="37" xfId="2" applyNumberFormat="1" applyFont="1" applyFill="1" applyBorder="1" applyAlignment="1">
      <alignment horizontal="center" vertical="center" wrapText="1"/>
    </xf>
    <xf numFmtId="1" fontId="14" fillId="3" borderId="37" xfId="1" applyNumberFormat="1" applyFont="1" applyFill="1" applyBorder="1" applyAlignment="1">
      <alignment horizontal="center" vertical="center" wrapText="1"/>
    </xf>
    <xf numFmtId="1" fontId="14" fillId="3" borderId="43" xfId="1" applyNumberFormat="1" applyFont="1" applyFill="1" applyBorder="1" applyAlignment="1">
      <alignment horizontal="center" vertical="center" wrapText="1"/>
    </xf>
    <xf numFmtId="1" fontId="14" fillId="3" borderId="38" xfId="0" applyNumberFormat="1" applyFont="1" applyFill="1" applyBorder="1" applyAlignment="1">
      <alignment horizontal="center" vertical="center"/>
    </xf>
    <xf numFmtId="0" fontId="13" fillId="6" borderId="47" xfId="2" applyNumberFormat="1" applyFont="1" applyFill="1" applyBorder="1" applyAlignment="1">
      <alignment horizontal="center" vertical="center" wrapText="1"/>
    </xf>
    <xf numFmtId="0" fontId="13" fillId="6" borderId="36" xfId="2" applyNumberFormat="1" applyFont="1" applyFill="1" applyBorder="1" applyAlignment="1">
      <alignment horizontal="center" vertical="center" wrapText="1"/>
    </xf>
    <xf numFmtId="0" fontId="13" fillId="6" borderId="37" xfId="2" applyNumberFormat="1" applyFont="1" applyFill="1" applyBorder="1" applyAlignment="1">
      <alignment horizontal="center" vertical="center" wrapText="1"/>
    </xf>
    <xf numFmtId="0" fontId="13" fillId="6" borderId="43" xfId="2" applyNumberFormat="1" applyFont="1" applyFill="1" applyBorder="1" applyAlignment="1">
      <alignment horizontal="center" vertical="center" wrapText="1"/>
    </xf>
    <xf numFmtId="0" fontId="13" fillId="6" borderId="38" xfId="2" applyNumberFormat="1" applyFont="1" applyFill="1" applyBorder="1" applyAlignment="1">
      <alignment horizontal="center" vertical="center" wrapText="1"/>
    </xf>
    <xf numFmtId="0" fontId="13" fillId="6" borderId="48" xfId="2" applyNumberFormat="1" applyFont="1" applyFill="1" applyBorder="1" applyAlignment="1">
      <alignment horizontal="center" vertical="center" wrapText="1"/>
    </xf>
    <xf numFmtId="0" fontId="9" fillId="5" borderId="23" xfId="0" applyFont="1" applyFill="1" applyBorder="1" applyAlignment="1">
      <alignment horizontal="center" vertical="center" wrapText="1"/>
    </xf>
    <xf numFmtId="165" fontId="13" fillId="6" borderId="36" xfId="2" applyNumberFormat="1" applyFont="1" applyFill="1" applyBorder="1" applyAlignment="1">
      <alignment horizontal="center" vertical="center" wrapText="1"/>
    </xf>
    <xf numFmtId="165" fontId="11" fillId="6" borderId="31" xfId="2" applyNumberFormat="1" applyFont="1" applyFill="1" applyBorder="1" applyAlignment="1">
      <alignment horizontal="center" vertical="center" wrapText="1"/>
    </xf>
    <xf numFmtId="1" fontId="14" fillId="3" borderId="15" xfId="1" applyNumberFormat="1" applyFont="1" applyFill="1" applyBorder="1" applyAlignment="1">
      <alignment horizontal="center" vertical="center" wrapText="1"/>
    </xf>
    <xf numFmtId="0" fontId="9" fillId="5" borderId="52" xfId="0" applyFont="1" applyFill="1" applyBorder="1" applyAlignment="1">
      <alignment horizontal="center" vertical="center" wrapText="1"/>
    </xf>
    <xf numFmtId="1" fontId="14" fillId="3" borderId="20" xfId="1" applyNumberFormat="1" applyFont="1" applyFill="1" applyBorder="1" applyAlignment="1">
      <alignment horizontal="center" vertical="center" wrapText="1"/>
    </xf>
    <xf numFmtId="165" fontId="13" fillId="6" borderId="46" xfId="2" applyNumberFormat="1" applyFont="1" applyFill="1" applyBorder="1" applyAlignment="1">
      <alignment horizontal="center" vertical="center" wrapText="1"/>
    </xf>
    <xf numFmtId="1" fontId="14" fillId="3" borderId="44" xfId="1" applyNumberFormat="1" applyFont="1" applyFill="1" applyBorder="1" applyAlignment="1">
      <alignment horizontal="center" vertical="center" wrapText="1"/>
    </xf>
    <xf numFmtId="165" fontId="13" fillId="6" borderId="47" xfId="2" applyNumberFormat="1" applyFont="1" applyFill="1" applyBorder="1" applyAlignment="1">
      <alignment horizontal="center" vertical="center" wrapText="1"/>
    </xf>
    <xf numFmtId="165" fontId="13" fillId="6" borderId="42" xfId="2" applyNumberFormat="1" applyFont="1" applyFill="1" applyBorder="1" applyAlignment="1">
      <alignment horizontal="center" vertical="center" wrapText="1"/>
    </xf>
    <xf numFmtId="165" fontId="13" fillId="6" borderId="48" xfId="2" applyNumberFormat="1" applyFont="1" applyFill="1" applyBorder="1" applyAlignment="1">
      <alignment horizontal="center" vertical="center" wrapText="1"/>
    </xf>
    <xf numFmtId="165" fontId="13" fillId="6" borderId="56" xfId="2" applyNumberFormat="1" applyFont="1" applyFill="1" applyBorder="1" applyAlignment="1">
      <alignment horizontal="center" vertical="center" wrapText="1"/>
    </xf>
    <xf numFmtId="2" fontId="14" fillId="3" borderId="37" xfId="1" applyNumberFormat="1" applyFont="1" applyFill="1" applyBorder="1" applyAlignment="1">
      <alignment horizontal="center" vertical="center" wrapText="1"/>
    </xf>
    <xf numFmtId="2" fontId="14" fillId="3" borderId="43" xfId="1" applyNumberFormat="1" applyFont="1" applyFill="1" applyBorder="1" applyAlignment="1">
      <alignment horizontal="center" vertical="center" wrapText="1"/>
    </xf>
    <xf numFmtId="2" fontId="14" fillId="3" borderId="38" xfId="0" applyNumberFormat="1" applyFont="1" applyFill="1" applyBorder="1" applyAlignment="1">
      <alignment horizontal="center" vertical="center"/>
    </xf>
    <xf numFmtId="165" fontId="11" fillId="6" borderId="37" xfId="2" applyNumberFormat="1" applyFont="1" applyFill="1" applyBorder="1" applyAlignment="1">
      <alignment horizontal="center" vertical="center" wrapText="1"/>
    </xf>
    <xf numFmtId="0" fontId="9" fillId="5" borderId="52" xfId="0" applyFont="1" applyFill="1" applyBorder="1" applyAlignment="1">
      <alignment horizontal="center" vertical="center" wrapText="1"/>
    </xf>
    <xf numFmtId="164" fontId="8" fillId="8" borderId="35" xfId="0" applyNumberFormat="1" applyFont="1" applyFill="1" applyBorder="1" applyAlignment="1">
      <alignment horizontal="center" vertical="center"/>
    </xf>
    <xf numFmtId="0" fontId="9" fillId="5" borderId="52" xfId="0" applyFont="1" applyFill="1" applyBorder="1" applyAlignment="1">
      <alignment horizontal="center" vertical="center" wrapText="1"/>
    </xf>
    <xf numFmtId="165" fontId="11" fillId="6" borderId="37" xfId="2" applyNumberFormat="1" applyFont="1" applyFill="1" applyBorder="1" applyAlignment="1">
      <alignment horizontal="center" vertical="center" wrapText="1"/>
    </xf>
    <xf numFmtId="44" fontId="14" fillId="3" borderId="21" xfId="1" applyFont="1" applyFill="1" applyBorder="1" applyAlignment="1">
      <alignment horizontal="center" vertical="center" wrapText="1"/>
    </xf>
    <xf numFmtId="44" fontId="14" fillId="3" borderId="34" xfId="1" applyFont="1" applyFill="1" applyBorder="1" applyAlignment="1">
      <alignment horizontal="center" vertical="center" wrapText="1"/>
    </xf>
    <xf numFmtId="0" fontId="13" fillId="6" borderId="42" xfId="2" applyNumberFormat="1" applyFont="1" applyFill="1" applyBorder="1" applyAlignment="1">
      <alignment horizontal="center" vertical="center" wrapText="1"/>
    </xf>
    <xf numFmtId="0" fontId="13" fillId="6" borderId="46" xfId="2" applyNumberFormat="1" applyFont="1" applyFill="1" applyBorder="1" applyAlignment="1">
      <alignment horizontal="center" vertical="center" wrapText="1"/>
    </xf>
    <xf numFmtId="2" fontId="13" fillId="6" borderId="37" xfId="2" applyNumberFormat="1" applyFont="1" applyFill="1" applyBorder="1" applyAlignment="1">
      <alignment horizontal="center" vertical="center" wrapText="1"/>
    </xf>
    <xf numFmtId="2" fontId="13" fillId="6" borderId="43" xfId="2" applyNumberFormat="1" applyFont="1" applyFill="1" applyBorder="1" applyAlignment="1">
      <alignment horizontal="center" vertical="center" wrapText="1"/>
    </xf>
    <xf numFmtId="2" fontId="13" fillId="6" borderId="38" xfId="2" applyNumberFormat="1" applyFont="1" applyFill="1" applyBorder="1" applyAlignment="1">
      <alignment horizontal="center" vertical="center" wrapText="1"/>
    </xf>
    <xf numFmtId="44" fontId="14" fillId="3" borderId="38" xfId="1" applyFont="1" applyFill="1" applyBorder="1" applyAlignment="1">
      <alignment horizontal="center" vertical="center"/>
    </xf>
    <xf numFmtId="44" fontId="0" fillId="0" borderId="0" xfId="0" applyNumberFormat="1"/>
    <xf numFmtId="1" fontId="21" fillId="3" borderId="15" xfId="1" applyNumberFormat="1" applyFont="1" applyFill="1" applyBorder="1" applyAlignment="1">
      <alignment horizontal="center" vertical="center" wrapText="1"/>
    </xf>
    <xf numFmtId="1" fontId="21" fillId="3" borderId="37" xfId="1" applyNumberFormat="1" applyFont="1" applyFill="1" applyBorder="1" applyAlignment="1">
      <alignment horizontal="center" vertical="center" wrapText="1"/>
    </xf>
    <xf numFmtId="1" fontId="21" fillId="3" borderId="20" xfId="1" applyNumberFormat="1" applyFont="1" applyFill="1" applyBorder="1" applyAlignment="1">
      <alignment horizontal="center" vertical="center" wrapText="1"/>
    </xf>
    <xf numFmtId="1" fontId="21" fillId="3" borderId="44" xfId="1" applyNumberFormat="1" applyFont="1" applyFill="1" applyBorder="1" applyAlignment="1">
      <alignment horizontal="center" vertical="center" wrapText="1"/>
    </xf>
    <xf numFmtId="1" fontId="21" fillId="3" borderId="43" xfId="1" applyNumberFormat="1" applyFont="1" applyFill="1" applyBorder="1" applyAlignment="1">
      <alignment horizontal="center" vertical="center" wrapText="1"/>
    </xf>
    <xf numFmtId="1" fontId="21" fillId="3" borderId="38" xfId="0" applyNumberFormat="1" applyFont="1" applyFill="1" applyBorder="1" applyAlignment="1">
      <alignment horizontal="center" vertical="center"/>
    </xf>
    <xf numFmtId="0" fontId="0" fillId="0" borderId="21" xfId="0" applyBorder="1" applyAlignment="1">
      <alignment horizontal="center" vertical="center"/>
    </xf>
    <xf numFmtId="1" fontId="14" fillId="0" borderId="15" xfId="1" applyNumberFormat="1" applyFont="1" applyFill="1" applyBorder="1" applyAlignment="1">
      <alignment horizontal="center" vertical="center" wrapText="1"/>
    </xf>
    <xf numFmtId="1" fontId="14" fillId="0" borderId="37" xfId="1" applyNumberFormat="1" applyFont="1" applyFill="1" applyBorder="1" applyAlignment="1">
      <alignment horizontal="center" vertical="center" wrapText="1"/>
    </xf>
    <xf numFmtId="1" fontId="14" fillId="0" borderId="20" xfId="1" applyNumberFormat="1" applyFont="1" applyFill="1" applyBorder="1" applyAlignment="1">
      <alignment horizontal="center" vertical="center" wrapText="1"/>
    </xf>
    <xf numFmtId="1" fontId="14" fillId="0" borderId="44" xfId="1" applyNumberFormat="1" applyFont="1" applyFill="1" applyBorder="1" applyAlignment="1">
      <alignment horizontal="center" vertical="center" wrapText="1"/>
    </xf>
    <xf numFmtId="1" fontId="14" fillId="0" borderId="43" xfId="1" applyNumberFormat="1" applyFont="1" applyFill="1" applyBorder="1" applyAlignment="1">
      <alignment horizontal="center" vertical="center" wrapText="1"/>
    </xf>
    <xf numFmtId="43" fontId="14" fillId="3" borderId="38" xfId="5" applyFont="1" applyFill="1" applyBorder="1" applyAlignment="1">
      <alignment horizontal="center" vertical="center"/>
    </xf>
    <xf numFmtId="166" fontId="14" fillId="3" borderId="21" xfId="1" applyNumberFormat="1" applyFont="1" applyFill="1" applyBorder="1" applyAlignment="1">
      <alignment horizontal="center" vertical="center" wrapText="1"/>
    </xf>
    <xf numFmtId="166" fontId="14" fillId="3" borderId="43" xfId="1" applyNumberFormat="1" applyFont="1" applyFill="1" applyBorder="1" applyAlignment="1">
      <alignment horizontal="center" vertical="center" wrapText="1"/>
    </xf>
    <xf numFmtId="166" fontId="14" fillId="3" borderId="38" xfId="1" applyNumberFormat="1" applyFont="1" applyFill="1" applyBorder="1" applyAlignment="1">
      <alignment horizontal="center" vertical="center"/>
    </xf>
    <xf numFmtId="166" fontId="14" fillId="3" borderId="38" xfId="1" applyNumberFormat="1" applyFont="1" applyFill="1" applyBorder="1" applyAlignment="1">
      <alignment horizontal="center" vertical="center" wrapText="1"/>
    </xf>
    <xf numFmtId="167" fontId="14" fillId="3" borderId="38" xfId="0" applyNumberFormat="1" applyFont="1" applyFill="1" applyBorder="1" applyAlignment="1">
      <alignment horizontal="center" vertical="center"/>
    </xf>
    <xf numFmtId="44" fontId="14" fillId="0" borderId="44" xfId="1" applyFont="1" applyFill="1" applyBorder="1" applyAlignment="1">
      <alignment horizontal="center" vertical="center" wrapText="1"/>
    </xf>
    <xf numFmtId="44" fontId="14" fillId="0" borderId="43" xfId="1" applyFont="1" applyFill="1" applyBorder="1" applyAlignment="1">
      <alignment horizontal="center" vertical="center" wrapText="1"/>
    </xf>
    <xf numFmtId="166" fontId="14" fillId="0" borderId="43" xfId="1" applyNumberFormat="1" applyFont="1" applyFill="1" applyBorder="1" applyAlignment="1">
      <alignment horizontal="center" vertical="center" wrapText="1"/>
    </xf>
    <xf numFmtId="0" fontId="23" fillId="0" borderId="0" xfId="0" applyFont="1" applyAlignment="1">
      <alignment vertical="center"/>
    </xf>
    <xf numFmtId="0" fontId="0" fillId="3" borderId="0" xfId="0" applyFill="1"/>
    <xf numFmtId="2" fontId="14" fillId="3" borderId="43" xfId="2" applyNumberFormat="1" applyFont="1" applyFill="1" applyBorder="1" applyAlignment="1">
      <alignment horizontal="center" vertical="center" wrapText="1"/>
    </xf>
    <xf numFmtId="2" fontId="14" fillId="3" borderId="20" xfId="1" applyNumberFormat="1" applyFont="1" applyFill="1" applyBorder="1" applyAlignment="1">
      <alignment horizontal="center" vertical="center" wrapText="1"/>
    </xf>
    <xf numFmtId="168" fontId="14" fillId="3" borderId="20" xfId="1" applyNumberFormat="1" applyFont="1" applyFill="1" applyBorder="1" applyAlignment="1">
      <alignment horizontal="center" vertical="center" wrapText="1"/>
    </xf>
    <xf numFmtId="168" fontId="14" fillId="3" borderId="43" xfId="1" applyNumberFormat="1" applyFont="1" applyFill="1" applyBorder="1" applyAlignment="1">
      <alignment horizontal="center" vertical="center" wrapText="1"/>
    </xf>
    <xf numFmtId="2" fontId="21" fillId="3" borderId="20" xfId="1" applyNumberFormat="1" applyFont="1" applyFill="1" applyBorder="1" applyAlignment="1">
      <alignment horizontal="center" vertical="center" wrapText="1"/>
    </xf>
    <xf numFmtId="2" fontId="21" fillId="3" borderId="43" xfId="1" applyNumberFormat="1" applyFont="1" applyFill="1" applyBorder="1" applyAlignment="1">
      <alignment horizontal="center" vertical="center" wrapText="1"/>
    </xf>
    <xf numFmtId="0" fontId="13" fillId="3" borderId="25" xfId="1" applyNumberFormat="1" applyFont="1" applyFill="1" applyBorder="1" applyAlignment="1">
      <alignment horizontal="center" vertical="center" wrapText="1"/>
    </xf>
    <xf numFmtId="0" fontId="24" fillId="3" borderId="25" xfId="1" applyNumberFormat="1" applyFont="1" applyFill="1" applyBorder="1" applyAlignment="1">
      <alignment horizontal="center" vertical="center" wrapText="1"/>
    </xf>
    <xf numFmtId="0" fontId="27" fillId="3" borderId="25" xfId="1" applyNumberFormat="1" applyFont="1" applyFill="1" applyBorder="1" applyAlignment="1">
      <alignment horizontal="center" vertical="center" wrapText="1"/>
    </xf>
    <xf numFmtId="0" fontId="13" fillId="3" borderId="16" xfId="1" applyNumberFormat="1" applyFont="1" applyFill="1" applyBorder="1" applyAlignment="1">
      <alignment horizontal="center" vertical="center" wrapText="1"/>
    </xf>
    <xf numFmtId="0" fontId="13" fillId="3" borderId="17" xfId="1" applyNumberFormat="1" applyFont="1" applyFill="1" applyBorder="1" applyAlignment="1">
      <alignment horizontal="center" vertical="center" wrapText="1"/>
    </xf>
    <xf numFmtId="0" fontId="13" fillId="3" borderId="45" xfId="1" applyNumberFormat="1" applyFont="1" applyFill="1" applyBorder="1" applyAlignment="1">
      <alignment horizontal="center" vertical="center" wrapText="1"/>
    </xf>
    <xf numFmtId="0" fontId="22" fillId="3" borderId="55" xfId="1" applyNumberFormat="1" applyFont="1" applyFill="1" applyBorder="1" applyAlignment="1">
      <alignment horizontal="justify" vertical="center" wrapText="1"/>
    </xf>
    <xf numFmtId="0" fontId="22" fillId="3" borderId="48" xfId="1" applyNumberFormat="1" applyFont="1" applyFill="1" applyBorder="1" applyAlignment="1">
      <alignment horizontal="justify" vertical="center" wrapText="1"/>
    </xf>
    <xf numFmtId="0" fontId="22" fillId="3" borderId="56" xfId="1" applyNumberFormat="1" applyFont="1" applyFill="1" applyBorder="1" applyAlignment="1">
      <alignment horizontal="justify" vertical="center" wrapText="1"/>
    </xf>
    <xf numFmtId="0" fontId="22" fillId="3" borderId="22" xfId="1" applyNumberFormat="1" applyFont="1" applyFill="1" applyBorder="1" applyAlignment="1">
      <alignment horizontal="justify" vertical="center" wrapText="1"/>
    </xf>
    <xf numFmtId="0" fontId="22" fillId="3" borderId="0" xfId="1" applyNumberFormat="1" applyFont="1" applyFill="1" applyBorder="1" applyAlignment="1">
      <alignment horizontal="justify" vertical="center" wrapText="1"/>
    </xf>
    <xf numFmtId="0" fontId="22" fillId="3" borderId="58" xfId="1" applyNumberFormat="1" applyFont="1" applyFill="1" applyBorder="1" applyAlignment="1">
      <alignment horizontal="justify" vertical="center" wrapText="1"/>
    </xf>
    <xf numFmtId="0" fontId="22" fillId="3" borderId="64" xfId="1" applyNumberFormat="1" applyFont="1" applyFill="1" applyBorder="1" applyAlignment="1">
      <alignment horizontal="justify" vertical="center" wrapText="1"/>
    </xf>
    <xf numFmtId="0" fontId="22" fillId="3" borderId="60" xfId="1" applyNumberFormat="1" applyFont="1" applyFill="1" applyBorder="1" applyAlignment="1">
      <alignment horizontal="justify" vertical="center" wrapText="1"/>
    </xf>
    <xf numFmtId="0" fontId="22" fillId="3" borderId="61" xfId="1" applyNumberFormat="1" applyFont="1" applyFill="1" applyBorder="1" applyAlignment="1">
      <alignment horizontal="justify" vertical="center" wrapText="1"/>
    </xf>
    <xf numFmtId="0" fontId="12" fillId="3" borderId="25" xfId="1" applyNumberFormat="1" applyFont="1" applyFill="1" applyBorder="1" applyAlignment="1">
      <alignment horizontal="center" vertical="center" wrapText="1"/>
    </xf>
    <xf numFmtId="0" fontId="12" fillId="3" borderId="26" xfId="1" applyNumberFormat="1" applyFont="1" applyFill="1" applyBorder="1" applyAlignment="1">
      <alignment horizontal="center" vertical="center" wrapText="1"/>
    </xf>
    <xf numFmtId="0" fontId="12" fillId="3" borderId="29" xfId="1" applyNumberFormat="1" applyFont="1" applyFill="1" applyBorder="1" applyAlignment="1">
      <alignment horizontal="center" vertical="center" wrapText="1"/>
    </xf>
    <xf numFmtId="0" fontId="12" fillId="3" borderId="28" xfId="1" applyNumberFormat="1" applyFont="1" applyFill="1" applyBorder="1" applyAlignment="1">
      <alignment horizontal="center" vertical="center" wrapText="1"/>
    </xf>
    <xf numFmtId="0" fontId="12" fillId="3" borderId="21" xfId="1" applyNumberFormat="1" applyFont="1" applyFill="1" applyBorder="1" applyAlignment="1">
      <alignment horizontal="center" vertical="center" wrapText="1"/>
    </xf>
    <xf numFmtId="0" fontId="12" fillId="3" borderId="24" xfId="1" applyNumberFormat="1" applyFont="1" applyFill="1" applyBorder="1" applyAlignment="1">
      <alignment horizontal="center" vertical="center" wrapText="1"/>
    </xf>
    <xf numFmtId="0" fontId="12" fillId="3" borderId="39" xfId="1" applyNumberFormat="1" applyFont="1" applyFill="1" applyBorder="1" applyAlignment="1">
      <alignment horizontal="center" vertical="center" wrapText="1"/>
    </xf>
    <xf numFmtId="0" fontId="12" fillId="3" borderId="32" xfId="1" applyNumberFormat="1" applyFont="1" applyFill="1" applyBorder="1" applyAlignment="1">
      <alignment horizontal="center" vertical="center" wrapText="1"/>
    </xf>
    <xf numFmtId="0" fontId="12" fillId="3" borderId="40" xfId="1" applyNumberFormat="1" applyFont="1" applyFill="1" applyBorder="1" applyAlignment="1">
      <alignment horizontal="center" vertical="center" wrapText="1"/>
    </xf>
    <xf numFmtId="0" fontId="3" fillId="5" borderId="52" xfId="0" applyFont="1" applyFill="1" applyBorder="1" applyAlignment="1">
      <alignment horizontal="center" vertical="center" textRotation="90" wrapText="1"/>
    </xf>
    <xf numFmtId="0" fontId="3" fillId="5" borderId="53" xfId="0" applyFont="1" applyFill="1" applyBorder="1" applyAlignment="1">
      <alignment horizontal="center" vertical="center" textRotation="90" wrapText="1"/>
    </xf>
    <xf numFmtId="0" fontId="9" fillId="5" borderId="50" xfId="0" applyFont="1" applyFill="1" applyBorder="1" applyAlignment="1">
      <alignment horizontal="center" vertical="center" wrapText="1"/>
    </xf>
    <xf numFmtId="0" fontId="9" fillId="5" borderId="51" xfId="0" applyFont="1" applyFill="1" applyBorder="1" applyAlignment="1">
      <alignment horizontal="center" vertical="center" wrapText="1"/>
    </xf>
    <xf numFmtId="0" fontId="9" fillId="5" borderId="31" xfId="0" applyFont="1" applyFill="1" applyBorder="1" applyAlignment="1">
      <alignment horizontal="center" vertical="center" wrapText="1"/>
    </xf>
    <xf numFmtId="0" fontId="9" fillId="5" borderId="30" xfId="0" applyFont="1" applyFill="1" applyBorder="1" applyAlignment="1">
      <alignment horizontal="center" vertical="center" wrapText="1"/>
    </xf>
    <xf numFmtId="0" fontId="9" fillId="5" borderId="49" xfId="0" applyFont="1" applyFill="1" applyBorder="1" applyAlignment="1">
      <alignment horizontal="center" vertical="center" wrapText="1"/>
    </xf>
    <xf numFmtId="0" fontId="12" fillId="3" borderId="25" xfId="1" applyNumberFormat="1" applyFont="1" applyFill="1" applyBorder="1" applyAlignment="1">
      <alignment horizontal="justify" vertical="center" wrapText="1"/>
    </xf>
    <xf numFmtId="0" fontId="12" fillId="3" borderId="29" xfId="1" applyNumberFormat="1" applyFont="1" applyFill="1" applyBorder="1" applyAlignment="1">
      <alignment horizontal="justify" vertical="center" wrapText="1"/>
    </xf>
    <xf numFmtId="0" fontId="12" fillId="3" borderId="28" xfId="1" applyNumberFormat="1" applyFont="1" applyFill="1" applyBorder="1" applyAlignment="1">
      <alignment horizontal="justify" vertical="center" wrapText="1"/>
    </xf>
    <xf numFmtId="0" fontId="12" fillId="3" borderId="24" xfId="1" applyNumberFormat="1" applyFont="1" applyFill="1" applyBorder="1" applyAlignment="1">
      <alignment horizontal="justify" vertical="center" wrapText="1"/>
    </xf>
    <xf numFmtId="0" fontId="12" fillId="3" borderId="39" xfId="1" applyNumberFormat="1" applyFont="1" applyFill="1" applyBorder="1" applyAlignment="1">
      <alignment horizontal="justify" vertical="center" wrapText="1"/>
    </xf>
    <xf numFmtId="0" fontId="12" fillId="3" borderId="40" xfId="1" applyNumberFormat="1" applyFont="1" applyFill="1" applyBorder="1" applyAlignment="1">
      <alignment horizontal="justify" vertical="center" wrapText="1"/>
    </xf>
    <xf numFmtId="0" fontId="22" fillId="3" borderId="65" xfId="1" applyNumberFormat="1" applyFont="1" applyFill="1" applyBorder="1" applyAlignment="1">
      <alignment horizontal="justify" vertical="center" wrapText="1"/>
    </xf>
    <xf numFmtId="0" fontId="22" fillId="3" borderId="19" xfId="1" applyNumberFormat="1" applyFont="1" applyFill="1" applyBorder="1" applyAlignment="1">
      <alignment horizontal="justify" vertical="center" wrapText="1"/>
    </xf>
    <xf numFmtId="0" fontId="22" fillId="3" borderId="59" xfId="1" applyNumberFormat="1" applyFont="1" applyFill="1" applyBorder="1" applyAlignment="1">
      <alignment horizontal="justify" vertical="center" wrapText="1"/>
    </xf>
    <xf numFmtId="0" fontId="13" fillId="3" borderId="15" xfId="1" applyNumberFormat="1" applyFont="1" applyFill="1" applyBorder="1" applyAlignment="1">
      <alignment horizontal="center" vertical="center" wrapText="1"/>
    </xf>
    <xf numFmtId="0" fontId="13" fillId="3" borderId="66" xfId="1" applyNumberFormat="1" applyFont="1" applyFill="1" applyBorder="1" applyAlignment="1">
      <alignment horizontal="center" vertical="center" wrapText="1"/>
    </xf>
    <xf numFmtId="0" fontId="22" fillId="3" borderId="57" xfId="1" applyNumberFormat="1" applyFont="1" applyFill="1" applyBorder="1" applyAlignment="1">
      <alignment horizontal="justify" vertical="center" wrapText="1"/>
    </xf>
    <xf numFmtId="0" fontId="22" fillId="3" borderId="23" xfId="1" applyNumberFormat="1" applyFont="1" applyFill="1" applyBorder="1" applyAlignment="1">
      <alignment horizontal="justify" vertical="center" wrapText="1"/>
    </xf>
    <xf numFmtId="0" fontId="22" fillId="3" borderId="33" xfId="1" applyNumberFormat="1" applyFont="1" applyFill="1" applyBorder="1" applyAlignment="1">
      <alignment horizontal="justify" vertical="center" wrapText="1"/>
    </xf>
    <xf numFmtId="0" fontId="22" fillId="3" borderId="47" xfId="1" applyNumberFormat="1" applyFont="1" applyFill="1" applyBorder="1" applyAlignment="1">
      <alignment horizontal="justify" vertical="center" wrapText="1"/>
    </xf>
    <xf numFmtId="0" fontId="22" fillId="3" borderId="41" xfId="1" applyNumberFormat="1" applyFont="1" applyFill="1" applyBorder="1" applyAlignment="1">
      <alignment horizontal="justify" vertical="center" wrapText="1"/>
    </xf>
    <xf numFmtId="0" fontId="3" fillId="0" borderId="19"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3" fillId="4" borderId="9"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0" fillId="0" borderId="19" xfId="0" applyBorder="1" applyAlignment="1">
      <alignment horizontal="center"/>
    </xf>
    <xf numFmtId="0" fontId="0" fillId="0" borderId="0" xfId="0" applyBorder="1" applyAlignment="1">
      <alignment horizontal="center"/>
    </xf>
    <xf numFmtId="0" fontId="9" fillId="5" borderId="25" xfId="0" applyFont="1" applyFill="1" applyBorder="1" applyAlignment="1">
      <alignment horizontal="center" vertical="center" wrapText="1"/>
    </xf>
    <xf numFmtId="0" fontId="9" fillId="5" borderId="26" xfId="0" applyFont="1" applyFill="1" applyBorder="1" applyAlignment="1">
      <alignment horizontal="center" vertical="center" wrapText="1"/>
    </xf>
    <xf numFmtId="0" fontId="9" fillId="5" borderId="29" xfId="0" applyFont="1" applyFill="1" applyBorder="1" applyAlignment="1">
      <alignment horizontal="center" vertical="center" wrapText="1"/>
    </xf>
    <xf numFmtId="0" fontId="9" fillId="5" borderId="39" xfId="0" applyFont="1" applyFill="1" applyBorder="1" applyAlignment="1">
      <alignment horizontal="center" vertical="center" wrapText="1"/>
    </xf>
    <xf numFmtId="0" fontId="9" fillId="5" borderId="32" xfId="0" applyFont="1" applyFill="1" applyBorder="1" applyAlignment="1">
      <alignment horizontal="center" vertical="center" wrapText="1"/>
    </xf>
    <xf numFmtId="0" fontId="9" fillId="5" borderId="40" xfId="0" applyFont="1" applyFill="1" applyBorder="1" applyAlignment="1">
      <alignment horizontal="center" vertical="center" wrapText="1"/>
    </xf>
    <xf numFmtId="0" fontId="9" fillId="5" borderId="37" xfId="0" applyFont="1" applyFill="1" applyBorder="1" applyAlignment="1">
      <alignment horizontal="center" vertical="center" wrapText="1"/>
    </xf>
    <xf numFmtId="0" fontId="9" fillId="5" borderId="38" xfId="0" applyFont="1" applyFill="1" applyBorder="1" applyAlignment="1">
      <alignment horizontal="center" vertical="center" wrapText="1"/>
    </xf>
    <xf numFmtId="0" fontId="9" fillId="5" borderId="10" xfId="0" applyFont="1" applyFill="1" applyBorder="1" applyAlignment="1">
      <alignment horizontal="center" vertical="center" wrapText="1"/>
    </xf>
    <xf numFmtId="0" fontId="9" fillId="5" borderId="9" xfId="0" applyFont="1" applyFill="1" applyBorder="1" applyAlignment="1">
      <alignment horizontal="center" vertical="center" wrapText="1"/>
    </xf>
    <xf numFmtId="0" fontId="9" fillId="5" borderId="18" xfId="0" applyFont="1" applyFill="1" applyBorder="1" applyAlignment="1">
      <alignment horizontal="center" vertical="center" wrapText="1"/>
    </xf>
    <xf numFmtId="0" fontId="6" fillId="0" borderId="20" xfId="0" applyFont="1" applyFill="1" applyBorder="1" applyAlignment="1">
      <alignment horizontal="center" vertical="center" wrapText="1"/>
    </xf>
    <xf numFmtId="0" fontId="6" fillId="0" borderId="46"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8"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0" xfId="0" applyFont="1" applyBorder="1" applyAlignment="1">
      <alignment horizontal="center" vertical="center"/>
    </xf>
    <xf numFmtId="0" fontId="3" fillId="2"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17" fillId="0" borderId="34" xfId="3" applyFont="1" applyBorder="1" applyAlignment="1">
      <alignment horizontal="center" vertical="center" wrapText="1"/>
    </xf>
    <xf numFmtId="0" fontId="17" fillId="0" borderId="21" xfId="3" applyFont="1" applyBorder="1" applyAlignment="1">
      <alignment horizontal="center" vertical="center" wrapText="1"/>
    </xf>
    <xf numFmtId="0" fontId="20" fillId="5" borderId="27" xfId="0" applyFont="1" applyFill="1" applyBorder="1" applyAlignment="1">
      <alignment horizontal="center" vertical="center" textRotation="90" wrapText="1"/>
    </xf>
    <xf numFmtId="0" fontId="20" fillId="5" borderId="58" xfId="0" applyFont="1" applyFill="1" applyBorder="1" applyAlignment="1">
      <alignment horizontal="center" vertical="center" textRotation="90" wrapText="1"/>
    </xf>
    <xf numFmtId="0" fontId="22" fillId="3" borderId="54" xfId="1" applyNumberFormat="1" applyFont="1" applyFill="1" applyBorder="1" applyAlignment="1">
      <alignment horizontal="justify" vertical="center" wrapText="1"/>
    </xf>
    <xf numFmtId="0" fontId="22" fillId="3" borderId="62" xfId="1" applyNumberFormat="1" applyFont="1" applyFill="1" applyBorder="1" applyAlignment="1">
      <alignment horizontal="justify" vertical="center" wrapText="1"/>
    </xf>
    <xf numFmtId="0" fontId="22" fillId="3" borderId="63" xfId="1" applyNumberFormat="1" applyFont="1" applyFill="1" applyBorder="1" applyAlignment="1">
      <alignment horizontal="justify" vertical="center" wrapText="1"/>
    </xf>
    <xf numFmtId="0" fontId="12" fillId="3" borderId="26" xfId="1" applyNumberFormat="1" applyFont="1" applyFill="1" applyBorder="1" applyAlignment="1">
      <alignment horizontal="justify" vertical="center" wrapText="1"/>
    </xf>
    <xf numFmtId="0" fontId="12" fillId="3" borderId="21" xfId="1" applyNumberFormat="1" applyFont="1" applyFill="1" applyBorder="1" applyAlignment="1">
      <alignment horizontal="justify" vertical="center" wrapText="1"/>
    </xf>
    <xf numFmtId="0" fontId="12" fillId="3" borderId="32" xfId="1" applyNumberFormat="1" applyFont="1" applyFill="1" applyBorder="1" applyAlignment="1">
      <alignment horizontal="justify" vertical="center" wrapText="1"/>
    </xf>
    <xf numFmtId="0" fontId="7" fillId="0" borderId="9" xfId="0" applyFont="1" applyFill="1" applyBorder="1" applyAlignment="1">
      <alignment horizontal="justify" vertical="center" wrapText="1"/>
    </xf>
    <xf numFmtId="0" fontId="7" fillId="0" borderId="18" xfId="0" applyFont="1" applyFill="1" applyBorder="1" applyAlignment="1">
      <alignment horizontal="justify" vertical="center" wrapText="1"/>
    </xf>
    <xf numFmtId="0" fontId="24" fillId="3" borderId="16" xfId="1" applyNumberFormat="1" applyFont="1" applyFill="1" applyBorder="1" applyAlignment="1">
      <alignment horizontal="center" vertical="center" wrapText="1"/>
    </xf>
    <xf numFmtId="0" fontId="24" fillId="3" borderId="17" xfId="1" applyNumberFormat="1" applyFont="1" applyFill="1" applyBorder="1" applyAlignment="1">
      <alignment horizontal="center" vertical="center" wrapText="1"/>
    </xf>
    <xf numFmtId="0" fontId="24" fillId="3" borderId="45" xfId="1" applyNumberFormat="1" applyFont="1" applyFill="1" applyBorder="1" applyAlignment="1">
      <alignment horizontal="center" vertical="center" wrapText="1"/>
    </xf>
    <xf numFmtId="0" fontId="0" fillId="0" borderId="58" xfId="0" applyBorder="1" applyAlignment="1">
      <alignment horizontal="center" vertical="center"/>
    </xf>
    <xf numFmtId="0" fontId="26" fillId="3" borderId="55" xfId="1" applyNumberFormat="1" applyFont="1" applyFill="1" applyBorder="1" applyAlignment="1">
      <alignment horizontal="justify" vertical="center" wrapText="1"/>
    </xf>
    <xf numFmtId="0" fontId="26" fillId="3" borderId="48" xfId="1" applyNumberFormat="1" applyFont="1" applyFill="1" applyBorder="1" applyAlignment="1">
      <alignment horizontal="justify" vertical="center" wrapText="1"/>
    </xf>
    <xf numFmtId="0" fontId="26" fillId="3" borderId="56" xfId="1" applyNumberFormat="1" applyFont="1" applyFill="1" applyBorder="1" applyAlignment="1">
      <alignment horizontal="justify" vertical="center" wrapText="1"/>
    </xf>
    <xf numFmtId="0" fontId="26" fillId="3" borderId="22" xfId="1" applyNumberFormat="1" applyFont="1" applyFill="1" applyBorder="1" applyAlignment="1">
      <alignment horizontal="justify" vertical="center" wrapText="1"/>
    </xf>
    <xf numFmtId="0" fontId="26" fillId="3" borderId="0" xfId="1" applyNumberFormat="1" applyFont="1" applyFill="1" applyBorder="1" applyAlignment="1">
      <alignment horizontal="justify" vertical="center" wrapText="1"/>
    </xf>
    <xf numFmtId="0" fontId="26" fillId="3" borderId="58" xfId="1" applyNumberFormat="1" applyFont="1" applyFill="1" applyBorder="1" applyAlignment="1">
      <alignment horizontal="justify" vertical="center" wrapText="1"/>
    </xf>
    <xf numFmtId="0" fontId="26" fillId="3" borderId="64" xfId="1" applyNumberFormat="1" applyFont="1" applyFill="1" applyBorder="1" applyAlignment="1">
      <alignment horizontal="justify" vertical="center" wrapText="1"/>
    </xf>
    <xf numFmtId="0" fontId="26" fillId="3" borderId="60" xfId="1" applyNumberFormat="1" applyFont="1" applyFill="1" applyBorder="1" applyAlignment="1">
      <alignment horizontal="justify" vertical="center" wrapText="1"/>
    </xf>
    <xf numFmtId="0" fontId="26" fillId="3" borderId="61" xfId="1" applyNumberFormat="1" applyFont="1" applyFill="1" applyBorder="1" applyAlignment="1">
      <alignment horizontal="justify" vertical="center" wrapText="1"/>
    </xf>
    <xf numFmtId="0" fontId="27" fillId="3" borderId="16" xfId="1" applyNumberFormat="1" applyFont="1" applyFill="1" applyBorder="1" applyAlignment="1">
      <alignment horizontal="center" vertical="center" wrapText="1"/>
    </xf>
    <xf numFmtId="0" fontId="27" fillId="3" borderId="17" xfId="1" applyNumberFormat="1" applyFont="1" applyFill="1" applyBorder="1" applyAlignment="1">
      <alignment horizontal="center" vertical="center" wrapText="1"/>
    </xf>
    <xf numFmtId="0" fontId="27" fillId="3" borderId="45" xfId="1" applyNumberFormat="1" applyFont="1" applyFill="1" applyBorder="1" applyAlignment="1">
      <alignment horizontal="center" vertical="center" wrapText="1"/>
    </xf>
    <xf numFmtId="0" fontId="26" fillId="3" borderId="54" xfId="1" applyNumberFormat="1" applyFont="1" applyFill="1" applyBorder="1" applyAlignment="1">
      <alignment horizontal="center" vertical="center" wrapText="1"/>
    </xf>
    <xf numFmtId="0" fontId="26" fillId="3" borderId="62" xfId="1" applyNumberFormat="1" applyFont="1" applyFill="1" applyBorder="1" applyAlignment="1">
      <alignment horizontal="center" vertical="center" wrapText="1"/>
    </xf>
    <xf numFmtId="0" fontId="26" fillId="3" borderId="63" xfId="1" applyNumberFormat="1" applyFont="1" applyFill="1" applyBorder="1" applyAlignment="1">
      <alignment horizontal="center" vertical="center" wrapText="1"/>
    </xf>
    <xf numFmtId="0" fontId="26" fillId="3" borderId="65" xfId="1" applyNumberFormat="1" applyFont="1" applyFill="1" applyBorder="1" applyAlignment="1">
      <alignment horizontal="center" vertical="center" wrapText="1"/>
    </xf>
    <xf numFmtId="0" fontId="26" fillId="3" borderId="19" xfId="1" applyNumberFormat="1" applyFont="1" applyFill="1" applyBorder="1" applyAlignment="1">
      <alignment horizontal="center" vertical="center" wrapText="1"/>
    </xf>
    <xf numFmtId="0" fontId="26" fillId="3" borderId="59" xfId="1" applyNumberFormat="1" applyFont="1" applyFill="1" applyBorder="1" applyAlignment="1">
      <alignment horizontal="center" vertical="center" wrapText="1"/>
    </xf>
    <xf numFmtId="0" fontId="26" fillId="3" borderId="57" xfId="1" applyNumberFormat="1" applyFont="1" applyFill="1" applyBorder="1" applyAlignment="1">
      <alignment horizontal="justify" vertical="center" wrapText="1"/>
    </xf>
    <xf numFmtId="0" fontId="26" fillId="3" borderId="23" xfId="1" applyNumberFormat="1" applyFont="1" applyFill="1" applyBorder="1" applyAlignment="1">
      <alignment horizontal="justify" vertical="center" wrapText="1"/>
    </xf>
    <xf numFmtId="0" fontId="26" fillId="3" borderId="67" xfId="1" applyNumberFormat="1" applyFont="1" applyFill="1" applyBorder="1" applyAlignment="1">
      <alignment horizontal="justify" vertical="center" wrapText="1"/>
    </xf>
    <xf numFmtId="44" fontId="22" fillId="3" borderId="25" xfId="1" applyFont="1" applyFill="1" applyBorder="1" applyAlignment="1">
      <alignment horizontal="left" vertical="center" wrapText="1"/>
    </xf>
    <xf numFmtId="44" fontId="22" fillId="3" borderId="26" xfId="1" applyFont="1" applyFill="1" applyBorder="1" applyAlignment="1">
      <alignment horizontal="left" vertical="center" wrapText="1"/>
    </xf>
    <xf numFmtId="44" fontId="22" fillId="3" borderId="29" xfId="1" applyFont="1" applyFill="1" applyBorder="1" applyAlignment="1">
      <alignment horizontal="left" vertical="center" wrapText="1"/>
    </xf>
    <xf numFmtId="44" fontId="22" fillId="3" borderId="28" xfId="1" applyFont="1" applyFill="1" applyBorder="1" applyAlignment="1">
      <alignment horizontal="left" vertical="center" wrapText="1"/>
    </xf>
    <xf numFmtId="44" fontId="22" fillId="3" borderId="21" xfId="1" applyFont="1" applyFill="1" applyBorder="1" applyAlignment="1">
      <alignment horizontal="left" vertical="center" wrapText="1"/>
    </xf>
    <xf numFmtId="44" fontId="22" fillId="3" borderId="24" xfId="1" applyFont="1" applyFill="1" applyBorder="1" applyAlignment="1">
      <alignment horizontal="left" vertical="center" wrapText="1"/>
    </xf>
    <xf numFmtId="44" fontId="22" fillId="3" borderId="39" xfId="1" applyFont="1" applyFill="1" applyBorder="1" applyAlignment="1">
      <alignment horizontal="left" vertical="center" wrapText="1"/>
    </xf>
    <xf numFmtId="44" fontId="22" fillId="3" borderId="32" xfId="1" applyFont="1" applyFill="1" applyBorder="1" applyAlignment="1">
      <alignment horizontal="left" vertical="center" wrapText="1"/>
    </xf>
    <xf numFmtId="44" fontId="22" fillId="3" borderId="40" xfId="1" applyFont="1" applyFill="1" applyBorder="1" applyAlignment="1">
      <alignment horizontal="left" vertical="center" wrapText="1"/>
    </xf>
  </cellXfs>
  <cellStyles count="6">
    <cellStyle name="Millares" xfId="5" builtinId="3"/>
    <cellStyle name="Moneda" xfId="1" builtinId="4"/>
    <cellStyle name="Normal" xfId="0" builtinId="0"/>
    <cellStyle name="Normal 2" xfId="3"/>
    <cellStyle name="Porcentaje" xfId="2" builtinId="5"/>
    <cellStyle name="TableStyleLight1" xfId="4"/>
  </cellStyles>
  <dxfs count="126">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24.xml><?xml version="1.0" encoding="utf-8"?>
<formControlPr xmlns="http://schemas.microsoft.com/office/spreadsheetml/2009/9/main" objectType="Button" lockText="1"/>
</file>

<file path=xl/ctrlProps/ctrlProp25.xml><?xml version="1.0" encoding="utf-8"?>
<formControlPr xmlns="http://schemas.microsoft.com/office/spreadsheetml/2009/9/main" objectType="Button" lockText="1"/>
</file>

<file path=xl/ctrlProps/ctrlProp26.xml><?xml version="1.0" encoding="utf-8"?>
<formControlPr xmlns="http://schemas.microsoft.com/office/spreadsheetml/2009/9/main" objectType="Button" lockText="1"/>
</file>

<file path=xl/ctrlProps/ctrlProp27.xml><?xml version="1.0" encoding="utf-8"?>
<formControlPr xmlns="http://schemas.microsoft.com/office/spreadsheetml/2009/9/main" objectType="Button" lockText="1"/>
</file>

<file path=xl/ctrlProps/ctrlProp28.xml><?xml version="1.0" encoding="utf-8"?>
<formControlPr xmlns="http://schemas.microsoft.com/office/spreadsheetml/2009/9/main" objectType="Button" lockText="1"/>
</file>

<file path=xl/ctrlProps/ctrlProp29.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Button" lockText="1"/>
</file>

<file path=xl/ctrlProps/ctrlProp31.xml><?xml version="1.0" encoding="utf-8"?>
<formControlPr xmlns="http://schemas.microsoft.com/office/spreadsheetml/2009/9/main" objectType="Button" lockText="1"/>
</file>

<file path=xl/ctrlProps/ctrlProp32.xml><?xml version="1.0" encoding="utf-8"?>
<formControlPr xmlns="http://schemas.microsoft.com/office/spreadsheetml/2009/9/main" objectType="Button" lockText="1"/>
</file>

<file path=xl/ctrlProps/ctrlProp33.xml><?xml version="1.0" encoding="utf-8"?>
<formControlPr xmlns="http://schemas.microsoft.com/office/spreadsheetml/2009/9/main" objectType="Button" lockText="1"/>
</file>

<file path=xl/ctrlProps/ctrlProp34.xml><?xml version="1.0" encoding="utf-8"?>
<formControlPr xmlns="http://schemas.microsoft.com/office/spreadsheetml/2009/9/main" objectType="Button" lockText="1"/>
</file>

<file path=xl/ctrlProps/ctrlProp35.xml><?xml version="1.0" encoding="utf-8"?>
<formControlPr xmlns="http://schemas.microsoft.com/office/spreadsheetml/2009/9/main" objectType="Button" lockText="1"/>
</file>

<file path=xl/ctrlProps/ctrlProp36.xml><?xml version="1.0" encoding="utf-8"?>
<formControlPr xmlns="http://schemas.microsoft.com/office/spreadsheetml/2009/9/main" objectType="Button" lockText="1"/>
</file>

<file path=xl/ctrlProps/ctrlProp37.xml><?xml version="1.0" encoding="utf-8"?>
<formControlPr xmlns="http://schemas.microsoft.com/office/spreadsheetml/2009/9/main" objectType="Button" lockText="1"/>
</file>

<file path=xl/ctrlProps/ctrlProp38.xml><?xml version="1.0" encoding="utf-8"?>
<formControlPr xmlns="http://schemas.microsoft.com/office/spreadsheetml/2009/9/main" objectType="Button" lockText="1"/>
</file>

<file path=xl/ctrlProps/ctrlProp39.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Button" lockText="1"/>
</file>

<file path=xl/ctrlProps/ctrlProp41.xml><?xml version="1.0" encoding="utf-8"?>
<formControlPr xmlns="http://schemas.microsoft.com/office/spreadsheetml/2009/9/main" objectType="Button" lockText="1"/>
</file>

<file path=xl/ctrlProps/ctrlProp42.xml><?xml version="1.0" encoding="utf-8"?>
<formControlPr xmlns="http://schemas.microsoft.com/office/spreadsheetml/2009/9/main" objectType="Button" lockText="1"/>
</file>

<file path=xl/ctrlProps/ctrlProp43.xml><?xml version="1.0" encoding="utf-8"?>
<formControlPr xmlns="http://schemas.microsoft.com/office/spreadsheetml/2009/9/main" objectType="Button" lockText="1"/>
</file>

<file path=xl/ctrlProps/ctrlProp44.xml><?xml version="1.0" encoding="utf-8"?>
<formControlPr xmlns="http://schemas.microsoft.com/office/spreadsheetml/2009/9/main" objectType="Button" lockText="1"/>
</file>

<file path=xl/ctrlProps/ctrlProp45.xml><?xml version="1.0" encoding="utf-8"?>
<formControlPr xmlns="http://schemas.microsoft.com/office/spreadsheetml/2009/9/main" objectType="Button" lockText="1"/>
</file>

<file path=xl/ctrlProps/ctrlProp46.xml><?xml version="1.0" encoding="utf-8"?>
<formControlPr xmlns="http://schemas.microsoft.com/office/spreadsheetml/2009/9/main" objectType="Button" lockText="1"/>
</file>

<file path=xl/ctrlProps/ctrlProp47.xml><?xml version="1.0" encoding="utf-8"?>
<formControlPr xmlns="http://schemas.microsoft.com/office/spreadsheetml/2009/9/main" objectType="Button" lockText="1"/>
</file>

<file path=xl/ctrlProps/ctrlProp48.xml><?xml version="1.0" encoding="utf-8"?>
<formControlPr xmlns="http://schemas.microsoft.com/office/spreadsheetml/2009/9/main" objectType="Button" lockText="1"/>
</file>

<file path=xl/ctrlProps/ctrlProp49.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Button" lockText="1"/>
</file>

<file path=xl/ctrlProps/ctrlProp51.xml><?xml version="1.0" encoding="utf-8"?>
<formControlPr xmlns="http://schemas.microsoft.com/office/spreadsheetml/2009/9/main" objectType="Button" lockText="1"/>
</file>

<file path=xl/ctrlProps/ctrlProp52.xml><?xml version="1.0" encoding="utf-8"?>
<formControlPr xmlns="http://schemas.microsoft.com/office/spreadsheetml/2009/9/main" objectType="Button" lockText="1"/>
</file>

<file path=xl/ctrlProps/ctrlProp53.xml><?xml version="1.0" encoding="utf-8"?>
<formControlPr xmlns="http://schemas.microsoft.com/office/spreadsheetml/2009/9/main" objectType="Button" lockText="1"/>
</file>

<file path=xl/ctrlProps/ctrlProp54.xml><?xml version="1.0" encoding="utf-8"?>
<formControlPr xmlns="http://schemas.microsoft.com/office/spreadsheetml/2009/9/main" objectType="Button" lockText="1"/>
</file>

<file path=xl/ctrlProps/ctrlProp55.xml><?xml version="1.0" encoding="utf-8"?>
<formControlPr xmlns="http://schemas.microsoft.com/office/spreadsheetml/2009/9/main" objectType="Button" lockText="1"/>
</file>

<file path=xl/ctrlProps/ctrlProp56.xml><?xml version="1.0" encoding="utf-8"?>
<formControlPr xmlns="http://schemas.microsoft.com/office/spreadsheetml/2009/9/main" objectType="Button" lockText="1"/>
</file>

<file path=xl/ctrlProps/ctrlProp57.xml><?xml version="1.0" encoding="utf-8"?>
<formControlPr xmlns="http://schemas.microsoft.com/office/spreadsheetml/2009/9/main" objectType="Button" lockText="1"/>
</file>

<file path=xl/ctrlProps/ctrlProp58.xml><?xml version="1.0" encoding="utf-8"?>
<formControlPr xmlns="http://schemas.microsoft.com/office/spreadsheetml/2009/9/main" objectType="Button" lockText="1"/>
</file>

<file path=xl/ctrlProps/ctrlProp59.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60.xml><?xml version="1.0" encoding="utf-8"?>
<formControlPr xmlns="http://schemas.microsoft.com/office/spreadsheetml/2009/9/main" objectType="Button" lockText="1"/>
</file>

<file path=xl/ctrlProps/ctrlProp61.xml><?xml version="1.0" encoding="utf-8"?>
<formControlPr xmlns="http://schemas.microsoft.com/office/spreadsheetml/2009/9/main" objectType="Button" lockText="1"/>
</file>

<file path=xl/ctrlProps/ctrlProp62.xml><?xml version="1.0" encoding="utf-8"?>
<formControlPr xmlns="http://schemas.microsoft.com/office/spreadsheetml/2009/9/main" objectType="Button" lockText="1"/>
</file>

<file path=xl/ctrlProps/ctrlProp63.xml><?xml version="1.0" encoding="utf-8"?>
<formControlPr xmlns="http://schemas.microsoft.com/office/spreadsheetml/2009/9/main" objectType="Button" lockText="1"/>
</file>

<file path=xl/ctrlProps/ctrlProp64.xml><?xml version="1.0" encoding="utf-8"?>
<formControlPr xmlns="http://schemas.microsoft.com/office/spreadsheetml/2009/9/main" objectType="Button" lockText="1"/>
</file>

<file path=xl/ctrlProps/ctrlProp65.xml><?xml version="1.0" encoding="utf-8"?>
<formControlPr xmlns="http://schemas.microsoft.com/office/spreadsheetml/2009/9/main" objectType="Button" lockText="1"/>
</file>

<file path=xl/ctrlProps/ctrlProp66.xml><?xml version="1.0" encoding="utf-8"?>
<formControlPr xmlns="http://schemas.microsoft.com/office/spreadsheetml/2009/9/main" objectType="Button" lockText="1"/>
</file>

<file path=xl/ctrlProps/ctrlProp67.xml><?xml version="1.0" encoding="utf-8"?>
<formControlPr xmlns="http://schemas.microsoft.com/office/spreadsheetml/2009/9/main" objectType="Button" lockText="1"/>
</file>

<file path=xl/ctrlProps/ctrlProp68.xml><?xml version="1.0" encoding="utf-8"?>
<formControlPr xmlns="http://schemas.microsoft.com/office/spreadsheetml/2009/9/main" objectType="Button" lockText="1"/>
</file>

<file path=xl/ctrlProps/ctrlProp69.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70.xml><?xml version="1.0" encoding="utf-8"?>
<formControlPr xmlns="http://schemas.microsoft.com/office/spreadsheetml/2009/9/main" objectType="Button" lockText="1"/>
</file>

<file path=xl/ctrlProps/ctrlProp71.xml><?xml version="1.0" encoding="utf-8"?>
<formControlPr xmlns="http://schemas.microsoft.com/office/spreadsheetml/2009/9/main" objectType="Button" lockText="1"/>
</file>

<file path=xl/ctrlProps/ctrlProp72.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NULL"/></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NULL"/></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NUL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NUL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NUL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NUL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NUL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NUL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NULL"/></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xdr:from>
      <xdr:col>1</xdr:col>
      <xdr:colOff>0</xdr:colOff>
      <xdr:row>11</xdr:row>
      <xdr:rowOff>9525</xdr:rowOff>
    </xdr:from>
    <xdr:to>
      <xdr:col>1</xdr:col>
      <xdr:colOff>923925</xdr:colOff>
      <xdr:row>14</xdr:row>
      <xdr:rowOff>0</xdr:rowOff>
    </xdr:to>
    <xdr:sp macro="" textlink="">
      <xdr:nvSpPr>
        <xdr:cNvPr id="2" name="ayuda1" hidden="1"/>
        <xdr:cNvSpPr txBox="1"/>
      </xdr:nvSpPr>
      <xdr:spPr>
        <a:xfrm>
          <a:off x="762000" y="2771775"/>
          <a:ext cx="923925" cy="2466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1</xdr:col>
      <xdr:colOff>25400</xdr:colOff>
      <xdr:row>10</xdr:row>
      <xdr:rowOff>219075</xdr:rowOff>
    </xdr:from>
    <xdr:to>
      <xdr:col>2</xdr:col>
      <xdr:colOff>0</xdr:colOff>
      <xdr:row>14</xdr:row>
      <xdr:rowOff>0</xdr:rowOff>
    </xdr:to>
    <xdr:sp macro="" textlink="">
      <xdr:nvSpPr>
        <xdr:cNvPr id="3" name="CuadroTexto 5" hidden="1"/>
        <xdr:cNvSpPr txBox="1"/>
      </xdr:nvSpPr>
      <xdr:spPr>
        <a:xfrm>
          <a:off x="787400" y="2762250"/>
          <a:ext cx="2755900" cy="24765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mn-lt"/>
              <a:ea typeface="+mn-ea"/>
              <a:cs typeface="+mn-cs"/>
            </a:rPr>
            <a:t>Presupuesto Definitivo: </a:t>
          </a:r>
          <a:r>
            <a:rPr lang="es-ES" sz="1100">
              <a:solidFill>
                <a:schemeClr val="dk1"/>
              </a:solidFill>
              <a:effectLst/>
              <a:latin typeface="+mn-lt"/>
              <a:ea typeface="+mn-ea"/>
              <a:cs typeface="+mn-cs"/>
            </a:rPr>
            <a:t>Registre el valor en millones de pesos , del presupuesto asignado para la </a:t>
          </a:r>
          <a:r>
            <a:rPr lang="es-ES" sz="1100" baseline="0">
              <a:solidFill>
                <a:schemeClr val="dk1"/>
              </a:solidFill>
              <a:effectLst/>
              <a:latin typeface="+mn-lt"/>
              <a:ea typeface="+mn-ea"/>
              <a:cs typeface="+mn-cs"/>
            </a:rPr>
            <a:t> ejecución de la </a:t>
          </a:r>
          <a:r>
            <a:rPr lang="es-ES" sz="1100">
              <a:solidFill>
                <a:schemeClr val="dk1"/>
              </a:solidFill>
              <a:effectLst/>
              <a:latin typeface="+mn-lt"/>
              <a:ea typeface="+mn-ea"/>
              <a:cs typeface="+mn-cs"/>
            </a:rPr>
            <a:t>Meta del Proyecto de Inversión</a:t>
          </a:r>
          <a:r>
            <a:rPr lang="es-ES" sz="1100" baseline="0">
              <a:solidFill>
                <a:schemeClr val="dk1"/>
              </a:solidFill>
              <a:effectLst/>
              <a:latin typeface="+mn-lt"/>
              <a:ea typeface="+mn-ea"/>
              <a:cs typeface="+mn-cs"/>
            </a:rPr>
            <a:t> reportar, durante la vigencia.</a:t>
          </a:r>
          <a:endParaRPr lang="es-CO">
            <a:effectLst/>
          </a:endParaRPr>
        </a:p>
      </xdr:txBody>
    </xdr:sp>
    <xdr:clientData/>
  </xdr:twoCellAnchor>
  <xdr:twoCellAnchor>
    <xdr:from>
      <xdr:col>2</xdr:col>
      <xdr:colOff>0</xdr:colOff>
      <xdr:row>11</xdr:row>
      <xdr:rowOff>55979</xdr:rowOff>
    </xdr:from>
    <xdr:to>
      <xdr:col>2</xdr:col>
      <xdr:colOff>0</xdr:colOff>
      <xdr:row>11</xdr:row>
      <xdr:rowOff>245834</xdr:rowOff>
    </xdr:to>
    <xdr:pic macro="[1]!Botondeayuda_8">
      <xdr:nvPicPr>
        <xdr:cNvPr id="4" name="Imagen 67" descr="Ayuda_def.png"/>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3543300" y="2818229"/>
          <a:ext cx="0" cy="189855"/>
        </a:xfrm>
        <a:prstGeom prst="rect">
          <a:avLst/>
        </a:prstGeom>
      </xdr:spPr>
    </xdr:pic>
    <xdr:clientData/>
  </xdr:twoCellAnchor>
  <xdr:twoCellAnchor>
    <xdr:from>
      <xdr:col>2</xdr:col>
      <xdr:colOff>0</xdr:colOff>
      <xdr:row>10</xdr:row>
      <xdr:rowOff>647700</xdr:rowOff>
    </xdr:from>
    <xdr:to>
      <xdr:col>2</xdr:col>
      <xdr:colOff>11205</xdr:colOff>
      <xdr:row>14</xdr:row>
      <xdr:rowOff>0</xdr:rowOff>
    </xdr:to>
    <xdr:sp macro="" textlink="">
      <xdr:nvSpPr>
        <xdr:cNvPr id="5" name="ayuda2" hidden="1"/>
        <xdr:cNvSpPr txBox="1"/>
      </xdr:nvSpPr>
      <xdr:spPr>
        <a:xfrm>
          <a:off x="3543300" y="2762250"/>
          <a:ext cx="11205" cy="24765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167034</xdr:colOff>
      <xdr:row>10</xdr:row>
      <xdr:rowOff>359816</xdr:rowOff>
    </xdr:from>
    <xdr:to>
      <xdr:col>1</xdr:col>
      <xdr:colOff>1630993</xdr:colOff>
      <xdr:row>14</xdr:row>
      <xdr:rowOff>0</xdr:rowOff>
    </xdr:to>
    <xdr:sp macro="" textlink="">
      <xdr:nvSpPr>
        <xdr:cNvPr id="6" name="CuadroTexto 10" hidden="1"/>
        <xdr:cNvSpPr txBox="1"/>
      </xdr:nvSpPr>
      <xdr:spPr>
        <a:xfrm>
          <a:off x="929034" y="2760116"/>
          <a:ext cx="1463959" cy="2478634"/>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7" name="ayuda2" hidden="1"/>
        <xdr:cNvSpPr txBox="1"/>
      </xdr:nvSpPr>
      <xdr:spPr>
        <a:xfrm>
          <a:off x="8362950" y="2762250"/>
          <a:ext cx="11205" cy="24765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8" name="ayuda2" hidden="1"/>
        <xdr:cNvSpPr txBox="1"/>
      </xdr:nvSpPr>
      <xdr:spPr>
        <a:xfrm>
          <a:off x="8362950" y="2762250"/>
          <a:ext cx="11205" cy="24765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9" name="ayuda2" hidden="1"/>
        <xdr:cNvSpPr txBox="1"/>
      </xdr:nvSpPr>
      <xdr:spPr>
        <a:xfrm>
          <a:off x="3543300" y="3409950"/>
          <a:ext cx="11205" cy="20859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10" name="ayuda2" hidden="1"/>
        <xdr:cNvSpPr txBox="1"/>
      </xdr:nvSpPr>
      <xdr:spPr>
        <a:xfrm>
          <a:off x="3543300" y="3409950"/>
          <a:ext cx="11205" cy="20859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editAs="oneCell">
    <xdr:from>
      <xdr:col>1</xdr:col>
      <xdr:colOff>800966</xdr:colOff>
      <xdr:row>1</xdr:row>
      <xdr:rowOff>88756</xdr:rowOff>
    </xdr:from>
    <xdr:to>
      <xdr:col>2</xdr:col>
      <xdr:colOff>889321</xdr:colOff>
      <xdr:row>7</xdr:row>
      <xdr:rowOff>112568</xdr:rowOff>
    </xdr:to>
    <xdr:pic>
      <xdr:nvPicPr>
        <xdr:cNvPr id="17" name="1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62966" y="288781"/>
          <a:ext cx="2869655" cy="1166812"/>
        </a:xfrm>
        <a:prstGeom prst="rect">
          <a:avLst/>
        </a:prstGeom>
      </xdr:spPr>
    </xdr:pic>
    <xdr:clientData/>
  </xdr:twoCellAnchor>
  <xdr:twoCellAnchor>
    <xdr:from>
      <xdr:col>4</xdr:col>
      <xdr:colOff>28575</xdr:colOff>
      <xdr:row>10</xdr:row>
      <xdr:rowOff>647700</xdr:rowOff>
    </xdr:from>
    <xdr:to>
      <xdr:col>6</xdr:col>
      <xdr:colOff>11205</xdr:colOff>
      <xdr:row>14</xdr:row>
      <xdr:rowOff>0</xdr:rowOff>
    </xdr:to>
    <xdr:sp macro="" textlink="">
      <xdr:nvSpPr>
        <xdr:cNvPr id="18" name="ayuda2" hidden="1"/>
        <xdr:cNvSpPr txBox="1"/>
      </xdr:nvSpPr>
      <xdr:spPr>
        <a:xfrm>
          <a:off x="8391525" y="2762250"/>
          <a:ext cx="4402230" cy="24765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10</xdr:row>
      <xdr:rowOff>647700</xdr:rowOff>
    </xdr:from>
    <xdr:to>
      <xdr:col>6</xdr:col>
      <xdr:colOff>11205</xdr:colOff>
      <xdr:row>14</xdr:row>
      <xdr:rowOff>0</xdr:rowOff>
    </xdr:to>
    <xdr:sp macro="" textlink="">
      <xdr:nvSpPr>
        <xdr:cNvPr id="19" name="ayuda2" hidden="1"/>
        <xdr:cNvSpPr txBox="1"/>
      </xdr:nvSpPr>
      <xdr:spPr>
        <a:xfrm>
          <a:off x="8391525" y="2762250"/>
          <a:ext cx="4402230" cy="24765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0" name="ayuda2" hidden="1"/>
        <xdr:cNvSpPr txBox="1"/>
      </xdr:nvSpPr>
      <xdr:spPr>
        <a:xfrm>
          <a:off x="24726900" y="2762250"/>
          <a:ext cx="1619250" cy="24765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1" name="ayuda2" hidden="1"/>
        <xdr:cNvSpPr txBox="1"/>
      </xdr:nvSpPr>
      <xdr:spPr>
        <a:xfrm>
          <a:off x="24726900" y="2762250"/>
          <a:ext cx="1619250" cy="24765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2" name="ayuda2" hidden="1"/>
        <xdr:cNvSpPr txBox="1"/>
      </xdr:nvSpPr>
      <xdr:spPr>
        <a:xfrm>
          <a:off x="26346150" y="2762250"/>
          <a:ext cx="11205" cy="24765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3" name="ayuda2" hidden="1"/>
        <xdr:cNvSpPr txBox="1"/>
      </xdr:nvSpPr>
      <xdr:spPr>
        <a:xfrm>
          <a:off x="26346150" y="2762250"/>
          <a:ext cx="11205" cy="24765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4" name="ayuda2" hidden="1"/>
        <xdr:cNvSpPr txBox="1"/>
      </xdr:nvSpPr>
      <xdr:spPr>
        <a:xfrm>
          <a:off x="5124450" y="3409950"/>
          <a:ext cx="3238500" cy="20859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5" name="ayuda2" hidden="1"/>
        <xdr:cNvSpPr txBox="1"/>
      </xdr:nvSpPr>
      <xdr:spPr>
        <a:xfrm>
          <a:off x="5124450" y="3409950"/>
          <a:ext cx="3238500" cy="20859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6" name="ayuda2" hidden="1"/>
        <xdr:cNvSpPr txBox="1"/>
      </xdr:nvSpPr>
      <xdr:spPr>
        <a:xfrm>
          <a:off x="8391525" y="3409950"/>
          <a:ext cx="4402230" cy="20859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7" name="ayuda2" hidden="1"/>
        <xdr:cNvSpPr txBox="1"/>
      </xdr:nvSpPr>
      <xdr:spPr>
        <a:xfrm>
          <a:off x="8391525" y="3409950"/>
          <a:ext cx="4402230" cy="20859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1365430</xdr:colOff>
      <xdr:row>11</xdr:row>
      <xdr:rowOff>55979</xdr:rowOff>
    </xdr:from>
    <xdr:to>
      <xdr:col>1</xdr:col>
      <xdr:colOff>1555929</xdr:colOff>
      <xdr:row>11</xdr:row>
      <xdr:rowOff>245834</xdr:rowOff>
    </xdr:to>
    <xdr:pic macro="[1]!Botondeayuda_8">
      <xdr:nvPicPr>
        <xdr:cNvPr id="28" name="Imagen 67" descr="Ayuda_def.png"/>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3384730" y="2475329"/>
          <a:ext cx="57149" cy="189855"/>
        </a:xfrm>
        <a:prstGeom prst="rect">
          <a:avLst/>
        </a:prstGeom>
      </xdr:spPr>
    </xdr:pic>
    <xdr:clientData/>
  </xdr:twoCellAnchor>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025" name="Button 1" hidden="1">
              <a:extLst>
                <a:ext uri="{63B3BB69-23CF-44E3-9099-C40C66FF867C}">
                  <a14:compatExt spid="_x0000_s1025"/>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026" name="Button 2" hidden="1">
              <a:extLst>
                <a:ext uri="{63B3BB69-23CF-44E3-9099-C40C66FF867C}">
                  <a14:compatExt spid="_x0000_s1026"/>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027" name="Button 3" hidden="1">
              <a:extLst>
                <a:ext uri="{63B3BB69-23CF-44E3-9099-C40C66FF867C}">
                  <a14:compatExt spid="_x0000_s1027"/>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028" name="Button 4" hidden="1">
              <a:extLst>
                <a:ext uri="{63B3BB69-23CF-44E3-9099-C40C66FF867C}">
                  <a14:compatExt spid="_x0000_s1028"/>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029" name="Button 5" hidden="1">
              <a:extLst>
                <a:ext uri="{63B3BB69-23CF-44E3-9099-C40C66FF867C}">
                  <a14:compatExt spid="_x0000_s1029"/>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030" name="Button 6" hidden="1">
              <a:extLst>
                <a:ext uri="{63B3BB69-23CF-44E3-9099-C40C66FF867C}">
                  <a14:compatExt spid="_x0000_s103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1</xdr:col>
      <xdr:colOff>0</xdr:colOff>
      <xdr:row>11</xdr:row>
      <xdr:rowOff>9525</xdr:rowOff>
    </xdr:from>
    <xdr:to>
      <xdr:col>1</xdr:col>
      <xdr:colOff>923925</xdr:colOff>
      <xdr:row>14</xdr:row>
      <xdr:rowOff>0</xdr:rowOff>
    </xdr:to>
    <xdr:sp macro="" textlink="">
      <xdr:nvSpPr>
        <xdr:cNvPr id="2" name="ayuda1" hidden="1"/>
        <xdr:cNvSpPr txBox="1"/>
      </xdr:nvSpPr>
      <xdr:spPr>
        <a:xfrm>
          <a:off x="762000" y="2771775"/>
          <a:ext cx="923925" cy="2781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1</xdr:col>
      <xdr:colOff>25400</xdr:colOff>
      <xdr:row>10</xdr:row>
      <xdr:rowOff>219075</xdr:rowOff>
    </xdr:from>
    <xdr:to>
      <xdr:col>2</xdr:col>
      <xdr:colOff>0</xdr:colOff>
      <xdr:row>14</xdr:row>
      <xdr:rowOff>0</xdr:rowOff>
    </xdr:to>
    <xdr:sp macro="" textlink="">
      <xdr:nvSpPr>
        <xdr:cNvPr id="3" name="CuadroTexto 5" hidden="1"/>
        <xdr:cNvSpPr txBox="1"/>
      </xdr:nvSpPr>
      <xdr:spPr>
        <a:xfrm>
          <a:off x="787400" y="2762250"/>
          <a:ext cx="2755900"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mn-lt"/>
              <a:ea typeface="+mn-ea"/>
              <a:cs typeface="+mn-cs"/>
            </a:rPr>
            <a:t>Presupuesto Definitivo: </a:t>
          </a:r>
          <a:r>
            <a:rPr lang="es-ES" sz="1100">
              <a:solidFill>
                <a:schemeClr val="dk1"/>
              </a:solidFill>
              <a:effectLst/>
              <a:latin typeface="+mn-lt"/>
              <a:ea typeface="+mn-ea"/>
              <a:cs typeface="+mn-cs"/>
            </a:rPr>
            <a:t>Registre el valor en millones de pesos , del presupuesto asignado para la </a:t>
          </a:r>
          <a:r>
            <a:rPr lang="es-ES" sz="1100" baseline="0">
              <a:solidFill>
                <a:schemeClr val="dk1"/>
              </a:solidFill>
              <a:effectLst/>
              <a:latin typeface="+mn-lt"/>
              <a:ea typeface="+mn-ea"/>
              <a:cs typeface="+mn-cs"/>
            </a:rPr>
            <a:t> ejecución de la </a:t>
          </a:r>
          <a:r>
            <a:rPr lang="es-ES" sz="1100">
              <a:solidFill>
                <a:schemeClr val="dk1"/>
              </a:solidFill>
              <a:effectLst/>
              <a:latin typeface="+mn-lt"/>
              <a:ea typeface="+mn-ea"/>
              <a:cs typeface="+mn-cs"/>
            </a:rPr>
            <a:t>Meta del Proyecto de Inversión</a:t>
          </a:r>
          <a:r>
            <a:rPr lang="es-ES" sz="1100" baseline="0">
              <a:solidFill>
                <a:schemeClr val="dk1"/>
              </a:solidFill>
              <a:effectLst/>
              <a:latin typeface="+mn-lt"/>
              <a:ea typeface="+mn-ea"/>
              <a:cs typeface="+mn-cs"/>
            </a:rPr>
            <a:t> reportar, durante la vigencia.</a:t>
          </a:r>
          <a:endParaRPr lang="es-CO">
            <a:effectLst/>
          </a:endParaRPr>
        </a:p>
      </xdr:txBody>
    </xdr:sp>
    <xdr:clientData/>
  </xdr:twoCellAnchor>
  <xdr:twoCellAnchor>
    <xdr:from>
      <xdr:col>2</xdr:col>
      <xdr:colOff>0</xdr:colOff>
      <xdr:row>11</xdr:row>
      <xdr:rowOff>55979</xdr:rowOff>
    </xdr:from>
    <xdr:to>
      <xdr:col>2</xdr:col>
      <xdr:colOff>0</xdr:colOff>
      <xdr:row>11</xdr:row>
      <xdr:rowOff>245834</xdr:rowOff>
    </xdr:to>
    <xdr:pic macro="[1]!Botondeayuda_8">
      <xdr:nvPicPr>
        <xdr:cNvPr id="4" name="Imagen 67" descr="Ayuda_def.png"/>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3543300" y="2818229"/>
          <a:ext cx="0" cy="189855"/>
        </a:xfrm>
        <a:prstGeom prst="rect">
          <a:avLst/>
        </a:prstGeom>
      </xdr:spPr>
    </xdr:pic>
    <xdr:clientData/>
  </xdr:twoCellAnchor>
  <xdr:twoCellAnchor>
    <xdr:from>
      <xdr:col>2</xdr:col>
      <xdr:colOff>0</xdr:colOff>
      <xdr:row>10</xdr:row>
      <xdr:rowOff>647700</xdr:rowOff>
    </xdr:from>
    <xdr:to>
      <xdr:col>2</xdr:col>
      <xdr:colOff>11205</xdr:colOff>
      <xdr:row>14</xdr:row>
      <xdr:rowOff>0</xdr:rowOff>
    </xdr:to>
    <xdr:sp macro="" textlink="">
      <xdr:nvSpPr>
        <xdr:cNvPr id="5" name="ayuda2" hidden="1"/>
        <xdr:cNvSpPr txBox="1"/>
      </xdr:nvSpPr>
      <xdr:spPr>
        <a:xfrm>
          <a:off x="3543300" y="2762250"/>
          <a:ext cx="11205"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167034</xdr:colOff>
      <xdr:row>10</xdr:row>
      <xdr:rowOff>359816</xdr:rowOff>
    </xdr:from>
    <xdr:to>
      <xdr:col>1</xdr:col>
      <xdr:colOff>1630993</xdr:colOff>
      <xdr:row>14</xdr:row>
      <xdr:rowOff>0</xdr:rowOff>
    </xdr:to>
    <xdr:sp macro="" textlink="">
      <xdr:nvSpPr>
        <xdr:cNvPr id="6" name="CuadroTexto 10" hidden="1"/>
        <xdr:cNvSpPr txBox="1"/>
      </xdr:nvSpPr>
      <xdr:spPr>
        <a:xfrm>
          <a:off x="929034" y="2760116"/>
          <a:ext cx="1463959" cy="2792959"/>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7" name="ayuda2" hidden="1"/>
        <xdr:cNvSpPr txBox="1"/>
      </xdr:nvSpPr>
      <xdr:spPr>
        <a:xfrm>
          <a:off x="8362950" y="2762250"/>
          <a:ext cx="11205"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8" name="ayuda2" hidden="1"/>
        <xdr:cNvSpPr txBox="1"/>
      </xdr:nvSpPr>
      <xdr:spPr>
        <a:xfrm>
          <a:off x="8362950" y="2762250"/>
          <a:ext cx="11205"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9" name="ayuda2" hidden="1"/>
        <xdr:cNvSpPr txBox="1"/>
      </xdr:nvSpPr>
      <xdr:spPr>
        <a:xfrm>
          <a:off x="3543300" y="3409950"/>
          <a:ext cx="11205" cy="24003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10" name="ayuda2" hidden="1"/>
        <xdr:cNvSpPr txBox="1"/>
      </xdr:nvSpPr>
      <xdr:spPr>
        <a:xfrm>
          <a:off x="3543300" y="3409950"/>
          <a:ext cx="11205" cy="24003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editAs="oneCell">
    <xdr:from>
      <xdr:col>1</xdr:col>
      <xdr:colOff>800966</xdr:colOff>
      <xdr:row>1</xdr:row>
      <xdr:rowOff>88756</xdr:rowOff>
    </xdr:from>
    <xdr:to>
      <xdr:col>2</xdr:col>
      <xdr:colOff>889321</xdr:colOff>
      <xdr:row>7</xdr:row>
      <xdr:rowOff>112568</xdr:rowOff>
    </xdr:to>
    <xdr:pic>
      <xdr:nvPicPr>
        <xdr:cNvPr id="17" name="1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62966" y="288781"/>
          <a:ext cx="2869655" cy="1166812"/>
        </a:xfrm>
        <a:prstGeom prst="rect">
          <a:avLst/>
        </a:prstGeom>
      </xdr:spPr>
    </xdr:pic>
    <xdr:clientData/>
  </xdr:twoCellAnchor>
  <xdr:twoCellAnchor>
    <xdr:from>
      <xdr:col>4</xdr:col>
      <xdr:colOff>28575</xdr:colOff>
      <xdr:row>10</xdr:row>
      <xdr:rowOff>647700</xdr:rowOff>
    </xdr:from>
    <xdr:to>
      <xdr:col>6</xdr:col>
      <xdr:colOff>11205</xdr:colOff>
      <xdr:row>14</xdr:row>
      <xdr:rowOff>0</xdr:rowOff>
    </xdr:to>
    <xdr:sp macro="" textlink="">
      <xdr:nvSpPr>
        <xdr:cNvPr id="18" name="ayuda2" hidden="1"/>
        <xdr:cNvSpPr txBox="1"/>
      </xdr:nvSpPr>
      <xdr:spPr>
        <a:xfrm>
          <a:off x="8391525" y="2762250"/>
          <a:ext cx="4402230"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10</xdr:row>
      <xdr:rowOff>647700</xdr:rowOff>
    </xdr:from>
    <xdr:to>
      <xdr:col>6</xdr:col>
      <xdr:colOff>11205</xdr:colOff>
      <xdr:row>14</xdr:row>
      <xdr:rowOff>0</xdr:rowOff>
    </xdr:to>
    <xdr:sp macro="" textlink="">
      <xdr:nvSpPr>
        <xdr:cNvPr id="19" name="ayuda2" hidden="1"/>
        <xdr:cNvSpPr txBox="1"/>
      </xdr:nvSpPr>
      <xdr:spPr>
        <a:xfrm>
          <a:off x="8391525" y="2762250"/>
          <a:ext cx="4402230"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0" name="ayuda2" hidden="1"/>
        <xdr:cNvSpPr txBox="1"/>
      </xdr:nvSpPr>
      <xdr:spPr>
        <a:xfrm>
          <a:off x="24726900" y="2762250"/>
          <a:ext cx="1619250"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1" name="ayuda2" hidden="1"/>
        <xdr:cNvSpPr txBox="1"/>
      </xdr:nvSpPr>
      <xdr:spPr>
        <a:xfrm>
          <a:off x="24726900" y="2762250"/>
          <a:ext cx="1619250"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2" name="ayuda2" hidden="1"/>
        <xdr:cNvSpPr txBox="1"/>
      </xdr:nvSpPr>
      <xdr:spPr>
        <a:xfrm>
          <a:off x="26346150" y="2762250"/>
          <a:ext cx="11205"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3" name="ayuda2" hidden="1"/>
        <xdr:cNvSpPr txBox="1"/>
      </xdr:nvSpPr>
      <xdr:spPr>
        <a:xfrm>
          <a:off x="26346150" y="2762250"/>
          <a:ext cx="11205"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4" name="ayuda2" hidden="1"/>
        <xdr:cNvSpPr txBox="1"/>
      </xdr:nvSpPr>
      <xdr:spPr>
        <a:xfrm>
          <a:off x="5124450" y="3409950"/>
          <a:ext cx="3238500" cy="24003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5" name="ayuda2" hidden="1"/>
        <xdr:cNvSpPr txBox="1"/>
      </xdr:nvSpPr>
      <xdr:spPr>
        <a:xfrm>
          <a:off x="5124450" y="3409950"/>
          <a:ext cx="3238500" cy="24003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6" name="ayuda2" hidden="1"/>
        <xdr:cNvSpPr txBox="1"/>
      </xdr:nvSpPr>
      <xdr:spPr>
        <a:xfrm>
          <a:off x="8391525" y="3409950"/>
          <a:ext cx="4402230" cy="24003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7" name="ayuda2" hidden="1"/>
        <xdr:cNvSpPr txBox="1"/>
      </xdr:nvSpPr>
      <xdr:spPr>
        <a:xfrm>
          <a:off x="8391525" y="3409950"/>
          <a:ext cx="4402230" cy="24003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1365430</xdr:colOff>
      <xdr:row>11</xdr:row>
      <xdr:rowOff>55979</xdr:rowOff>
    </xdr:from>
    <xdr:to>
      <xdr:col>1</xdr:col>
      <xdr:colOff>1555929</xdr:colOff>
      <xdr:row>11</xdr:row>
      <xdr:rowOff>245834</xdr:rowOff>
    </xdr:to>
    <xdr:pic macro="[1]!Botondeayuda_8">
      <xdr:nvPicPr>
        <xdr:cNvPr id="28" name="Imagen 67" descr="Ayuda_def.png"/>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2127430" y="2818229"/>
          <a:ext cx="190499" cy="189855"/>
        </a:xfrm>
        <a:prstGeom prst="rect">
          <a:avLst/>
        </a:prstGeom>
      </xdr:spPr>
    </xdr:pic>
    <xdr:clientData/>
  </xdr:twoCellAnchor>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3313" name="Button 1" hidden="1">
              <a:extLst>
                <a:ext uri="{63B3BB69-23CF-44E3-9099-C40C66FF867C}">
                  <a14:compatExt spid="_x0000_s13313"/>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3314" name="Button 2" hidden="1">
              <a:extLst>
                <a:ext uri="{63B3BB69-23CF-44E3-9099-C40C66FF867C}">
                  <a14:compatExt spid="_x0000_s13314"/>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3315" name="Button 3" hidden="1">
              <a:extLst>
                <a:ext uri="{63B3BB69-23CF-44E3-9099-C40C66FF867C}">
                  <a14:compatExt spid="_x0000_s13315"/>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3316" name="Button 4" hidden="1">
              <a:extLst>
                <a:ext uri="{63B3BB69-23CF-44E3-9099-C40C66FF867C}">
                  <a14:compatExt spid="_x0000_s13316"/>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3317" name="Button 5" hidden="1">
              <a:extLst>
                <a:ext uri="{63B3BB69-23CF-44E3-9099-C40C66FF867C}">
                  <a14:compatExt spid="_x0000_s13317"/>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3318" name="Button 6" hidden="1">
              <a:extLst>
                <a:ext uri="{63B3BB69-23CF-44E3-9099-C40C66FF867C}">
                  <a14:compatExt spid="_x0000_s13318"/>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1</xdr:col>
      <xdr:colOff>0</xdr:colOff>
      <xdr:row>11</xdr:row>
      <xdr:rowOff>9525</xdr:rowOff>
    </xdr:from>
    <xdr:to>
      <xdr:col>1</xdr:col>
      <xdr:colOff>923925</xdr:colOff>
      <xdr:row>14</xdr:row>
      <xdr:rowOff>0</xdr:rowOff>
    </xdr:to>
    <xdr:sp macro="" textlink="">
      <xdr:nvSpPr>
        <xdr:cNvPr id="2" name="ayuda1" hidden="1"/>
        <xdr:cNvSpPr txBox="1"/>
      </xdr:nvSpPr>
      <xdr:spPr>
        <a:xfrm>
          <a:off x="762000" y="2771775"/>
          <a:ext cx="923925" cy="2486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1</xdr:col>
      <xdr:colOff>25400</xdr:colOff>
      <xdr:row>10</xdr:row>
      <xdr:rowOff>219075</xdr:rowOff>
    </xdr:from>
    <xdr:to>
      <xdr:col>2</xdr:col>
      <xdr:colOff>0</xdr:colOff>
      <xdr:row>14</xdr:row>
      <xdr:rowOff>0</xdr:rowOff>
    </xdr:to>
    <xdr:sp macro="" textlink="">
      <xdr:nvSpPr>
        <xdr:cNvPr id="3" name="CuadroTexto 5" hidden="1"/>
        <xdr:cNvSpPr txBox="1"/>
      </xdr:nvSpPr>
      <xdr:spPr>
        <a:xfrm>
          <a:off x="787400" y="2762250"/>
          <a:ext cx="275590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mn-lt"/>
              <a:ea typeface="+mn-ea"/>
              <a:cs typeface="+mn-cs"/>
            </a:rPr>
            <a:t>Presupuesto Definitivo: </a:t>
          </a:r>
          <a:r>
            <a:rPr lang="es-ES" sz="1100">
              <a:solidFill>
                <a:schemeClr val="dk1"/>
              </a:solidFill>
              <a:effectLst/>
              <a:latin typeface="+mn-lt"/>
              <a:ea typeface="+mn-ea"/>
              <a:cs typeface="+mn-cs"/>
            </a:rPr>
            <a:t>Registre el valor en millones de pesos , del presupuesto asignado para la </a:t>
          </a:r>
          <a:r>
            <a:rPr lang="es-ES" sz="1100" baseline="0">
              <a:solidFill>
                <a:schemeClr val="dk1"/>
              </a:solidFill>
              <a:effectLst/>
              <a:latin typeface="+mn-lt"/>
              <a:ea typeface="+mn-ea"/>
              <a:cs typeface="+mn-cs"/>
            </a:rPr>
            <a:t> ejecución de la </a:t>
          </a:r>
          <a:r>
            <a:rPr lang="es-ES" sz="1100">
              <a:solidFill>
                <a:schemeClr val="dk1"/>
              </a:solidFill>
              <a:effectLst/>
              <a:latin typeface="+mn-lt"/>
              <a:ea typeface="+mn-ea"/>
              <a:cs typeface="+mn-cs"/>
            </a:rPr>
            <a:t>Meta del Proyecto de Inversión</a:t>
          </a:r>
          <a:r>
            <a:rPr lang="es-ES" sz="1100" baseline="0">
              <a:solidFill>
                <a:schemeClr val="dk1"/>
              </a:solidFill>
              <a:effectLst/>
              <a:latin typeface="+mn-lt"/>
              <a:ea typeface="+mn-ea"/>
              <a:cs typeface="+mn-cs"/>
            </a:rPr>
            <a:t> reportar, durante la vigencia.</a:t>
          </a:r>
          <a:endParaRPr lang="es-CO">
            <a:effectLst/>
          </a:endParaRPr>
        </a:p>
      </xdr:txBody>
    </xdr:sp>
    <xdr:clientData/>
  </xdr:twoCellAnchor>
  <xdr:twoCellAnchor>
    <xdr:from>
      <xdr:col>2</xdr:col>
      <xdr:colOff>0</xdr:colOff>
      <xdr:row>11</xdr:row>
      <xdr:rowOff>55979</xdr:rowOff>
    </xdr:from>
    <xdr:to>
      <xdr:col>2</xdr:col>
      <xdr:colOff>0</xdr:colOff>
      <xdr:row>11</xdr:row>
      <xdr:rowOff>245834</xdr:rowOff>
    </xdr:to>
    <xdr:pic macro="[1]!Botondeayuda_8">
      <xdr:nvPicPr>
        <xdr:cNvPr id="4" name="Imagen 67" descr="Ayuda_def.png"/>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3543300" y="2818229"/>
          <a:ext cx="0" cy="189855"/>
        </a:xfrm>
        <a:prstGeom prst="rect">
          <a:avLst/>
        </a:prstGeom>
      </xdr:spPr>
    </xdr:pic>
    <xdr:clientData/>
  </xdr:twoCellAnchor>
  <xdr:twoCellAnchor>
    <xdr:from>
      <xdr:col>2</xdr:col>
      <xdr:colOff>0</xdr:colOff>
      <xdr:row>10</xdr:row>
      <xdr:rowOff>647700</xdr:rowOff>
    </xdr:from>
    <xdr:to>
      <xdr:col>2</xdr:col>
      <xdr:colOff>11205</xdr:colOff>
      <xdr:row>14</xdr:row>
      <xdr:rowOff>0</xdr:rowOff>
    </xdr:to>
    <xdr:sp macro="" textlink="">
      <xdr:nvSpPr>
        <xdr:cNvPr id="5" name="ayuda2" hidden="1"/>
        <xdr:cNvSpPr txBox="1"/>
      </xdr:nvSpPr>
      <xdr:spPr>
        <a:xfrm>
          <a:off x="354330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167034</xdr:colOff>
      <xdr:row>10</xdr:row>
      <xdr:rowOff>359816</xdr:rowOff>
    </xdr:from>
    <xdr:to>
      <xdr:col>1</xdr:col>
      <xdr:colOff>1630993</xdr:colOff>
      <xdr:row>14</xdr:row>
      <xdr:rowOff>0</xdr:rowOff>
    </xdr:to>
    <xdr:sp macro="" textlink="">
      <xdr:nvSpPr>
        <xdr:cNvPr id="6" name="CuadroTexto 10" hidden="1"/>
        <xdr:cNvSpPr txBox="1"/>
      </xdr:nvSpPr>
      <xdr:spPr>
        <a:xfrm>
          <a:off x="929034" y="2760116"/>
          <a:ext cx="1463959" cy="2497684"/>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7" name="ayuda2" hidden="1"/>
        <xdr:cNvSpPr txBox="1"/>
      </xdr:nvSpPr>
      <xdr:spPr>
        <a:xfrm>
          <a:off x="83629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8" name="ayuda2" hidden="1"/>
        <xdr:cNvSpPr txBox="1"/>
      </xdr:nvSpPr>
      <xdr:spPr>
        <a:xfrm>
          <a:off x="83629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9" name="ayuda2" hidden="1"/>
        <xdr:cNvSpPr txBox="1"/>
      </xdr:nvSpPr>
      <xdr:spPr>
        <a:xfrm>
          <a:off x="3543300" y="3409950"/>
          <a:ext cx="11205"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10" name="ayuda2" hidden="1"/>
        <xdr:cNvSpPr txBox="1"/>
      </xdr:nvSpPr>
      <xdr:spPr>
        <a:xfrm>
          <a:off x="3543300" y="3409950"/>
          <a:ext cx="11205"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editAs="oneCell">
    <xdr:from>
      <xdr:col>1</xdr:col>
      <xdr:colOff>800966</xdr:colOff>
      <xdr:row>1</xdr:row>
      <xdr:rowOff>88756</xdr:rowOff>
    </xdr:from>
    <xdr:to>
      <xdr:col>2</xdr:col>
      <xdr:colOff>889321</xdr:colOff>
      <xdr:row>7</xdr:row>
      <xdr:rowOff>112568</xdr:rowOff>
    </xdr:to>
    <xdr:pic>
      <xdr:nvPicPr>
        <xdr:cNvPr id="17" name="1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62966" y="288781"/>
          <a:ext cx="2869655" cy="1166812"/>
        </a:xfrm>
        <a:prstGeom prst="rect">
          <a:avLst/>
        </a:prstGeom>
      </xdr:spPr>
    </xdr:pic>
    <xdr:clientData/>
  </xdr:twoCellAnchor>
  <xdr:twoCellAnchor>
    <xdr:from>
      <xdr:col>4</xdr:col>
      <xdr:colOff>28575</xdr:colOff>
      <xdr:row>10</xdr:row>
      <xdr:rowOff>647700</xdr:rowOff>
    </xdr:from>
    <xdr:to>
      <xdr:col>6</xdr:col>
      <xdr:colOff>11205</xdr:colOff>
      <xdr:row>14</xdr:row>
      <xdr:rowOff>0</xdr:rowOff>
    </xdr:to>
    <xdr:sp macro="" textlink="">
      <xdr:nvSpPr>
        <xdr:cNvPr id="18" name="ayuda2" hidden="1"/>
        <xdr:cNvSpPr txBox="1"/>
      </xdr:nvSpPr>
      <xdr:spPr>
        <a:xfrm>
          <a:off x="8391525" y="2762250"/>
          <a:ext cx="440223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10</xdr:row>
      <xdr:rowOff>647700</xdr:rowOff>
    </xdr:from>
    <xdr:to>
      <xdr:col>6</xdr:col>
      <xdr:colOff>11205</xdr:colOff>
      <xdr:row>14</xdr:row>
      <xdr:rowOff>0</xdr:rowOff>
    </xdr:to>
    <xdr:sp macro="" textlink="">
      <xdr:nvSpPr>
        <xdr:cNvPr id="19" name="ayuda2" hidden="1"/>
        <xdr:cNvSpPr txBox="1"/>
      </xdr:nvSpPr>
      <xdr:spPr>
        <a:xfrm>
          <a:off x="8391525" y="2762250"/>
          <a:ext cx="440223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0" name="ayuda2" hidden="1"/>
        <xdr:cNvSpPr txBox="1"/>
      </xdr:nvSpPr>
      <xdr:spPr>
        <a:xfrm>
          <a:off x="24726900" y="2762250"/>
          <a:ext cx="161925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1" name="ayuda2" hidden="1"/>
        <xdr:cNvSpPr txBox="1"/>
      </xdr:nvSpPr>
      <xdr:spPr>
        <a:xfrm>
          <a:off x="24726900" y="2762250"/>
          <a:ext cx="161925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2" name="ayuda2" hidden="1"/>
        <xdr:cNvSpPr txBox="1"/>
      </xdr:nvSpPr>
      <xdr:spPr>
        <a:xfrm>
          <a:off x="263461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3" name="ayuda2" hidden="1"/>
        <xdr:cNvSpPr txBox="1"/>
      </xdr:nvSpPr>
      <xdr:spPr>
        <a:xfrm>
          <a:off x="263461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4" name="ayuda2" hidden="1"/>
        <xdr:cNvSpPr txBox="1"/>
      </xdr:nvSpPr>
      <xdr:spPr>
        <a:xfrm>
          <a:off x="5124450" y="3409950"/>
          <a:ext cx="323850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5" name="ayuda2" hidden="1"/>
        <xdr:cNvSpPr txBox="1"/>
      </xdr:nvSpPr>
      <xdr:spPr>
        <a:xfrm>
          <a:off x="5124450" y="3409950"/>
          <a:ext cx="323850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6" name="ayuda2" hidden="1"/>
        <xdr:cNvSpPr txBox="1"/>
      </xdr:nvSpPr>
      <xdr:spPr>
        <a:xfrm>
          <a:off x="8391525" y="3409950"/>
          <a:ext cx="440223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7" name="ayuda2" hidden="1"/>
        <xdr:cNvSpPr txBox="1"/>
      </xdr:nvSpPr>
      <xdr:spPr>
        <a:xfrm>
          <a:off x="8391525" y="3409950"/>
          <a:ext cx="440223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1365430</xdr:colOff>
      <xdr:row>11</xdr:row>
      <xdr:rowOff>55979</xdr:rowOff>
    </xdr:from>
    <xdr:to>
      <xdr:col>1</xdr:col>
      <xdr:colOff>1555929</xdr:colOff>
      <xdr:row>11</xdr:row>
      <xdr:rowOff>245834</xdr:rowOff>
    </xdr:to>
    <xdr:pic macro="[1]!Botondeayuda_8">
      <xdr:nvPicPr>
        <xdr:cNvPr id="28" name="Imagen 67" descr="Ayuda_def.png"/>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2127430" y="2818229"/>
          <a:ext cx="190499" cy="189855"/>
        </a:xfrm>
        <a:prstGeom prst="rect">
          <a:avLst/>
        </a:prstGeom>
      </xdr:spPr>
    </xdr:pic>
    <xdr:clientData/>
  </xdr:twoCellAnchor>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4337" name="Button 1" hidden="1">
              <a:extLst>
                <a:ext uri="{63B3BB69-23CF-44E3-9099-C40C66FF867C}">
                  <a14:compatExt spid="_x0000_s14337"/>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4338" name="Button 2" hidden="1">
              <a:extLst>
                <a:ext uri="{63B3BB69-23CF-44E3-9099-C40C66FF867C}">
                  <a14:compatExt spid="_x0000_s14338"/>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4339" name="Button 3" hidden="1">
              <a:extLst>
                <a:ext uri="{63B3BB69-23CF-44E3-9099-C40C66FF867C}">
                  <a14:compatExt spid="_x0000_s14339"/>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4340" name="Button 4" hidden="1">
              <a:extLst>
                <a:ext uri="{63B3BB69-23CF-44E3-9099-C40C66FF867C}">
                  <a14:compatExt spid="_x0000_s1434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4341" name="Button 5" hidden="1">
              <a:extLst>
                <a:ext uri="{63B3BB69-23CF-44E3-9099-C40C66FF867C}">
                  <a14:compatExt spid="_x0000_s14341"/>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4342" name="Button 6" hidden="1">
              <a:extLst>
                <a:ext uri="{63B3BB69-23CF-44E3-9099-C40C66FF867C}">
                  <a14:compatExt spid="_x0000_s14342"/>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4</xdr:col>
      <xdr:colOff>0</xdr:colOff>
      <xdr:row>0</xdr:row>
      <xdr:rowOff>9525</xdr:rowOff>
    </xdr:from>
    <xdr:to>
      <xdr:col>4</xdr:col>
      <xdr:colOff>923925</xdr:colOff>
      <xdr:row>1</xdr:row>
      <xdr:rowOff>342900</xdr:rowOff>
    </xdr:to>
    <xdr:sp macro="" textlink="">
      <xdr:nvSpPr>
        <xdr:cNvPr id="2" name="ayuda1" hidden="1"/>
        <xdr:cNvSpPr txBox="1"/>
      </xdr:nvSpPr>
      <xdr:spPr>
        <a:xfrm>
          <a:off x="2438400" y="9525"/>
          <a:ext cx="609600" cy="371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4</xdr:col>
      <xdr:colOff>25400</xdr:colOff>
      <xdr:row>0</xdr:row>
      <xdr:rowOff>219075</xdr:rowOff>
    </xdr:from>
    <xdr:to>
      <xdr:col>5</xdr:col>
      <xdr:colOff>0</xdr:colOff>
      <xdr:row>1</xdr:row>
      <xdr:rowOff>103593</xdr:rowOff>
    </xdr:to>
    <xdr:sp macro="" textlink="">
      <xdr:nvSpPr>
        <xdr:cNvPr id="3" name="CuadroTexto 5" hidden="1"/>
        <xdr:cNvSpPr txBox="1"/>
      </xdr:nvSpPr>
      <xdr:spPr>
        <a:xfrm>
          <a:off x="2463800" y="190500"/>
          <a:ext cx="584200" cy="103593"/>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mn-lt"/>
              <a:ea typeface="+mn-ea"/>
              <a:cs typeface="+mn-cs"/>
            </a:rPr>
            <a:t>Presupuesto Definitivo: </a:t>
          </a:r>
          <a:r>
            <a:rPr lang="es-ES" sz="1100">
              <a:solidFill>
                <a:schemeClr val="dk1"/>
              </a:solidFill>
              <a:effectLst/>
              <a:latin typeface="+mn-lt"/>
              <a:ea typeface="+mn-ea"/>
              <a:cs typeface="+mn-cs"/>
            </a:rPr>
            <a:t>Registre el valor en millones de pesos , del presupuesto asignado para la </a:t>
          </a:r>
          <a:r>
            <a:rPr lang="es-ES" sz="1100" baseline="0">
              <a:solidFill>
                <a:schemeClr val="dk1"/>
              </a:solidFill>
              <a:effectLst/>
              <a:latin typeface="+mn-lt"/>
              <a:ea typeface="+mn-ea"/>
              <a:cs typeface="+mn-cs"/>
            </a:rPr>
            <a:t> ejecución de la </a:t>
          </a:r>
          <a:r>
            <a:rPr lang="es-ES" sz="1100">
              <a:solidFill>
                <a:schemeClr val="dk1"/>
              </a:solidFill>
              <a:effectLst/>
              <a:latin typeface="+mn-lt"/>
              <a:ea typeface="+mn-ea"/>
              <a:cs typeface="+mn-cs"/>
            </a:rPr>
            <a:t>Meta del Proyecto de Invesión</a:t>
          </a:r>
          <a:r>
            <a:rPr lang="es-ES" sz="1100" baseline="0">
              <a:solidFill>
                <a:schemeClr val="dk1"/>
              </a:solidFill>
              <a:effectLst/>
              <a:latin typeface="+mn-lt"/>
              <a:ea typeface="+mn-ea"/>
              <a:cs typeface="+mn-cs"/>
            </a:rPr>
            <a:t>a reportar, durante la vigencia.</a:t>
          </a:r>
          <a:endParaRPr lang="es-CO">
            <a:effectLst/>
          </a:endParaRPr>
        </a:p>
      </xdr:txBody>
    </xdr:sp>
    <xdr:clientData/>
  </xdr:twoCellAnchor>
  <xdr:twoCellAnchor>
    <xdr:from>
      <xdr:col>4</xdr:col>
      <xdr:colOff>28575</xdr:colOff>
      <xdr:row>0</xdr:row>
      <xdr:rowOff>647700</xdr:rowOff>
    </xdr:from>
    <xdr:to>
      <xdr:col>5</xdr:col>
      <xdr:colOff>11205</xdr:colOff>
      <xdr:row>1</xdr:row>
      <xdr:rowOff>87656</xdr:rowOff>
    </xdr:to>
    <xdr:sp macro="" textlink="">
      <xdr:nvSpPr>
        <xdr:cNvPr id="4" name="ayuda2" hidden="1"/>
        <xdr:cNvSpPr txBox="1"/>
      </xdr:nvSpPr>
      <xdr:spPr>
        <a:xfrm>
          <a:off x="2466975" y="190500"/>
          <a:ext cx="592230" cy="87656"/>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167034</xdr:colOff>
      <xdr:row>0</xdr:row>
      <xdr:rowOff>359816</xdr:rowOff>
    </xdr:from>
    <xdr:to>
      <xdr:col>4</xdr:col>
      <xdr:colOff>1630993</xdr:colOff>
      <xdr:row>1</xdr:row>
      <xdr:rowOff>108007</xdr:rowOff>
    </xdr:to>
    <xdr:sp macro="" textlink="">
      <xdr:nvSpPr>
        <xdr:cNvPr id="5" name="CuadroTexto 10" hidden="1"/>
        <xdr:cNvSpPr txBox="1"/>
      </xdr:nvSpPr>
      <xdr:spPr>
        <a:xfrm>
          <a:off x="2605434" y="188366"/>
          <a:ext cx="444784" cy="110141"/>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xdr:from>
      <xdr:col>5</xdr:col>
      <xdr:colOff>0</xdr:colOff>
      <xdr:row>0</xdr:row>
      <xdr:rowOff>9525</xdr:rowOff>
    </xdr:from>
    <xdr:to>
      <xdr:col>5</xdr:col>
      <xdr:colOff>923925</xdr:colOff>
      <xdr:row>1</xdr:row>
      <xdr:rowOff>342900</xdr:rowOff>
    </xdr:to>
    <xdr:sp macro="" textlink="">
      <xdr:nvSpPr>
        <xdr:cNvPr id="6" name="ayuda1" hidden="1"/>
        <xdr:cNvSpPr txBox="1"/>
      </xdr:nvSpPr>
      <xdr:spPr>
        <a:xfrm>
          <a:off x="3048000" y="9525"/>
          <a:ext cx="609600" cy="371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5</xdr:col>
      <xdr:colOff>25400</xdr:colOff>
      <xdr:row>0</xdr:row>
      <xdr:rowOff>219075</xdr:rowOff>
    </xdr:from>
    <xdr:to>
      <xdr:col>6</xdr:col>
      <xdr:colOff>0</xdr:colOff>
      <xdr:row>1</xdr:row>
      <xdr:rowOff>103593</xdr:rowOff>
    </xdr:to>
    <xdr:sp macro="" textlink="">
      <xdr:nvSpPr>
        <xdr:cNvPr id="7" name="CuadroTexto 5" hidden="1"/>
        <xdr:cNvSpPr txBox="1"/>
      </xdr:nvSpPr>
      <xdr:spPr>
        <a:xfrm>
          <a:off x="3073400" y="190500"/>
          <a:ext cx="584200" cy="103593"/>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mn-lt"/>
              <a:ea typeface="+mn-ea"/>
              <a:cs typeface="+mn-cs"/>
            </a:rPr>
            <a:t>Presupuesto Definitivo: </a:t>
          </a:r>
          <a:r>
            <a:rPr lang="es-ES" sz="1100">
              <a:solidFill>
                <a:schemeClr val="dk1"/>
              </a:solidFill>
              <a:effectLst/>
              <a:latin typeface="+mn-lt"/>
              <a:ea typeface="+mn-ea"/>
              <a:cs typeface="+mn-cs"/>
            </a:rPr>
            <a:t>Registre el valor en millones de pesos , del presupuesto asignado para la </a:t>
          </a:r>
          <a:r>
            <a:rPr lang="es-ES" sz="1100" baseline="0">
              <a:solidFill>
                <a:schemeClr val="dk1"/>
              </a:solidFill>
              <a:effectLst/>
              <a:latin typeface="+mn-lt"/>
              <a:ea typeface="+mn-ea"/>
              <a:cs typeface="+mn-cs"/>
            </a:rPr>
            <a:t> ejecución de la </a:t>
          </a:r>
          <a:r>
            <a:rPr lang="es-ES" sz="1100">
              <a:solidFill>
                <a:schemeClr val="dk1"/>
              </a:solidFill>
              <a:effectLst/>
              <a:latin typeface="+mn-lt"/>
              <a:ea typeface="+mn-ea"/>
              <a:cs typeface="+mn-cs"/>
            </a:rPr>
            <a:t>Meta del Proyecto de Invesión</a:t>
          </a:r>
          <a:r>
            <a:rPr lang="es-ES" sz="1100" baseline="0">
              <a:solidFill>
                <a:schemeClr val="dk1"/>
              </a:solidFill>
              <a:effectLst/>
              <a:latin typeface="+mn-lt"/>
              <a:ea typeface="+mn-ea"/>
              <a:cs typeface="+mn-cs"/>
            </a:rPr>
            <a:t>a reportar, durante la vigencia.</a:t>
          </a:r>
          <a:endParaRPr lang="es-CO">
            <a:effectLst/>
          </a:endParaRPr>
        </a:p>
      </xdr:txBody>
    </xdr:sp>
    <xdr:clientData/>
  </xdr:twoCellAnchor>
  <xdr:twoCellAnchor>
    <xdr:from>
      <xdr:col>5</xdr:col>
      <xdr:colOff>167034</xdr:colOff>
      <xdr:row>0</xdr:row>
      <xdr:rowOff>359816</xdr:rowOff>
    </xdr:from>
    <xdr:to>
      <xdr:col>5</xdr:col>
      <xdr:colOff>1630993</xdr:colOff>
      <xdr:row>1</xdr:row>
      <xdr:rowOff>108007</xdr:rowOff>
    </xdr:to>
    <xdr:sp macro="" textlink="">
      <xdr:nvSpPr>
        <xdr:cNvPr id="8" name="CuadroTexto 10" hidden="1"/>
        <xdr:cNvSpPr txBox="1"/>
      </xdr:nvSpPr>
      <xdr:spPr>
        <a:xfrm>
          <a:off x="3215034" y="188366"/>
          <a:ext cx="444784" cy="110141"/>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11</xdr:row>
      <xdr:rowOff>9525</xdr:rowOff>
    </xdr:from>
    <xdr:to>
      <xdr:col>1</xdr:col>
      <xdr:colOff>923925</xdr:colOff>
      <xdr:row>14</xdr:row>
      <xdr:rowOff>0</xdr:rowOff>
    </xdr:to>
    <xdr:sp macro="" textlink="">
      <xdr:nvSpPr>
        <xdr:cNvPr id="2" name="ayuda1" hidden="1"/>
        <xdr:cNvSpPr txBox="1"/>
      </xdr:nvSpPr>
      <xdr:spPr>
        <a:xfrm>
          <a:off x="762000" y="2771775"/>
          <a:ext cx="923925" cy="2781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1</xdr:col>
      <xdr:colOff>25400</xdr:colOff>
      <xdr:row>10</xdr:row>
      <xdr:rowOff>219075</xdr:rowOff>
    </xdr:from>
    <xdr:to>
      <xdr:col>2</xdr:col>
      <xdr:colOff>0</xdr:colOff>
      <xdr:row>14</xdr:row>
      <xdr:rowOff>0</xdr:rowOff>
    </xdr:to>
    <xdr:sp macro="" textlink="">
      <xdr:nvSpPr>
        <xdr:cNvPr id="3" name="CuadroTexto 5" hidden="1"/>
        <xdr:cNvSpPr txBox="1"/>
      </xdr:nvSpPr>
      <xdr:spPr>
        <a:xfrm>
          <a:off x="787400" y="2762250"/>
          <a:ext cx="2755900"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mn-lt"/>
              <a:ea typeface="+mn-ea"/>
              <a:cs typeface="+mn-cs"/>
            </a:rPr>
            <a:t>Presupuesto Definitivo: </a:t>
          </a:r>
          <a:r>
            <a:rPr lang="es-ES" sz="1100">
              <a:solidFill>
                <a:schemeClr val="dk1"/>
              </a:solidFill>
              <a:effectLst/>
              <a:latin typeface="+mn-lt"/>
              <a:ea typeface="+mn-ea"/>
              <a:cs typeface="+mn-cs"/>
            </a:rPr>
            <a:t>Registre el valor en millones de pesos , del presupuesto asignado para la </a:t>
          </a:r>
          <a:r>
            <a:rPr lang="es-ES" sz="1100" baseline="0">
              <a:solidFill>
                <a:schemeClr val="dk1"/>
              </a:solidFill>
              <a:effectLst/>
              <a:latin typeface="+mn-lt"/>
              <a:ea typeface="+mn-ea"/>
              <a:cs typeface="+mn-cs"/>
            </a:rPr>
            <a:t> ejecución de la </a:t>
          </a:r>
          <a:r>
            <a:rPr lang="es-ES" sz="1100">
              <a:solidFill>
                <a:schemeClr val="dk1"/>
              </a:solidFill>
              <a:effectLst/>
              <a:latin typeface="+mn-lt"/>
              <a:ea typeface="+mn-ea"/>
              <a:cs typeface="+mn-cs"/>
            </a:rPr>
            <a:t>Meta del Proyecto de Inversión</a:t>
          </a:r>
          <a:r>
            <a:rPr lang="es-ES" sz="1100" baseline="0">
              <a:solidFill>
                <a:schemeClr val="dk1"/>
              </a:solidFill>
              <a:effectLst/>
              <a:latin typeface="+mn-lt"/>
              <a:ea typeface="+mn-ea"/>
              <a:cs typeface="+mn-cs"/>
            </a:rPr>
            <a:t> reportar, durante la vigencia.</a:t>
          </a:r>
          <a:endParaRPr lang="es-CO">
            <a:effectLst/>
          </a:endParaRPr>
        </a:p>
      </xdr:txBody>
    </xdr:sp>
    <xdr:clientData/>
  </xdr:twoCellAnchor>
  <xdr:twoCellAnchor>
    <xdr:from>
      <xdr:col>2</xdr:col>
      <xdr:colOff>0</xdr:colOff>
      <xdr:row>11</xdr:row>
      <xdr:rowOff>55979</xdr:rowOff>
    </xdr:from>
    <xdr:to>
      <xdr:col>2</xdr:col>
      <xdr:colOff>0</xdr:colOff>
      <xdr:row>11</xdr:row>
      <xdr:rowOff>245834</xdr:rowOff>
    </xdr:to>
    <xdr:pic macro="[1]!Botondeayuda_8">
      <xdr:nvPicPr>
        <xdr:cNvPr id="4" name="Imagen 67" descr="Ayuda_def.png"/>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3543300" y="2818229"/>
          <a:ext cx="0" cy="189855"/>
        </a:xfrm>
        <a:prstGeom prst="rect">
          <a:avLst/>
        </a:prstGeom>
      </xdr:spPr>
    </xdr:pic>
    <xdr:clientData/>
  </xdr:twoCellAnchor>
  <xdr:twoCellAnchor>
    <xdr:from>
      <xdr:col>2</xdr:col>
      <xdr:colOff>0</xdr:colOff>
      <xdr:row>10</xdr:row>
      <xdr:rowOff>647700</xdr:rowOff>
    </xdr:from>
    <xdr:to>
      <xdr:col>2</xdr:col>
      <xdr:colOff>11205</xdr:colOff>
      <xdr:row>14</xdr:row>
      <xdr:rowOff>0</xdr:rowOff>
    </xdr:to>
    <xdr:sp macro="" textlink="">
      <xdr:nvSpPr>
        <xdr:cNvPr id="5" name="ayuda2" hidden="1"/>
        <xdr:cNvSpPr txBox="1"/>
      </xdr:nvSpPr>
      <xdr:spPr>
        <a:xfrm>
          <a:off x="3543300" y="2762250"/>
          <a:ext cx="11205"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167034</xdr:colOff>
      <xdr:row>10</xdr:row>
      <xdr:rowOff>359816</xdr:rowOff>
    </xdr:from>
    <xdr:to>
      <xdr:col>1</xdr:col>
      <xdr:colOff>1630993</xdr:colOff>
      <xdr:row>14</xdr:row>
      <xdr:rowOff>0</xdr:rowOff>
    </xdr:to>
    <xdr:sp macro="" textlink="">
      <xdr:nvSpPr>
        <xdr:cNvPr id="6" name="CuadroTexto 10" hidden="1"/>
        <xdr:cNvSpPr txBox="1"/>
      </xdr:nvSpPr>
      <xdr:spPr>
        <a:xfrm>
          <a:off x="929034" y="2760116"/>
          <a:ext cx="1463959" cy="2792959"/>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7" name="ayuda2" hidden="1"/>
        <xdr:cNvSpPr txBox="1"/>
      </xdr:nvSpPr>
      <xdr:spPr>
        <a:xfrm>
          <a:off x="8362950" y="2762250"/>
          <a:ext cx="11205"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8" name="ayuda2" hidden="1"/>
        <xdr:cNvSpPr txBox="1"/>
      </xdr:nvSpPr>
      <xdr:spPr>
        <a:xfrm>
          <a:off x="8362950" y="2762250"/>
          <a:ext cx="11205"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9" name="ayuda2" hidden="1"/>
        <xdr:cNvSpPr txBox="1"/>
      </xdr:nvSpPr>
      <xdr:spPr>
        <a:xfrm>
          <a:off x="3543300" y="3409950"/>
          <a:ext cx="11205" cy="24003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10" name="ayuda2" hidden="1"/>
        <xdr:cNvSpPr txBox="1"/>
      </xdr:nvSpPr>
      <xdr:spPr>
        <a:xfrm>
          <a:off x="3543300" y="3409950"/>
          <a:ext cx="11205" cy="24003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editAs="oneCell">
    <xdr:from>
      <xdr:col>1</xdr:col>
      <xdr:colOff>800966</xdr:colOff>
      <xdr:row>1</xdr:row>
      <xdr:rowOff>88756</xdr:rowOff>
    </xdr:from>
    <xdr:to>
      <xdr:col>2</xdr:col>
      <xdr:colOff>889321</xdr:colOff>
      <xdr:row>7</xdr:row>
      <xdr:rowOff>112568</xdr:rowOff>
    </xdr:to>
    <xdr:pic>
      <xdr:nvPicPr>
        <xdr:cNvPr id="17" name="1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62966" y="288781"/>
          <a:ext cx="2869655" cy="1166812"/>
        </a:xfrm>
        <a:prstGeom prst="rect">
          <a:avLst/>
        </a:prstGeom>
      </xdr:spPr>
    </xdr:pic>
    <xdr:clientData/>
  </xdr:twoCellAnchor>
  <xdr:twoCellAnchor>
    <xdr:from>
      <xdr:col>4</xdr:col>
      <xdr:colOff>28575</xdr:colOff>
      <xdr:row>10</xdr:row>
      <xdr:rowOff>647700</xdr:rowOff>
    </xdr:from>
    <xdr:to>
      <xdr:col>6</xdr:col>
      <xdr:colOff>11205</xdr:colOff>
      <xdr:row>14</xdr:row>
      <xdr:rowOff>0</xdr:rowOff>
    </xdr:to>
    <xdr:sp macro="" textlink="">
      <xdr:nvSpPr>
        <xdr:cNvPr id="18" name="ayuda2" hidden="1"/>
        <xdr:cNvSpPr txBox="1"/>
      </xdr:nvSpPr>
      <xdr:spPr>
        <a:xfrm>
          <a:off x="8391525" y="2762250"/>
          <a:ext cx="4402230"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10</xdr:row>
      <xdr:rowOff>647700</xdr:rowOff>
    </xdr:from>
    <xdr:to>
      <xdr:col>6</xdr:col>
      <xdr:colOff>11205</xdr:colOff>
      <xdr:row>14</xdr:row>
      <xdr:rowOff>0</xdr:rowOff>
    </xdr:to>
    <xdr:sp macro="" textlink="">
      <xdr:nvSpPr>
        <xdr:cNvPr id="19" name="ayuda2" hidden="1"/>
        <xdr:cNvSpPr txBox="1"/>
      </xdr:nvSpPr>
      <xdr:spPr>
        <a:xfrm>
          <a:off x="8391525" y="2762250"/>
          <a:ext cx="4402230"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0" name="ayuda2" hidden="1"/>
        <xdr:cNvSpPr txBox="1"/>
      </xdr:nvSpPr>
      <xdr:spPr>
        <a:xfrm>
          <a:off x="24726900" y="2762250"/>
          <a:ext cx="1619250"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1" name="ayuda2" hidden="1"/>
        <xdr:cNvSpPr txBox="1"/>
      </xdr:nvSpPr>
      <xdr:spPr>
        <a:xfrm>
          <a:off x="24726900" y="2762250"/>
          <a:ext cx="1619250"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2" name="ayuda2" hidden="1"/>
        <xdr:cNvSpPr txBox="1"/>
      </xdr:nvSpPr>
      <xdr:spPr>
        <a:xfrm>
          <a:off x="26346150" y="2762250"/>
          <a:ext cx="11205"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3" name="ayuda2" hidden="1"/>
        <xdr:cNvSpPr txBox="1"/>
      </xdr:nvSpPr>
      <xdr:spPr>
        <a:xfrm>
          <a:off x="26346150" y="2762250"/>
          <a:ext cx="11205"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4" name="ayuda2" hidden="1"/>
        <xdr:cNvSpPr txBox="1"/>
      </xdr:nvSpPr>
      <xdr:spPr>
        <a:xfrm>
          <a:off x="5124450" y="3409950"/>
          <a:ext cx="3238500" cy="24003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5" name="ayuda2" hidden="1"/>
        <xdr:cNvSpPr txBox="1"/>
      </xdr:nvSpPr>
      <xdr:spPr>
        <a:xfrm>
          <a:off x="5124450" y="3409950"/>
          <a:ext cx="3238500" cy="24003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6" name="ayuda2" hidden="1"/>
        <xdr:cNvSpPr txBox="1"/>
      </xdr:nvSpPr>
      <xdr:spPr>
        <a:xfrm>
          <a:off x="8391525" y="3409950"/>
          <a:ext cx="4402230" cy="24003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7" name="ayuda2" hidden="1"/>
        <xdr:cNvSpPr txBox="1"/>
      </xdr:nvSpPr>
      <xdr:spPr>
        <a:xfrm>
          <a:off x="8391525" y="3409950"/>
          <a:ext cx="4402230" cy="24003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1365430</xdr:colOff>
      <xdr:row>11</xdr:row>
      <xdr:rowOff>55979</xdr:rowOff>
    </xdr:from>
    <xdr:to>
      <xdr:col>1</xdr:col>
      <xdr:colOff>1555929</xdr:colOff>
      <xdr:row>11</xdr:row>
      <xdr:rowOff>245834</xdr:rowOff>
    </xdr:to>
    <xdr:pic macro="[1]!Botondeayuda_8">
      <xdr:nvPicPr>
        <xdr:cNvPr id="28" name="Imagen 67" descr="Ayuda_def.png"/>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2127430" y="2818229"/>
          <a:ext cx="190499" cy="189855"/>
        </a:xfrm>
        <a:prstGeom prst="rect">
          <a:avLst/>
        </a:prstGeom>
      </xdr:spPr>
    </xdr:pic>
    <xdr:clientData/>
  </xdr:twoCellAnchor>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5121" name="Button 1" hidden="1">
              <a:extLst>
                <a:ext uri="{63B3BB69-23CF-44E3-9099-C40C66FF867C}">
                  <a14:compatExt spid="_x0000_s5121"/>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5122" name="Button 2" hidden="1">
              <a:extLst>
                <a:ext uri="{63B3BB69-23CF-44E3-9099-C40C66FF867C}">
                  <a14:compatExt spid="_x0000_s5122"/>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5123" name="Button 3" hidden="1">
              <a:extLst>
                <a:ext uri="{63B3BB69-23CF-44E3-9099-C40C66FF867C}">
                  <a14:compatExt spid="_x0000_s5123"/>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5124" name="Button 4" hidden="1">
              <a:extLst>
                <a:ext uri="{63B3BB69-23CF-44E3-9099-C40C66FF867C}">
                  <a14:compatExt spid="_x0000_s5124"/>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5125" name="Button 5" hidden="1">
              <a:extLst>
                <a:ext uri="{63B3BB69-23CF-44E3-9099-C40C66FF867C}">
                  <a14:compatExt spid="_x0000_s5125"/>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5126" name="Button 6" hidden="1">
              <a:extLst>
                <a:ext uri="{63B3BB69-23CF-44E3-9099-C40C66FF867C}">
                  <a14:compatExt spid="_x0000_s5126"/>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xdr:col>
      <xdr:colOff>0</xdr:colOff>
      <xdr:row>11</xdr:row>
      <xdr:rowOff>9525</xdr:rowOff>
    </xdr:from>
    <xdr:to>
      <xdr:col>1</xdr:col>
      <xdr:colOff>923925</xdr:colOff>
      <xdr:row>14</xdr:row>
      <xdr:rowOff>0</xdr:rowOff>
    </xdr:to>
    <xdr:sp macro="" textlink="">
      <xdr:nvSpPr>
        <xdr:cNvPr id="2" name="ayuda1" hidden="1"/>
        <xdr:cNvSpPr txBox="1"/>
      </xdr:nvSpPr>
      <xdr:spPr>
        <a:xfrm>
          <a:off x="762000" y="2771775"/>
          <a:ext cx="923925" cy="3076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1</xdr:col>
      <xdr:colOff>25400</xdr:colOff>
      <xdr:row>10</xdr:row>
      <xdr:rowOff>219075</xdr:rowOff>
    </xdr:from>
    <xdr:to>
      <xdr:col>2</xdr:col>
      <xdr:colOff>0</xdr:colOff>
      <xdr:row>14</xdr:row>
      <xdr:rowOff>0</xdr:rowOff>
    </xdr:to>
    <xdr:sp macro="" textlink="">
      <xdr:nvSpPr>
        <xdr:cNvPr id="3" name="CuadroTexto 5" hidden="1"/>
        <xdr:cNvSpPr txBox="1"/>
      </xdr:nvSpPr>
      <xdr:spPr>
        <a:xfrm>
          <a:off x="787400" y="2762250"/>
          <a:ext cx="2755900" cy="30861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mn-lt"/>
              <a:ea typeface="+mn-ea"/>
              <a:cs typeface="+mn-cs"/>
            </a:rPr>
            <a:t>Presupuesto Definitivo: </a:t>
          </a:r>
          <a:r>
            <a:rPr lang="es-ES" sz="1100">
              <a:solidFill>
                <a:schemeClr val="dk1"/>
              </a:solidFill>
              <a:effectLst/>
              <a:latin typeface="+mn-lt"/>
              <a:ea typeface="+mn-ea"/>
              <a:cs typeface="+mn-cs"/>
            </a:rPr>
            <a:t>Registre el valor en millones de pesos , del presupuesto asignado para la </a:t>
          </a:r>
          <a:r>
            <a:rPr lang="es-ES" sz="1100" baseline="0">
              <a:solidFill>
                <a:schemeClr val="dk1"/>
              </a:solidFill>
              <a:effectLst/>
              <a:latin typeface="+mn-lt"/>
              <a:ea typeface="+mn-ea"/>
              <a:cs typeface="+mn-cs"/>
            </a:rPr>
            <a:t> ejecución de la </a:t>
          </a:r>
          <a:r>
            <a:rPr lang="es-ES" sz="1100">
              <a:solidFill>
                <a:schemeClr val="dk1"/>
              </a:solidFill>
              <a:effectLst/>
              <a:latin typeface="+mn-lt"/>
              <a:ea typeface="+mn-ea"/>
              <a:cs typeface="+mn-cs"/>
            </a:rPr>
            <a:t>Meta del Proyecto de Inversión</a:t>
          </a:r>
          <a:r>
            <a:rPr lang="es-ES" sz="1100" baseline="0">
              <a:solidFill>
                <a:schemeClr val="dk1"/>
              </a:solidFill>
              <a:effectLst/>
              <a:latin typeface="+mn-lt"/>
              <a:ea typeface="+mn-ea"/>
              <a:cs typeface="+mn-cs"/>
            </a:rPr>
            <a:t> reportar, durante la vigencia.</a:t>
          </a:r>
          <a:endParaRPr lang="es-CO">
            <a:effectLst/>
          </a:endParaRPr>
        </a:p>
      </xdr:txBody>
    </xdr:sp>
    <xdr:clientData/>
  </xdr:twoCellAnchor>
  <xdr:twoCellAnchor>
    <xdr:from>
      <xdr:col>2</xdr:col>
      <xdr:colOff>0</xdr:colOff>
      <xdr:row>11</xdr:row>
      <xdr:rowOff>55979</xdr:rowOff>
    </xdr:from>
    <xdr:to>
      <xdr:col>2</xdr:col>
      <xdr:colOff>0</xdr:colOff>
      <xdr:row>11</xdr:row>
      <xdr:rowOff>245834</xdr:rowOff>
    </xdr:to>
    <xdr:pic macro="[1]!Botondeayuda_8">
      <xdr:nvPicPr>
        <xdr:cNvPr id="4" name="Imagen 67" descr="Ayuda_def.png"/>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3543300" y="2818229"/>
          <a:ext cx="0" cy="189855"/>
        </a:xfrm>
        <a:prstGeom prst="rect">
          <a:avLst/>
        </a:prstGeom>
      </xdr:spPr>
    </xdr:pic>
    <xdr:clientData/>
  </xdr:twoCellAnchor>
  <xdr:twoCellAnchor>
    <xdr:from>
      <xdr:col>2</xdr:col>
      <xdr:colOff>0</xdr:colOff>
      <xdr:row>10</xdr:row>
      <xdr:rowOff>647700</xdr:rowOff>
    </xdr:from>
    <xdr:to>
      <xdr:col>2</xdr:col>
      <xdr:colOff>11205</xdr:colOff>
      <xdr:row>14</xdr:row>
      <xdr:rowOff>0</xdr:rowOff>
    </xdr:to>
    <xdr:sp macro="" textlink="">
      <xdr:nvSpPr>
        <xdr:cNvPr id="5" name="ayuda2" hidden="1"/>
        <xdr:cNvSpPr txBox="1"/>
      </xdr:nvSpPr>
      <xdr:spPr>
        <a:xfrm>
          <a:off x="3543300" y="2762250"/>
          <a:ext cx="11205" cy="30861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167034</xdr:colOff>
      <xdr:row>10</xdr:row>
      <xdr:rowOff>359816</xdr:rowOff>
    </xdr:from>
    <xdr:to>
      <xdr:col>1</xdr:col>
      <xdr:colOff>1630993</xdr:colOff>
      <xdr:row>14</xdr:row>
      <xdr:rowOff>0</xdr:rowOff>
    </xdr:to>
    <xdr:sp macro="" textlink="">
      <xdr:nvSpPr>
        <xdr:cNvPr id="6" name="CuadroTexto 10" hidden="1"/>
        <xdr:cNvSpPr txBox="1"/>
      </xdr:nvSpPr>
      <xdr:spPr>
        <a:xfrm>
          <a:off x="929034" y="2760116"/>
          <a:ext cx="1463959" cy="3088234"/>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7" name="ayuda2" hidden="1"/>
        <xdr:cNvSpPr txBox="1"/>
      </xdr:nvSpPr>
      <xdr:spPr>
        <a:xfrm>
          <a:off x="8362950" y="2762250"/>
          <a:ext cx="11205" cy="30861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8" name="ayuda2" hidden="1"/>
        <xdr:cNvSpPr txBox="1"/>
      </xdr:nvSpPr>
      <xdr:spPr>
        <a:xfrm>
          <a:off x="8362950" y="2762250"/>
          <a:ext cx="11205" cy="30861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9" name="ayuda2" hidden="1"/>
        <xdr:cNvSpPr txBox="1"/>
      </xdr:nvSpPr>
      <xdr:spPr>
        <a:xfrm>
          <a:off x="3543300" y="3409950"/>
          <a:ext cx="11205" cy="26955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10" name="ayuda2" hidden="1"/>
        <xdr:cNvSpPr txBox="1"/>
      </xdr:nvSpPr>
      <xdr:spPr>
        <a:xfrm>
          <a:off x="3543300" y="3409950"/>
          <a:ext cx="11205" cy="26955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editAs="oneCell">
    <xdr:from>
      <xdr:col>1</xdr:col>
      <xdr:colOff>800966</xdr:colOff>
      <xdr:row>1</xdr:row>
      <xdr:rowOff>88756</xdr:rowOff>
    </xdr:from>
    <xdr:to>
      <xdr:col>2</xdr:col>
      <xdr:colOff>889321</xdr:colOff>
      <xdr:row>7</xdr:row>
      <xdr:rowOff>112568</xdr:rowOff>
    </xdr:to>
    <xdr:pic>
      <xdr:nvPicPr>
        <xdr:cNvPr id="17" name="1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62966" y="288781"/>
          <a:ext cx="2869655" cy="1166812"/>
        </a:xfrm>
        <a:prstGeom prst="rect">
          <a:avLst/>
        </a:prstGeom>
      </xdr:spPr>
    </xdr:pic>
    <xdr:clientData/>
  </xdr:twoCellAnchor>
  <xdr:twoCellAnchor>
    <xdr:from>
      <xdr:col>4</xdr:col>
      <xdr:colOff>28575</xdr:colOff>
      <xdr:row>10</xdr:row>
      <xdr:rowOff>647700</xdr:rowOff>
    </xdr:from>
    <xdr:to>
      <xdr:col>6</xdr:col>
      <xdr:colOff>11205</xdr:colOff>
      <xdr:row>14</xdr:row>
      <xdr:rowOff>0</xdr:rowOff>
    </xdr:to>
    <xdr:sp macro="" textlink="">
      <xdr:nvSpPr>
        <xdr:cNvPr id="18" name="ayuda2" hidden="1"/>
        <xdr:cNvSpPr txBox="1"/>
      </xdr:nvSpPr>
      <xdr:spPr>
        <a:xfrm>
          <a:off x="8391525" y="2762250"/>
          <a:ext cx="4402230" cy="30861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10</xdr:row>
      <xdr:rowOff>647700</xdr:rowOff>
    </xdr:from>
    <xdr:to>
      <xdr:col>6</xdr:col>
      <xdr:colOff>11205</xdr:colOff>
      <xdr:row>14</xdr:row>
      <xdr:rowOff>0</xdr:rowOff>
    </xdr:to>
    <xdr:sp macro="" textlink="">
      <xdr:nvSpPr>
        <xdr:cNvPr id="19" name="ayuda2" hidden="1"/>
        <xdr:cNvSpPr txBox="1"/>
      </xdr:nvSpPr>
      <xdr:spPr>
        <a:xfrm>
          <a:off x="8391525" y="2762250"/>
          <a:ext cx="4402230" cy="30861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0" name="ayuda2" hidden="1"/>
        <xdr:cNvSpPr txBox="1"/>
      </xdr:nvSpPr>
      <xdr:spPr>
        <a:xfrm>
          <a:off x="24726900" y="2762250"/>
          <a:ext cx="1619250" cy="30861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1" name="ayuda2" hidden="1"/>
        <xdr:cNvSpPr txBox="1"/>
      </xdr:nvSpPr>
      <xdr:spPr>
        <a:xfrm>
          <a:off x="24726900" y="2762250"/>
          <a:ext cx="1619250" cy="30861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2" name="ayuda2" hidden="1"/>
        <xdr:cNvSpPr txBox="1"/>
      </xdr:nvSpPr>
      <xdr:spPr>
        <a:xfrm>
          <a:off x="26346150" y="2762250"/>
          <a:ext cx="11205" cy="30861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3" name="ayuda2" hidden="1"/>
        <xdr:cNvSpPr txBox="1"/>
      </xdr:nvSpPr>
      <xdr:spPr>
        <a:xfrm>
          <a:off x="26346150" y="2762250"/>
          <a:ext cx="11205" cy="30861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4" name="ayuda2" hidden="1"/>
        <xdr:cNvSpPr txBox="1"/>
      </xdr:nvSpPr>
      <xdr:spPr>
        <a:xfrm>
          <a:off x="5124450" y="3409950"/>
          <a:ext cx="3238500" cy="26955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5" name="ayuda2" hidden="1"/>
        <xdr:cNvSpPr txBox="1"/>
      </xdr:nvSpPr>
      <xdr:spPr>
        <a:xfrm>
          <a:off x="5124450" y="3409950"/>
          <a:ext cx="3238500" cy="26955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6" name="ayuda2" hidden="1"/>
        <xdr:cNvSpPr txBox="1"/>
      </xdr:nvSpPr>
      <xdr:spPr>
        <a:xfrm>
          <a:off x="8391525" y="3409950"/>
          <a:ext cx="4402230" cy="26955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7" name="ayuda2" hidden="1"/>
        <xdr:cNvSpPr txBox="1"/>
      </xdr:nvSpPr>
      <xdr:spPr>
        <a:xfrm>
          <a:off x="8391525" y="3409950"/>
          <a:ext cx="4402230" cy="26955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1365430</xdr:colOff>
      <xdr:row>11</xdr:row>
      <xdr:rowOff>55979</xdr:rowOff>
    </xdr:from>
    <xdr:to>
      <xdr:col>1</xdr:col>
      <xdr:colOff>1555929</xdr:colOff>
      <xdr:row>11</xdr:row>
      <xdr:rowOff>245834</xdr:rowOff>
    </xdr:to>
    <xdr:pic macro="[1]!Botondeayuda_8">
      <xdr:nvPicPr>
        <xdr:cNvPr id="28" name="Imagen 67" descr="Ayuda_def.png"/>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2127430" y="2818229"/>
          <a:ext cx="190499" cy="189855"/>
        </a:xfrm>
        <a:prstGeom prst="rect">
          <a:avLst/>
        </a:prstGeom>
      </xdr:spPr>
    </xdr:pic>
    <xdr:clientData/>
  </xdr:twoCellAnchor>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7169" name="Button 1" hidden="1">
              <a:extLst>
                <a:ext uri="{63B3BB69-23CF-44E3-9099-C40C66FF867C}">
                  <a14:compatExt spid="_x0000_s7169"/>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7170" name="Button 2" hidden="1">
              <a:extLst>
                <a:ext uri="{63B3BB69-23CF-44E3-9099-C40C66FF867C}">
                  <a14:compatExt spid="_x0000_s717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7171" name="Button 3" hidden="1">
              <a:extLst>
                <a:ext uri="{63B3BB69-23CF-44E3-9099-C40C66FF867C}">
                  <a14:compatExt spid="_x0000_s7171"/>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7172" name="Button 4" hidden="1">
              <a:extLst>
                <a:ext uri="{63B3BB69-23CF-44E3-9099-C40C66FF867C}">
                  <a14:compatExt spid="_x0000_s7172"/>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7173" name="Button 5" hidden="1">
              <a:extLst>
                <a:ext uri="{63B3BB69-23CF-44E3-9099-C40C66FF867C}">
                  <a14:compatExt spid="_x0000_s7173"/>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7174" name="Button 6" hidden="1">
              <a:extLst>
                <a:ext uri="{63B3BB69-23CF-44E3-9099-C40C66FF867C}">
                  <a14:compatExt spid="_x0000_s7174"/>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xdr:col>
      <xdr:colOff>0</xdr:colOff>
      <xdr:row>11</xdr:row>
      <xdr:rowOff>9525</xdr:rowOff>
    </xdr:from>
    <xdr:to>
      <xdr:col>1</xdr:col>
      <xdr:colOff>923925</xdr:colOff>
      <xdr:row>14</xdr:row>
      <xdr:rowOff>0</xdr:rowOff>
    </xdr:to>
    <xdr:sp macro="" textlink="">
      <xdr:nvSpPr>
        <xdr:cNvPr id="2" name="ayuda1" hidden="1"/>
        <xdr:cNvSpPr txBox="1"/>
      </xdr:nvSpPr>
      <xdr:spPr>
        <a:xfrm>
          <a:off x="762000" y="2771775"/>
          <a:ext cx="923925" cy="3371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1</xdr:col>
      <xdr:colOff>25400</xdr:colOff>
      <xdr:row>10</xdr:row>
      <xdr:rowOff>219075</xdr:rowOff>
    </xdr:from>
    <xdr:to>
      <xdr:col>2</xdr:col>
      <xdr:colOff>0</xdr:colOff>
      <xdr:row>14</xdr:row>
      <xdr:rowOff>0</xdr:rowOff>
    </xdr:to>
    <xdr:sp macro="" textlink="">
      <xdr:nvSpPr>
        <xdr:cNvPr id="3" name="CuadroTexto 5" hidden="1"/>
        <xdr:cNvSpPr txBox="1"/>
      </xdr:nvSpPr>
      <xdr:spPr>
        <a:xfrm>
          <a:off x="787400" y="2762250"/>
          <a:ext cx="2755900" cy="33813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mn-lt"/>
              <a:ea typeface="+mn-ea"/>
              <a:cs typeface="+mn-cs"/>
            </a:rPr>
            <a:t>Presupuesto Definitivo: </a:t>
          </a:r>
          <a:r>
            <a:rPr lang="es-ES" sz="1100">
              <a:solidFill>
                <a:schemeClr val="dk1"/>
              </a:solidFill>
              <a:effectLst/>
              <a:latin typeface="+mn-lt"/>
              <a:ea typeface="+mn-ea"/>
              <a:cs typeface="+mn-cs"/>
            </a:rPr>
            <a:t>Registre el valor en millones de pesos , del presupuesto asignado para la </a:t>
          </a:r>
          <a:r>
            <a:rPr lang="es-ES" sz="1100" baseline="0">
              <a:solidFill>
                <a:schemeClr val="dk1"/>
              </a:solidFill>
              <a:effectLst/>
              <a:latin typeface="+mn-lt"/>
              <a:ea typeface="+mn-ea"/>
              <a:cs typeface="+mn-cs"/>
            </a:rPr>
            <a:t> ejecución de la </a:t>
          </a:r>
          <a:r>
            <a:rPr lang="es-ES" sz="1100">
              <a:solidFill>
                <a:schemeClr val="dk1"/>
              </a:solidFill>
              <a:effectLst/>
              <a:latin typeface="+mn-lt"/>
              <a:ea typeface="+mn-ea"/>
              <a:cs typeface="+mn-cs"/>
            </a:rPr>
            <a:t>Meta del Proyecto de Inversión</a:t>
          </a:r>
          <a:r>
            <a:rPr lang="es-ES" sz="1100" baseline="0">
              <a:solidFill>
                <a:schemeClr val="dk1"/>
              </a:solidFill>
              <a:effectLst/>
              <a:latin typeface="+mn-lt"/>
              <a:ea typeface="+mn-ea"/>
              <a:cs typeface="+mn-cs"/>
            </a:rPr>
            <a:t> reportar, durante la vigencia.</a:t>
          </a:r>
          <a:endParaRPr lang="es-CO">
            <a:effectLst/>
          </a:endParaRPr>
        </a:p>
      </xdr:txBody>
    </xdr:sp>
    <xdr:clientData/>
  </xdr:twoCellAnchor>
  <xdr:twoCellAnchor>
    <xdr:from>
      <xdr:col>2</xdr:col>
      <xdr:colOff>0</xdr:colOff>
      <xdr:row>11</xdr:row>
      <xdr:rowOff>55979</xdr:rowOff>
    </xdr:from>
    <xdr:to>
      <xdr:col>2</xdr:col>
      <xdr:colOff>0</xdr:colOff>
      <xdr:row>11</xdr:row>
      <xdr:rowOff>245834</xdr:rowOff>
    </xdr:to>
    <xdr:pic macro="[1]!Botondeayuda_8">
      <xdr:nvPicPr>
        <xdr:cNvPr id="4" name="Imagen 67" descr="Ayuda_def.png"/>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3543300" y="2818229"/>
          <a:ext cx="0" cy="189855"/>
        </a:xfrm>
        <a:prstGeom prst="rect">
          <a:avLst/>
        </a:prstGeom>
      </xdr:spPr>
    </xdr:pic>
    <xdr:clientData/>
  </xdr:twoCellAnchor>
  <xdr:twoCellAnchor>
    <xdr:from>
      <xdr:col>2</xdr:col>
      <xdr:colOff>0</xdr:colOff>
      <xdr:row>10</xdr:row>
      <xdr:rowOff>647700</xdr:rowOff>
    </xdr:from>
    <xdr:to>
      <xdr:col>2</xdr:col>
      <xdr:colOff>11205</xdr:colOff>
      <xdr:row>14</xdr:row>
      <xdr:rowOff>0</xdr:rowOff>
    </xdr:to>
    <xdr:sp macro="" textlink="">
      <xdr:nvSpPr>
        <xdr:cNvPr id="5" name="ayuda2" hidden="1"/>
        <xdr:cNvSpPr txBox="1"/>
      </xdr:nvSpPr>
      <xdr:spPr>
        <a:xfrm>
          <a:off x="3543300" y="2762250"/>
          <a:ext cx="11205" cy="33813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167034</xdr:colOff>
      <xdr:row>10</xdr:row>
      <xdr:rowOff>359816</xdr:rowOff>
    </xdr:from>
    <xdr:to>
      <xdr:col>1</xdr:col>
      <xdr:colOff>1630993</xdr:colOff>
      <xdr:row>14</xdr:row>
      <xdr:rowOff>0</xdr:rowOff>
    </xdr:to>
    <xdr:sp macro="" textlink="">
      <xdr:nvSpPr>
        <xdr:cNvPr id="6" name="CuadroTexto 10" hidden="1"/>
        <xdr:cNvSpPr txBox="1"/>
      </xdr:nvSpPr>
      <xdr:spPr>
        <a:xfrm>
          <a:off x="929034" y="2760116"/>
          <a:ext cx="1463959" cy="3383509"/>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7" name="ayuda2" hidden="1"/>
        <xdr:cNvSpPr txBox="1"/>
      </xdr:nvSpPr>
      <xdr:spPr>
        <a:xfrm>
          <a:off x="8362950" y="2762250"/>
          <a:ext cx="11205" cy="33813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8" name="ayuda2" hidden="1"/>
        <xdr:cNvSpPr txBox="1"/>
      </xdr:nvSpPr>
      <xdr:spPr>
        <a:xfrm>
          <a:off x="8362950" y="2762250"/>
          <a:ext cx="11205" cy="33813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9" name="ayuda2" hidden="1"/>
        <xdr:cNvSpPr txBox="1"/>
      </xdr:nvSpPr>
      <xdr:spPr>
        <a:xfrm>
          <a:off x="3543300" y="3409950"/>
          <a:ext cx="11205" cy="29908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10" name="ayuda2" hidden="1"/>
        <xdr:cNvSpPr txBox="1"/>
      </xdr:nvSpPr>
      <xdr:spPr>
        <a:xfrm>
          <a:off x="3543300" y="3409950"/>
          <a:ext cx="11205" cy="29908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editAs="oneCell">
    <xdr:from>
      <xdr:col>1</xdr:col>
      <xdr:colOff>800966</xdr:colOff>
      <xdr:row>1</xdr:row>
      <xdr:rowOff>88756</xdr:rowOff>
    </xdr:from>
    <xdr:to>
      <xdr:col>2</xdr:col>
      <xdr:colOff>889321</xdr:colOff>
      <xdr:row>7</xdr:row>
      <xdr:rowOff>112568</xdr:rowOff>
    </xdr:to>
    <xdr:pic>
      <xdr:nvPicPr>
        <xdr:cNvPr id="17" name="1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62966" y="288781"/>
          <a:ext cx="2869655" cy="1166812"/>
        </a:xfrm>
        <a:prstGeom prst="rect">
          <a:avLst/>
        </a:prstGeom>
      </xdr:spPr>
    </xdr:pic>
    <xdr:clientData/>
  </xdr:twoCellAnchor>
  <xdr:twoCellAnchor>
    <xdr:from>
      <xdr:col>4</xdr:col>
      <xdr:colOff>28575</xdr:colOff>
      <xdr:row>10</xdr:row>
      <xdr:rowOff>647700</xdr:rowOff>
    </xdr:from>
    <xdr:to>
      <xdr:col>6</xdr:col>
      <xdr:colOff>11205</xdr:colOff>
      <xdr:row>14</xdr:row>
      <xdr:rowOff>0</xdr:rowOff>
    </xdr:to>
    <xdr:sp macro="" textlink="">
      <xdr:nvSpPr>
        <xdr:cNvPr id="18" name="ayuda2" hidden="1"/>
        <xdr:cNvSpPr txBox="1"/>
      </xdr:nvSpPr>
      <xdr:spPr>
        <a:xfrm>
          <a:off x="8391525" y="2762250"/>
          <a:ext cx="4402230" cy="33813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10</xdr:row>
      <xdr:rowOff>647700</xdr:rowOff>
    </xdr:from>
    <xdr:to>
      <xdr:col>6</xdr:col>
      <xdr:colOff>11205</xdr:colOff>
      <xdr:row>14</xdr:row>
      <xdr:rowOff>0</xdr:rowOff>
    </xdr:to>
    <xdr:sp macro="" textlink="">
      <xdr:nvSpPr>
        <xdr:cNvPr id="19" name="ayuda2" hidden="1"/>
        <xdr:cNvSpPr txBox="1"/>
      </xdr:nvSpPr>
      <xdr:spPr>
        <a:xfrm>
          <a:off x="8391525" y="2762250"/>
          <a:ext cx="4402230" cy="33813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0" name="ayuda2" hidden="1"/>
        <xdr:cNvSpPr txBox="1"/>
      </xdr:nvSpPr>
      <xdr:spPr>
        <a:xfrm>
          <a:off x="24726900" y="2762250"/>
          <a:ext cx="1619250" cy="33813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1" name="ayuda2" hidden="1"/>
        <xdr:cNvSpPr txBox="1"/>
      </xdr:nvSpPr>
      <xdr:spPr>
        <a:xfrm>
          <a:off x="24726900" y="2762250"/>
          <a:ext cx="1619250" cy="33813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2" name="ayuda2" hidden="1"/>
        <xdr:cNvSpPr txBox="1"/>
      </xdr:nvSpPr>
      <xdr:spPr>
        <a:xfrm>
          <a:off x="26346150" y="2762250"/>
          <a:ext cx="11205" cy="33813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3" name="ayuda2" hidden="1"/>
        <xdr:cNvSpPr txBox="1"/>
      </xdr:nvSpPr>
      <xdr:spPr>
        <a:xfrm>
          <a:off x="26346150" y="2762250"/>
          <a:ext cx="11205" cy="33813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4" name="ayuda2" hidden="1"/>
        <xdr:cNvSpPr txBox="1"/>
      </xdr:nvSpPr>
      <xdr:spPr>
        <a:xfrm>
          <a:off x="5124450" y="3409950"/>
          <a:ext cx="3238500" cy="29908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5" name="ayuda2" hidden="1"/>
        <xdr:cNvSpPr txBox="1"/>
      </xdr:nvSpPr>
      <xdr:spPr>
        <a:xfrm>
          <a:off x="5124450" y="3409950"/>
          <a:ext cx="3238500" cy="29908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6" name="ayuda2" hidden="1"/>
        <xdr:cNvSpPr txBox="1"/>
      </xdr:nvSpPr>
      <xdr:spPr>
        <a:xfrm>
          <a:off x="8391525" y="3409950"/>
          <a:ext cx="4402230" cy="29908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7" name="ayuda2" hidden="1"/>
        <xdr:cNvSpPr txBox="1"/>
      </xdr:nvSpPr>
      <xdr:spPr>
        <a:xfrm>
          <a:off x="8391525" y="3409950"/>
          <a:ext cx="4402230" cy="29908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1365430</xdr:colOff>
      <xdr:row>11</xdr:row>
      <xdr:rowOff>55979</xdr:rowOff>
    </xdr:from>
    <xdr:to>
      <xdr:col>1</xdr:col>
      <xdr:colOff>1555929</xdr:colOff>
      <xdr:row>11</xdr:row>
      <xdr:rowOff>245834</xdr:rowOff>
    </xdr:to>
    <xdr:pic macro="[1]!Botondeayuda_8">
      <xdr:nvPicPr>
        <xdr:cNvPr id="28" name="Imagen 67" descr="Ayuda_def.png"/>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2127430" y="2818229"/>
          <a:ext cx="190499" cy="189855"/>
        </a:xfrm>
        <a:prstGeom prst="rect">
          <a:avLst/>
        </a:prstGeom>
      </xdr:spPr>
    </xdr:pic>
    <xdr:clientData/>
  </xdr:twoCellAnchor>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9217" name="Button 1" hidden="1">
              <a:extLst>
                <a:ext uri="{63B3BB69-23CF-44E3-9099-C40C66FF867C}">
                  <a14:compatExt spid="_x0000_s9217"/>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9218" name="Button 2" hidden="1">
              <a:extLst>
                <a:ext uri="{63B3BB69-23CF-44E3-9099-C40C66FF867C}">
                  <a14:compatExt spid="_x0000_s9218"/>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9219" name="Button 3" hidden="1">
              <a:extLst>
                <a:ext uri="{63B3BB69-23CF-44E3-9099-C40C66FF867C}">
                  <a14:compatExt spid="_x0000_s9219"/>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9220" name="Button 4" hidden="1">
              <a:extLst>
                <a:ext uri="{63B3BB69-23CF-44E3-9099-C40C66FF867C}">
                  <a14:compatExt spid="_x0000_s922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9221" name="Button 5" hidden="1">
              <a:extLst>
                <a:ext uri="{63B3BB69-23CF-44E3-9099-C40C66FF867C}">
                  <a14:compatExt spid="_x0000_s9221"/>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9222" name="Button 6" hidden="1">
              <a:extLst>
                <a:ext uri="{63B3BB69-23CF-44E3-9099-C40C66FF867C}">
                  <a14:compatExt spid="_x0000_s9222"/>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xdr:col>
      <xdr:colOff>0</xdr:colOff>
      <xdr:row>11</xdr:row>
      <xdr:rowOff>9525</xdr:rowOff>
    </xdr:from>
    <xdr:to>
      <xdr:col>1</xdr:col>
      <xdr:colOff>923925</xdr:colOff>
      <xdr:row>14</xdr:row>
      <xdr:rowOff>0</xdr:rowOff>
    </xdr:to>
    <xdr:sp macro="" textlink="">
      <xdr:nvSpPr>
        <xdr:cNvPr id="2" name="ayuda1" hidden="1"/>
        <xdr:cNvSpPr txBox="1"/>
      </xdr:nvSpPr>
      <xdr:spPr>
        <a:xfrm>
          <a:off x="762000" y="2771775"/>
          <a:ext cx="923925" cy="2781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1</xdr:col>
      <xdr:colOff>25400</xdr:colOff>
      <xdr:row>10</xdr:row>
      <xdr:rowOff>219075</xdr:rowOff>
    </xdr:from>
    <xdr:to>
      <xdr:col>2</xdr:col>
      <xdr:colOff>0</xdr:colOff>
      <xdr:row>14</xdr:row>
      <xdr:rowOff>0</xdr:rowOff>
    </xdr:to>
    <xdr:sp macro="" textlink="">
      <xdr:nvSpPr>
        <xdr:cNvPr id="3" name="CuadroTexto 5" hidden="1"/>
        <xdr:cNvSpPr txBox="1"/>
      </xdr:nvSpPr>
      <xdr:spPr>
        <a:xfrm>
          <a:off x="787400" y="2762250"/>
          <a:ext cx="2755900"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mn-lt"/>
              <a:ea typeface="+mn-ea"/>
              <a:cs typeface="+mn-cs"/>
            </a:rPr>
            <a:t>Presupuesto Definitivo: </a:t>
          </a:r>
          <a:r>
            <a:rPr lang="es-ES" sz="1100">
              <a:solidFill>
                <a:schemeClr val="dk1"/>
              </a:solidFill>
              <a:effectLst/>
              <a:latin typeface="+mn-lt"/>
              <a:ea typeface="+mn-ea"/>
              <a:cs typeface="+mn-cs"/>
            </a:rPr>
            <a:t>Registre el valor en millones de pesos , del presupuesto asignado para la </a:t>
          </a:r>
          <a:r>
            <a:rPr lang="es-ES" sz="1100" baseline="0">
              <a:solidFill>
                <a:schemeClr val="dk1"/>
              </a:solidFill>
              <a:effectLst/>
              <a:latin typeface="+mn-lt"/>
              <a:ea typeface="+mn-ea"/>
              <a:cs typeface="+mn-cs"/>
            </a:rPr>
            <a:t> ejecución de la </a:t>
          </a:r>
          <a:r>
            <a:rPr lang="es-ES" sz="1100">
              <a:solidFill>
                <a:schemeClr val="dk1"/>
              </a:solidFill>
              <a:effectLst/>
              <a:latin typeface="+mn-lt"/>
              <a:ea typeface="+mn-ea"/>
              <a:cs typeface="+mn-cs"/>
            </a:rPr>
            <a:t>Meta del Proyecto de Inversión</a:t>
          </a:r>
          <a:r>
            <a:rPr lang="es-ES" sz="1100" baseline="0">
              <a:solidFill>
                <a:schemeClr val="dk1"/>
              </a:solidFill>
              <a:effectLst/>
              <a:latin typeface="+mn-lt"/>
              <a:ea typeface="+mn-ea"/>
              <a:cs typeface="+mn-cs"/>
            </a:rPr>
            <a:t> reportar, durante la vigencia.</a:t>
          </a:r>
          <a:endParaRPr lang="es-CO">
            <a:effectLst/>
          </a:endParaRPr>
        </a:p>
      </xdr:txBody>
    </xdr:sp>
    <xdr:clientData/>
  </xdr:twoCellAnchor>
  <xdr:twoCellAnchor>
    <xdr:from>
      <xdr:col>2</xdr:col>
      <xdr:colOff>0</xdr:colOff>
      <xdr:row>11</xdr:row>
      <xdr:rowOff>55979</xdr:rowOff>
    </xdr:from>
    <xdr:to>
      <xdr:col>2</xdr:col>
      <xdr:colOff>0</xdr:colOff>
      <xdr:row>11</xdr:row>
      <xdr:rowOff>245834</xdr:rowOff>
    </xdr:to>
    <xdr:pic macro="[1]!Botondeayuda_8">
      <xdr:nvPicPr>
        <xdr:cNvPr id="4" name="Imagen 67" descr="Ayuda_def.png"/>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3543300" y="2818229"/>
          <a:ext cx="0" cy="189855"/>
        </a:xfrm>
        <a:prstGeom prst="rect">
          <a:avLst/>
        </a:prstGeom>
      </xdr:spPr>
    </xdr:pic>
    <xdr:clientData/>
  </xdr:twoCellAnchor>
  <xdr:twoCellAnchor>
    <xdr:from>
      <xdr:col>2</xdr:col>
      <xdr:colOff>0</xdr:colOff>
      <xdr:row>10</xdr:row>
      <xdr:rowOff>647700</xdr:rowOff>
    </xdr:from>
    <xdr:to>
      <xdr:col>2</xdr:col>
      <xdr:colOff>11205</xdr:colOff>
      <xdr:row>14</xdr:row>
      <xdr:rowOff>0</xdr:rowOff>
    </xdr:to>
    <xdr:sp macro="" textlink="">
      <xdr:nvSpPr>
        <xdr:cNvPr id="5" name="ayuda2" hidden="1"/>
        <xdr:cNvSpPr txBox="1"/>
      </xdr:nvSpPr>
      <xdr:spPr>
        <a:xfrm>
          <a:off x="3543300" y="2762250"/>
          <a:ext cx="11205"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167034</xdr:colOff>
      <xdr:row>10</xdr:row>
      <xdr:rowOff>359816</xdr:rowOff>
    </xdr:from>
    <xdr:to>
      <xdr:col>1</xdr:col>
      <xdr:colOff>1630993</xdr:colOff>
      <xdr:row>14</xdr:row>
      <xdr:rowOff>0</xdr:rowOff>
    </xdr:to>
    <xdr:sp macro="" textlink="">
      <xdr:nvSpPr>
        <xdr:cNvPr id="6" name="CuadroTexto 10" hidden="1"/>
        <xdr:cNvSpPr txBox="1"/>
      </xdr:nvSpPr>
      <xdr:spPr>
        <a:xfrm>
          <a:off x="929034" y="2760116"/>
          <a:ext cx="1463959" cy="2792959"/>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7" name="ayuda2" hidden="1"/>
        <xdr:cNvSpPr txBox="1"/>
      </xdr:nvSpPr>
      <xdr:spPr>
        <a:xfrm>
          <a:off x="8362950" y="2762250"/>
          <a:ext cx="11205"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8" name="ayuda2" hidden="1"/>
        <xdr:cNvSpPr txBox="1"/>
      </xdr:nvSpPr>
      <xdr:spPr>
        <a:xfrm>
          <a:off x="8362950" y="2762250"/>
          <a:ext cx="11205"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9" name="ayuda2" hidden="1"/>
        <xdr:cNvSpPr txBox="1"/>
      </xdr:nvSpPr>
      <xdr:spPr>
        <a:xfrm>
          <a:off x="3543300" y="3409950"/>
          <a:ext cx="11205" cy="24003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10" name="ayuda2" hidden="1"/>
        <xdr:cNvSpPr txBox="1"/>
      </xdr:nvSpPr>
      <xdr:spPr>
        <a:xfrm>
          <a:off x="3543300" y="3409950"/>
          <a:ext cx="11205" cy="24003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editAs="oneCell">
    <xdr:from>
      <xdr:col>1</xdr:col>
      <xdr:colOff>800966</xdr:colOff>
      <xdr:row>1</xdr:row>
      <xdr:rowOff>88756</xdr:rowOff>
    </xdr:from>
    <xdr:to>
      <xdr:col>2</xdr:col>
      <xdr:colOff>889321</xdr:colOff>
      <xdr:row>7</xdr:row>
      <xdr:rowOff>112568</xdr:rowOff>
    </xdr:to>
    <xdr:pic>
      <xdr:nvPicPr>
        <xdr:cNvPr id="17" name="1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62966" y="288781"/>
          <a:ext cx="2869655" cy="1166812"/>
        </a:xfrm>
        <a:prstGeom prst="rect">
          <a:avLst/>
        </a:prstGeom>
      </xdr:spPr>
    </xdr:pic>
    <xdr:clientData/>
  </xdr:twoCellAnchor>
  <xdr:twoCellAnchor>
    <xdr:from>
      <xdr:col>4</xdr:col>
      <xdr:colOff>28575</xdr:colOff>
      <xdr:row>10</xdr:row>
      <xdr:rowOff>647700</xdr:rowOff>
    </xdr:from>
    <xdr:to>
      <xdr:col>6</xdr:col>
      <xdr:colOff>11205</xdr:colOff>
      <xdr:row>14</xdr:row>
      <xdr:rowOff>0</xdr:rowOff>
    </xdr:to>
    <xdr:sp macro="" textlink="">
      <xdr:nvSpPr>
        <xdr:cNvPr id="18" name="ayuda2" hidden="1"/>
        <xdr:cNvSpPr txBox="1"/>
      </xdr:nvSpPr>
      <xdr:spPr>
        <a:xfrm>
          <a:off x="8391525" y="2762250"/>
          <a:ext cx="4402230"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10</xdr:row>
      <xdr:rowOff>647700</xdr:rowOff>
    </xdr:from>
    <xdr:to>
      <xdr:col>6</xdr:col>
      <xdr:colOff>11205</xdr:colOff>
      <xdr:row>14</xdr:row>
      <xdr:rowOff>0</xdr:rowOff>
    </xdr:to>
    <xdr:sp macro="" textlink="">
      <xdr:nvSpPr>
        <xdr:cNvPr id="19" name="ayuda2" hidden="1"/>
        <xdr:cNvSpPr txBox="1"/>
      </xdr:nvSpPr>
      <xdr:spPr>
        <a:xfrm>
          <a:off x="8391525" y="2762250"/>
          <a:ext cx="4402230"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0" name="ayuda2" hidden="1"/>
        <xdr:cNvSpPr txBox="1"/>
      </xdr:nvSpPr>
      <xdr:spPr>
        <a:xfrm>
          <a:off x="24726900" y="2762250"/>
          <a:ext cx="1619250"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1" name="ayuda2" hidden="1"/>
        <xdr:cNvSpPr txBox="1"/>
      </xdr:nvSpPr>
      <xdr:spPr>
        <a:xfrm>
          <a:off x="24726900" y="2762250"/>
          <a:ext cx="1619250"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2" name="ayuda2" hidden="1"/>
        <xdr:cNvSpPr txBox="1"/>
      </xdr:nvSpPr>
      <xdr:spPr>
        <a:xfrm>
          <a:off x="26346150" y="2762250"/>
          <a:ext cx="11205"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3" name="ayuda2" hidden="1"/>
        <xdr:cNvSpPr txBox="1"/>
      </xdr:nvSpPr>
      <xdr:spPr>
        <a:xfrm>
          <a:off x="26346150" y="2762250"/>
          <a:ext cx="11205" cy="27908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4" name="ayuda2" hidden="1"/>
        <xdr:cNvSpPr txBox="1"/>
      </xdr:nvSpPr>
      <xdr:spPr>
        <a:xfrm>
          <a:off x="5124450" y="3409950"/>
          <a:ext cx="3238500" cy="24003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5" name="ayuda2" hidden="1"/>
        <xdr:cNvSpPr txBox="1"/>
      </xdr:nvSpPr>
      <xdr:spPr>
        <a:xfrm>
          <a:off x="5124450" y="3409950"/>
          <a:ext cx="3238500" cy="24003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6" name="ayuda2" hidden="1"/>
        <xdr:cNvSpPr txBox="1"/>
      </xdr:nvSpPr>
      <xdr:spPr>
        <a:xfrm>
          <a:off x="8391525" y="3409950"/>
          <a:ext cx="4402230" cy="24003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7" name="ayuda2" hidden="1"/>
        <xdr:cNvSpPr txBox="1"/>
      </xdr:nvSpPr>
      <xdr:spPr>
        <a:xfrm>
          <a:off x="8391525" y="3409950"/>
          <a:ext cx="4402230" cy="240030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1365430</xdr:colOff>
      <xdr:row>11</xdr:row>
      <xdr:rowOff>55979</xdr:rowOff>
    </xdr:from>
    <xdr:to>
      <xdr:col>1</xdr:col>
      <xdr:colOff>1555929</xdr:colOff>
      <xdr:row>11</xdr:row>
      <xdr:rowOff>245834</xdr:rowOff>
    </xdr:to>
    <xdr:pic macro="[1]!Botondeayuda_8">
      <xdr:nvPicPr>
        <xdr:cNvPr id="28" name="Imagen 67" descr="Ayuda_def.png"/>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2127430" y="2818229"/>
          <a:ext cx="190499" cy="189855"/>
        </a:xfrm>
        <a:prstGeom prst="rect">
          <a:avLst/>
        </a:prstGeom>
      </xdr:spPr>
    </xdr:pic>
    <xdr:clientData/>
  </xdr:twoCellAnchor>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6145" name="Button 1" hidden="1">
              <a:extLst>
                <a:ext uri="{63B3BB69-23CF-44E3-9099-C40C66FF867C}">
                  <a14:compatExt spid="_x0000_s6145"/>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6146" name="Button 2" hidden="1">
              <a:extLst>
                <a:ext uri="{63B3BB69-23CF-44E3-9099-C40C66FF867C}">
                  <a14:compatExt spid="_x0000_s6146"/>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6147" name="Button 3" hidden="1">
              <a:extLst>
                <a:ext uri="{63B3BB69-23CF-44E3-9099-C40C66FF867C}">
                  <a14:compatExt spid="_x0000_s6147"/>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6148" name="Button 4" hidden="1">
              <a:extLst>
                <a:ext uri="{63B3BB69-23CF-44E3-9099-C40C66FF867C}">
                  <a14:compatExt spid="_x0000_s6148"/>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6149" name="Button 5" hidden="1">
              <a:extLst>
                <a:ext uri="{63B3BB69-23CF-44E3-9099-C40C66FF867C}">
                  <a14:compatExt spid="_x0000_s6149"/>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6150" name="Button 6" hidden="1">
              <a:extLst>
                <a:ext uri="{63B3BB69-23CF-44E3-9099-C40C66FF867C}">
                  <a14:compatExt spid="_x0000_s615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1</xdr:col>
      <xdr:colOff>0</xdr:colOff>
      <xdr:row>11</xdr:row>
      <xdr:rowOff>9525</xdr:rowOff>
    </xdr:from>
    <xdr:to>
      <xdr:col>1</xdr:col>
      <xdr:colOff>923925</xdr:colOff>
      <xdr:row>14</xdr:row>
      <xdr:rowOff>0</xdr:rowOff>
    </xdr:to>
    <xdr:sp macro="" textlink="">
      <xdr:nvSpPr>
        <xdr:cNvPr id="2" name="ayuda1" hidden="1"/>
        <xdr:cNvSpPr txBox="1"/>
      </xdr:nvSpPr>
      <xdr:spPr>
        <a:xfrm>
          <a:off x="762000" y="2771775"/>
          <a:ext cx="923925" cy="3371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1</xdr:col>
      <xdr:colOff>25400</xdr:colOff>
      <xdr:row>10</xdr:row>
      <xdr:rowOff>219075</xdr:rowOff>
    </xdr:from>
    <xdr:to>
      <xdr:col>2</xdr:col>
      <xdr:colOff>0</xdr:colOff>
      <xdr:row>14</xdr:row>
      <xdr:rowOff>0</xdr:rowOff>
    </xdr:to>
    <xdr:sp macro="" textlink="">
      <xdr:nvSpPr>
        <xdr:cNvPr id="3" name="CuadroTexto 5" hidden="1"/>
        <xdr:cNvSpPr txBox="1"/>
      </xdr:nvSpPr>
      <xdr:spPr>
        <a:xfrm>
          <a:off x="787400" y="2762250"/>
          <a:ext cx="2755900" cy="33813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mn-lt"/>
              <a:ea typeface="+mn-ea"/>
              <a:cs typeface="+mn-cs"/>
            </a:rPr>
            <a:t>Presupuesto Definitivo: </a:t>
          </a:r>
          <a:r>
            <a:rPr lang="es-ES" sz="1100">
              <a:solidFill>
                <a:schemeClr val="dk1"/>
              </a:solidFill>
              <a:effectLst/>
              <a:latin typeface="+mn-lt"/>
              <a:ea typeface="+mn-ea"/>
              <a:cs typeface="+mn-cs"/>
            </a:rPr>
            <a:t>Registre el valor en millones de pesos , del presupuesto asignado para la </a:t>
          </a:r>
          <a:r>
            <a:rPr lang="es-ES" sz="1100" baseline="0">
              <a:solidFill>
                <a:schemeClr val="dk1"/>
              </a:solidFill>
              <a:effectLst/>
              <a:latin typeface="+mn-lt"/>
              <a:ea typeface="+mn-ea"/>
              <a:cs typeface="+mn-cs"/>
            </a:rPr>
            <a:t> ejecución de la </a:t>
          </a:r>
          <a:r>
            <a:rPr lang="es-ES" sz="1100">
              <a:solidFill>
                <a:schemeClr val="dk1"/>
              </a:solidFill>
              <a:effectLst/>
              <a:latin typeface="+mn-lt"/>
              <a:ea typeface="+mn-ea"/>
              <a:cs typeface="+mn-cs"/>
            </a:rPr>
            <a:t>Meta del Proyecto de Inversión</a:t>
          </a:r>
          <a:r>
            <a:rPr lang="es-ES" sz="1100" baseline="0">
              <a:solidFill>
                <a:schemeClr val="dk1"/>
              </a:solidFill>
              <a:effectLst/>
              <a:latin typeface="+mn-lt"/>
              <a:ea typeface="+mn-ea"/>
              <a:cs typeface="+mn-cs"/>
            </a:rPr>
            <a:t> reportar, durante la vigencia.</a:t>
          </a:r>
          <a:endParaRPr lang="es-CO">
            <a:effectLst/>
          </a:endParaRPr>
        </a:p>
      </xdr:txBody>
    </xdr:sp>
    <xdr:clientData/>
  </xdr:twoCellAnchor>
  <xdr:twoCellAnchor>
    <xdr:from>
      <xdr:col>2</xdr:col>
      <xdr:colOff>0</xdr:colOff>
      <xdr:row>11</xdr:row>
      <xdr:rowOff>55979</xdr:rowOff>
    </xdr:from>
    <xdr:to>
      <xdr:col>2</xdr:col>
      <xdr:colOff>0</xdr:colOff>
      <xdr:row>11</xdr:row>
      <xdr:rowOff>245834</xdr:rowOff>
    </xdr:to>
    <xdr:pic macro="[1]!Botondeayuda_8">
      <xdr:nvPicPr>
        <xdr:cNvPr id="4" name="Imagen 67" descr="Ayuda_def.png"/>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3543300" y="2818229"/>
          <a:ext cx="0" cy="189855"/>
        </a:xfrm>
        <a:prstGeom prst="rect">
          <a:avLst/>
        </a:prstGeom>
      </xdr:spPr>
    </xdr:pic>
    <xdr:clientData/>
  </xdr:twoCellAnchor>
  <xdr:twoCellAnchor>
    <xdr:from>
      <xdr:col>2</xdr:col>
      <xdr:colOff>0</xdr:colOff>
      <xdr:row>10</xdr:row>
      <xdr:rowOff>647700</xdr:rowOff>
    </xdr:from>
    <xdr:to>
      <xdr:col>2</xdr:col>
      <xdr:colOff>11205</xdr:colOff>
      <xdr:row>14</xdr:row>
      <xdr:rowOff>0</xdr:rowOff>
    </xdr:to>
    <xdr:sp macro="" textlink="">
      <xdr:nvSpPr>
        <xdr:cNvPr id="5" name="ayuda2" hidden="1"/>
        <xdr:cNvSpPr txBox="1"/>
      </xdr:nvSpPr>
      <xdr:spPr>
        <a:xfrm>
          <a:off x="3543300" y="2762250"/>
          <a:ext cx="11205" cy="33813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167034</xdr:colOff>
      <xdr:row>10</xdr:row>
      <xdr:rowOff>359816</xdr:rowOff>
    </xdr:from>
    <xdr:to>
      <xdr:col>1</xdr:col>
      <xdr:colOff>1630993</xdr:colOff>
      <xdr:row>14</xdr:row>
      <xdr:rowOff>0</xdr:rowOff>
    </xdr:to>
    <xdr:sp macro="" textlink="">
      <xdr:nvSpPr>
        <xdr:cNvPr id="6" name="CuadroTexto 10" hidden="1"/>
        <xdr:cNvSpPr txBox="1"/>
      </xdr:nvSpPr>
      <xdr:spPr>
        <a:xfrm>
          <a:off x="929034" y="2760116"/>
          <a:ext cx="1463959" cy="3383509"/>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7" name="ayuda2" hidden="1"/>
        <xdr:cNvSpPr txBox="1"/>
      </xdr:nvSpPr>
      <xdr:spPr>
        <a:xfrm>
          <a:off x="8362950" y="2762250"/>
          <a:ext cx="11205" cy="33813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8" name="ayuda2" hidden="1"/>
        <xdr:cNvSpPr txBox="1"/>
      </xdr:nvSpPr>
      <xdr:spPr>
        <a:xfrm>
          <a:off x="8362950" y="2762250"/>
          <a:ext cx="11205" cy="33813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9" name="ayuda2" hidden="1"/>
        <xdr:cNvSpPr txBox="1"/>
      </xdr:nvSpPr>
      <xdr:spPr>
        <a:xfrm>
          <a:off x="3543300" y="3409950"/>
          <a:ext cx="11205" cy="29908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10" name="ayuda2" hidden="1"/>
        <xdr:cNvSpPr txBox="1"/>
      </xdr:nvSpPr>
      <xdr:spPr>
        <a:xfrm>
          <a:off x="3543300" y="3409950"/>
          <a:ext cx="11205" cy="29908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editAs="oneCell">
    <xdr:from>
      <xdr:col>1</xdr:col>
      <xdr:colOff>800966</xdr:colOff>
      <xdr:row>1</xdr:row>
      <xdr:rowOff>88756</xdr:rowOff>
    </xdr:from>
    <xdr:to>
      <xdr:col>2</xdr:col>
      <xdr:colOff>889321</xdr:colOff>
      <xdr:row>7</xdr:row>
      <xdr:rowOff>112568</xdr:rowOff>
    </xdr:to>
    <xdr:pic>
      <xdr:nvPicPr>
        <xdr:cNvPr id="17" name="1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62966" y="288781"/>
          <a:ext cx="2869655" cy="1166812"/>
        </a:xfrm>
        <a:prstGeom prst="rect">
          <a:avLst/>
        </a:prstGeom>
      </xdr:spPr>
    </xdr:pic>
    <xdr:clientData/>
  </xdr:twoCellAnchor>
  <xdr:twoCellAnchor>
    <xdr:from>
      <xdr:col>4</xdr:col>
      <xdr:colOff>28575</xdr:colOff>
      <xdr:row>10</xdr:row>
      <xdr:rowOff>647700</xdr:rowOff>
    </xdr:from>
    <xdr:to>
      <xdr:col>6</xdr:col>
      <xdr:colOff>11205</xdr:colOff>
      <xdr:row>14</xdr:row>
      <xdr:rowOff>0</xdr:rowOff>
    </xdr:to>
    <xdr:sp macro="" textlink="">
      <xdr:nvSpPr>
        <xdr:cNvPr id="18" name="ayuda2" hidden="1"/>
        <xdr:cNvSpPr txBox="1"/>
      </xdr:nvSpPr>
      <xdr:spPr>
        <a:xfrm>
          <a:off x="8391525" y="2762250"/>
          <a:ext cx="4402230" cy="33813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10</xdr:row>
      <xdr:rowOff>647700</xdr:rowOff>
    </xdr:from>
    <xdr:to>
      <xdr:col>6</xdr:col>
      <xdr:colOff>11205</xdr:colOff>
      <xdr:row>14</xdr:row>
      <xdr:rowOff>0</xdr:rowOff>
    </xdr:to>
    <xdr:sp macro="" textlink="">
      <xdr:nvSpPr>
        <xdr:cNvPr id="19" name="ayuda2" hidden="1"/>
        <xdr:cNvSpPr txBox="1"/>
      </xdr:nvSpPr>
      <xdr:spPr>
        <a:xfrm>
          <a:off x="8391525" y="2762250"/>
          <a:ext cx="4402230" cy="33813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0" name="ayuda2" hidden="1"/>
        <xdr:cNvSpPr txBox="1"/>
      </xdr:nvSpPr>
      <xdr:spPr>
        <a:xfrm>
          <a:off x="24726900" y="2762250"/>
          <a:ext cx="1619250" cy="33813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1" name="ayuda2" hidden="1"/>
        <xdr:cNvSpPr txBox="1"/>
      </xdr:nvSpPr>
      <xdr:spPr>
        <a:xfrm>
          <a:off x="24726900" y="2762250"/>
          <a:ext cx="1619250" cy="33813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2" name="ayuda2" hidden="1"/>
        <xdr:cNvSpPr txBox="1"/>
      </xdr:nvSpPr>
      <xdr:spPr>
        <a:xfrm>
          <a:off x="26346150" y="2762250"/>
          <a:ext cx="11205" cy="33813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3" name="ayuda2" hidden="1"/>
        <xdr:cNvSpPr txBox="1"/>
      </xdr:nvSpPr>
      <xdr:spPr>
        <a:xfrm>
          <a:off x="26346150" y="2762250"/>
          <a:ext cx="11205" cy="338137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4" name="ayuda2" hidden="1"/>
        <xdr:cNvSpPr txBox="1"/>
      </xdr:nvSpPr>
      <xdr:spPr>
        <a:xfrm>
          <a:off x="5124450" y="3409950"/>
          <a:ext cx="3238500" cy="29908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5" name="ayuda2" hidden="1"/>
        <xdr:cNvSpPr txBox="1"/>
      </xdr:nvSpPr>
      <xdr:spPr>
        <a:xfrm>
          <a:off x="5124450" y="3409950"/>
          <a:ext cx="3238500" cy="29908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6" name="ayuda2" hidden="1"/>
        <xdr:cNvSpPr txBox="1"/>
      </xdr:nvSpPr>
      <xdr:spPr>
        <a:xfrm>
          <a:off x="8391525" y="3409950"/>
          <a:ext cx="4402230" cy="29908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7" name="ayuda2" hidden="1"/>
        <xdr:cNvSpPr txBox="1"/>
      </xdr:nvSpPr>
      <xdr:spPr>
        <a:xfrm>
          <a:off x="8391525" y="3409950"/>
          <a:ext cx="4402230" cy="29908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1365430</xdr:colOff>
      <xdr:row>11</xdr:row>
      <xdr:rowOff>55979</xdr:rowOff>
    </xdr:from>
    <xdr:to>
      <xdr:col>1</xdr:col>
      <xdr:colOff>1555929</xdr:colOff>
      <xdr:row>11</xdr:row>
      <xdr:rowOff>245834</xdr:rowOff>
    </xdr:to>
    <xdr:pic macro="[1]!Botondeayuda_8">
      <xdr:nvPicPr>
        <xdr:cNvPr id="28" name="Imagen 67" descr="Ayuda_def.png"/>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2127430" y="2818229"/>
          <a:ext cx="190499" cy="189855"/>
        </a:xfrm>
        <a:prstGeom prst="rect">
          <a:avLst/>
        </a:prstGeom>
      </xdr:spPr>
    </xdr:pic>
    <xdr:clientData/>
  </xdr:twoCellAnchor>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0241" name="Button 1" hidden="1">
              <a:extLst>
                <a:ext uri="{63B3BB69-23CF-44E3-9099-C40C66FF867C}">
                  <a14:compatExt spid="_x0000_s10241"/>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0242" name="Button 2" hidden="1">
              <a:extLst>
                <a:ext uri="{63B3BB69-23CF-44E3-9099-C40C66FF867C}">
                  <a14:compatExt spid="_x0000_s10242"/>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0243" name="Button 3" hidden="1">
              <a:extLst>
                <a:ext uri="{63B3BB69-23CF-44E3-9099-C40C66FF867C}">
                  <a14:compatExt spid="_x0000_s10243"/>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0244" name="Button 4" hidden="1">
              <a:extLst>
                <a:ext uri="{63B3BB69-23CF-44E3-9099-C40C66FF867C}">
                  <a14:compatExt spid="_x0000_s10244"/>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0245" name="Button 5" hidden="1">
              <a:extLst>
                <a:ext uri="{63B3BB69-23CF-44E3-9099-C40C66FF867C}">
                  <a14:compatExt spid="_x0000_s10245"/>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0246" name="Button 6" hidden="1">
              <a:extLst>
                <a:ext uri="{63B3BB69-23CF-44E3-9099-C40C66FF867C}">
                  <a14:compatExt spid="_x0000_s10246"/>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31</xdr:row>
          <xdr:rowOff>0</xdr:rowOff>
        </xdr:from>
        <xdr:to>
          <xdr:col>13</xdr:col>
          <xdr:colOff>0</xdr:colOff>
          <xdr:row>31</xdr:row>
          <xdr:rowOff>0</xdr:rowOff>
        </xdr:to>
        <xdr:sp macro="" textlink="">
          <xdr:nvSpPr>
            <xdr:cNvPr id="10247" name="Button 7" hidden="1">
              <a:extLst>
                <a:ext uri="{63B3BB69-23CF-44E3-9099-C40C66FF867C}">
                  <a14:compatExt spid="_x0000_s10247"/>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31</xdr:row>
          <xdr:rowOff>0</xdr:rowOff>
        </xdr:from>
        <xdr:to>
          <xdr:col>13</xdr:col>
          <xdr:colOff>0</xdr:colOff>
          <xdr:row>31</xdr:row>
          <xdr:rowOff>0</xdr:rowOff>
        </xdr:to>
        <xdr:sp macro="" textlink="">
          <xdr:nvSpPr>
            <xdr:cNvPr id="10248" name="Button 8" hidden="1">
              <a:extLst>
                <a:ext uri="{63B3BB69-23CF-44E3-9099-C40C66FF867C}">
                  <a14:compatExt spid="_x0000_s10248"/>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31</xdr:row>
          <xdr:rowOff>0</xdr:rowOff>
        </xdr:from>
        <xdr:to>
          <xdr:col>13</xdr:col>
          <xdr:colOff>0</xdr:colOff>
          <xdr:row>31</xdr:row>
          <xdr:rowOff>0</xdr:rowOff>
        </xdr:to>
        <xdr:sp macro="" textlink="">
          <xdr:nvSpPr>
            <xdr:cNvPr id="10249" name="Button 9" hidden="1">
              <a:extLst>
                <a:ext uri="{63B3BB69-23CF-44E3-9099-C40C66FF867C}">
                  <a14:compatExt spid="_x0000_s10249"/>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31</xdr:row>
          <xdr:rowOff>0</xdr:rowOff>
        </xdr:from>
        <xdr:to>
          <xdr:col>13</xdr:col>
          <xdr:colOff>0</xdr:colOff>
          <xdr:row>31</xdr:row>
          <xdr:rowOff>0</xdr:rowOff>
        </xdr:to>
        <xdr:sp macro="" textlink="">
          <xdr:nvSpPr>
            <xdr:cNvPr id="10250" name="Button 10" hidden="1">
              <a:extLst>
                <a:ext uri="{63B3BB69-23CF-44E3-9099-C40C66FF867C}">
                  <a14:compatExt spid="_x0000_s1025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31</xdr:row>
          <xdr:rowOff>0</xdr:rowOff>
        </xdr:from>
        <xdr:to>
          <xdr:col>13</xdr:col>
          <xdr:colOff>0</xdr:colOff>
          <xdr:row>31</xdr:row>
          <xdr:rowOff>0</xdr:rowOff>
        </xdr:to>
        <xdr:sp macro="" textlink="">
          <xdr:nvSpPr>
            <xdr:cNvPr id="10251" name="Button 11" hidden="1">
              <a:extLst>
                <a:ext uri="{63B3BB69-23CF-44E3-9099-C40C66FF867C}">
                  <a14:compatExt spid="_x0000_s10251"/>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31</xdr:row>
          <xdr:rowOff>0</xdr:rowOff>
        </xdr:from>
        <xdr:to>
          <xdr:col>13</xdr:col>
          <xdr:colOff>0</xdr:colOff>
          <xdr:row>31</xdr:row>
          <xdr:rowOff>0</xdr:rowOff>
        </xdr:to>
        <xdr:sp macro="" textlink="">
          <xdr:nvSpPr>
            <xdr:cNvPr id="10252" name="Button 12" hidden="1">
              <a:extLst>
                <a:ext uri="{63B3BB69-23CF-44E3-9099-C40C66FF867C}">
                  <a14:compatExt spid="_x0000_s10252"/>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75</xdr:row>
          <xdr:rowOff>0</xdr:rowOff>
        </xdr:from>
        <xdr:to>
          <xdr:col>13</xdr:col>
          <xdr:colOff>0</xdr:colOff>
          <xdr:row>75</xdr:row>
          <xdr:rowOff>0</xdr:rowOff>
        </xdr:to>
        <xdr:sp macro="" textlink="">
          <xdr:nvSpPr>
            <xdr:cNvPr id="10253" name="Button 13" hidden="1">
              <a:extLst>
                <a:ext uri="{63B3BB69-23CF-44E3-9099-C40C66FF867C}">
                  <a14:compatExt spid="_x0000_s10253"/>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75</xdr:row>
          <xdr:rowOff>0</xdr:rowOff>
        </xdr:from>
        <xdr:to>
          <xdr:col>13</xdr:col>
          <xdr:colOff>0</xdr:colOff>
          <xdr:row>75</xdr:row>
          <xdr:rowOff>0</xdr:rowOff>
        </xdr:to>
        <xdr:sp macro="" textlink="">
          <xdr:nvSpPr>
            <xdr:cNvPr id="10254" name="Button 14" hidden="1">
              <a:extLst>
                <a:ext uri="{63B3BB69-23CF-44E3-9099-C40C66FF867C}">
                  <a14:compatExt spid="_x0000_s10254"/>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75</xdr:row>
          <xdr:rowOff>0</xdr:rowOff>
        </xdr:from>
        <xdr:to>
          <xdr:col>13</xdr:col>
          <xdr:colOff>0</xdr:colOff>
          <xdr:row>75</xdr:row>
          <xdr:rowOff>0</xdr:rowOff>
        </xdr:to>
        <xdr:sp macro="" textlink="">
          <xdr:nvSpPr>
            <xdr:cNvPr id="10255" name="Button 15" hidden="1">
              <a:extLst>
                <a:ext uri="{63B3BB69-23CF-44E3-9099-C40C66FF867C}">
                  <a14:compatExt spid="_x0000_s10255"/>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75</xdr:row>
          <xdr:rowOff>0</xdr:rowOff>
        </xdr:from>
        <xdr:to>
          <xdr:col>13</xdr:col>
          <xdr:colOff>0</xdr:colOff>
          <xdr:row>75</xdr:row>
          <xdr:rowOff>0</xdr:rowOff>
        </xdr:to>
        <xdr:sp macro="" textlink="">
          <xdr:nvSpPr>
            <xdr:cNvPr id="10256" name="Button 16" hidden="1">
              <a:extLst>
                <a:ext uri="{63B3BB69-23CF-44E3-9099-C40C66FF867C}">
                  <a14:compatExt spid="_x0000_s10256"/>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75</xdr:row>
          <xdr:rowOff>0</xdr:rowOff>
        </xdr:from>
        <xdr:to>
          <xdr:col>13</xdr:col>
          <xdr:colOff>0</xdr:colOff>
          <xdr:row>75</xdr:row>
          <xdr:rowOff>0</xdr:rowOff>
        </xdr:to>
        <xdr:sp macro="" textlink="">
          <xdr:nvSpPr>
            <xdr:cNvPr id="10257" name="Button 17" hidden="1">
              <a:extLst>
                <a:ext uri="{63B3BB69-23CF-44E3-9099-C40C66FF867C}">
                  <a14:compatExt spid="_x0000_s10257"/>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75</xdr:row>
          <xdr:rowOff>0</xdr:rowOff>
        </xdr:from>
        <xdr:to>
          <xdr:col>13</xdr:col>
          <xdr:colOff>0</xdr:colOff>
          <xdr:row>75</xdr:row>
          <xdr:rowOff>0</xdr:rowOff>
        </xdr:to>
        <xdr:sp macro="" textlink="">
          <xdr:nvSpPr>
            <xdr:cNvPr id="10258" name="Button 18" hidden="1">
              <a:extLst>
                <a:ext uri="{63B3BB69-23CF-44E3-9099-C40C66FF867C}">
                  <a14:compatExt spid="_x0000_s10258"/>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1</xdr:col>
      <xdr:colOff>0</xdr:colOff>
      <xdr:row>11</xdr:row>
      <xdr:rowOff>9525</xdr:rowOff>
    </xdr:from>
    <xdr:to>
      <xdr:col>1</xdr:col>
      <xdr:colOff>923925</xdr:colOff>
      <xdr:row>14</xdr:row>
      <xdr:rowOff>0</xdr:rowOff>
    </xdr:to>
    <xdr:sp macro="" textlink="">
      <xdr:nvSpPr>
        <xdr:cNvPr id="2" name="ayuda1" hidden="1"/>
        <xdr:cNvSpPr txBox="1"/>
      </xdr:nvSpPr>
      <xdr:spPr>
        <a:xfrm>
          <a:off x="762000" y="2771775"/>
          <a:ext cx="923925" cy="2486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1</xdr:col>
      <xdr:colOff>25400</xdr:colOff>
      <xdr:row>10</xdr:row>
      <xdr:rowOff>219075</xdr:rowOff>
    </xdr:from>
    <xdr:to>
      <xdr:col>2</xdr:col>
      <xdr:colOff>0</xdr:colOff>
      <xdr:row>14</xdr:row>
      <xdr:rowOff>0</xdr:rowOff>
    </xdr:to>
    <xdr:sp macro="" textlink="">
      <xdr:nvSpPr>
        <xdr:cNvPr id="3" name="CuadroTexto 5" hidden="1"/>
        <xdr:cNvSpPr txBox="1"/>
      </xdr:nvSpPr>
      <xdr:spPr>
        <a:xfrm>
          <a:off x="787400" y="2762250"/>
          <a:ext cx="275590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mn-lt"/>
              <a:ea typeface="+mn-ea"/>
              <a:cs typeface="+mn-cs"/>
            </a:rPr>
            <a:t>Presupuesto Definitivo: </a:t>
          </a:r>
          <a:r>
            <a:rPr lang="es-ES" sz="1100">
              <a:solidFill>
                <a:schemeClr val="dk1"/>
              </a:solidFill>
              <a:effectLst/>
              <a:latin typeface="+mn-lt"/>
              <a:ea typeface="+mn-ea"/>
              <a:cs typeface="+mn-cs"/>
            </a:rPr>
            <a:t>Registre el valor en millones de pesos , del presupuesto asignado para la </a:t>
          </a:r>
          <a:r>
            <a:rPr lang="es-ES" sz="1100" baseline="0">
              <a:solidFill>
                <a:schemeClr val="dk1"/>
              </a:solidFill>
              <a:effectLst/>
              <a:latin typeface="+mn-lt"/>
              <a:ea typeface="+mn-ea"/>
              <a:cs typeface="+mn-cs"/>
            </a:rPr>
            <a:t> ejecución de la </a:t>
          </a:r>
          <a:r>
            <a:rPr lang="es-ES" sz="1100">
              <a:solidFill>
                <a:schemeClr val="dk1"/>
              </a:solidFill>
              <a:effectLst/>
              <a:latin typeface="+mn-lt"/>
              <a:ea typeface="+mn-ea"/>
              <a:cs typeface="+mn-cs"/>
            </a:rPr>
            <a:t>Meta del Proyecto de Inversión</a:t>
          </a:r>
          <a:r>
            <a:rPr lang="es-ES" sz="1100" baseline="0">
              <a:solidFill>
                <a:schemeClr val="dk1"/>
              </a:solidFill>
              <a:effectLst/>
              <a:latin typeface="+mn-lt"/>
              <a:ea typeface="+mn-ea"/>
              <a:cs typeface="+mn-cs"/>
            </a:rPr>
            <a:t> reportar, durante la vigencia.</a:t>
          </a:r>
          <a:endParaRPr lang="es-CO">
            <a:effectLst/>
          </a:endParaRPr>
        </a:p>
      </xdr:txBody>
    </xdr:sp>
    <xdr:clientData/>
  </xdr:twoCellAnchor>
  <xdr:twoCellAnchor>
    <xdr:from>
      <xdr:col>2</xdr:col>
      <xdr:colOff>0</xdr:colOff>
      <xdr:row>11</xdr:row>
      <xdr:rowOff>55979</xdr:rowOff>
    </xdr:from>
    <xdr:to>
      <xdr:col>2</xdr:col>
      <xdr:colOff>0</xdr:colOff>
      <xdr:row>11</xdr:row>
      <xdr:rowOff>245834</xdr:rowOff>
    </xdr:to>
    <xdr:pic macro="[1]!Botondeayuda_8">
      <xdr:nvPicPr>
        <xdr:cNvPr id="4" name="Imagen 67" descr="Ayuda_def.png"/>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3543300" y="2818229"/>
          <a:ext cx="0" cy="189855"/>
        </a:xfrm>
        <a:prstGeom prst="rect">
          <a:avLst/>
        </a:prstGeom>
      </xdr:spPr>
    </xdr:pic>
    <xdr:clientData/>
  </xdr:twoCellAnchor>
  <xdr:twoCellAnchor>
    <xdr:from>
      <xdr:col>2</xdr:col>
      <xdr:colOff>0</xdr:colOff>
      <xdr:row>10</xdr:row>
      <xdr:rowOff>647700</xdr:rowOff>
    </xdr:from>
    <xdr:to>
      <xdr:col>2</xdr:col>
      <xdr:colOff>11205</xdr:colOff>
      <xdr:row>14</xdr:row>
      <xdr:rowOff>0</xdr:rowOff>
    </xdr:to>
    <xdr:sp macro="" textlink="">
      <xdr:nvSpPr>
        <xdr:cNvPr id="5" name="ayuda2" hidden="1"/>
        <xdr:cNvSpPr txBox="1"/>
      </xdr:nvSpPr>
      <xdr:spPr>
        <a:xfrm>
          <a:off x="354330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167034</xdr:colOff>
      <xdr:row>10</xdr:row>
      <xdr:rowOff>359816</xdr:rowOff>
    </xdr:from>
    <xdr:to>
      <xdr:col>1</xdr:col>
      <xdr:colOff>1630993</xdr:colOff>
      <xdr:row>14</xdr:row>
      <xdr:rowOff>0</xdr:rowOff>
    </xdr:to>
    <xdr:sp macro="" textlink="">
      <xdr:nvSpPr>
        <xdr:cNvPr id="6" name="CuadroTexto 10" hidden="1"/>
        <xdr:cNvSpPr txBox="1"/>
      </xdr:nvSpPr>
      <xdr:spPr>
        <a:xfrm>
          <a:off x="929034" y="2760116"/>
          <a:ext cx="1463959" cy="2497684"/>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7" name="ayuda2" hidden="1"/>
        <xdr:cNvSpPr txBox="1"/>
      </xdr:nvSpPr>
      <xdr:spPr>
        <a:xfrm>
          <a:off x="83629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8" name="ayuda2" hidden="1"/>
        <xdr:cNvSpPr txBox="1"/>
      </xdr:nvSpPr>
      <xdr:spPr>
        <a:xfrm>
          <a:off x="83629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9" name="ayuda2" hidden="1"/>
        <xdr:cNvSpPr txBox="1"/>
      </xdr:nvSpPr>
      <xdr:spPr>
        <a:xfrm>
          <a:off x="3543300" y="3409950"/>
          <a:ext cx="11205"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10" name="ayuda2" hidden="1"/>
        <xdr:cNvSpPr txBox="1"/>
      </xdr:nvSpPr>
      <xdr:spPr>
        <a:xfrm>
          <a:off x="3543300" y="3409950"/>
          <a:ext cx="11205"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editAs="oneCell">
    <xdr:from>
      <xdr:col>1</xdr:col>
      <xdr:colOff>800966</xdr:colOff>
      <xdr:row>1</xdr:row>
      <xdr:rowOff>88756</xdr:rowOff>
    </xdr:from>
    <xdr:to>
      <xdr:col>2</xdr:col>
      <xdr:colOff>889321</xdr:colOff>
      <xdr:row>7</xdr:row>
      <xdr:rowOff>112568</xdr:rowOff>
    </xdr:to>
    <xdr:pic>
      <xdr:nvPicPr>
        <xdr:cNvPr id="17" name="1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62966" y="288781"/>
          <a:ext cx="2869655" cy="1166812"/>
        </a:xfrm>
        <a:prstGeom prst="rect">
          <a:avLst/>
        </a:prstGeom>
      </xdr:spPr>
    </xdr:pic>
    <xdr:clientData/>
  </xdr:twoCellAnchor>
  <xdr:twoCellAnchor>
    <xdr:from>
      <xdr:col>4</xdr:col>
      <xdr:colOff>28575</xdr:colOff>
      <xdr:row>10</xdr:row>
      <xdr:rowOff>647700</xdr:rowOff>
    </xdr:from>
    <xdr:to>
      <xdr:col>6</xdr:col>
      <xdr:colOff>11205</xdr:colOff>
      <xdr:row>14</xdr:row>
      <xdr:rowOff>0</xdr:rowOff>
    </xdr:to>
    <xdr:sp macro="" textlink="">
      <xdr:nvSpPr>
        <xdr:cNvPr id="18" name="ayuda2" hidden="1"/>
        <xdr:cNvSpPr txBox="1"/>
      </xdr:nvSpPr>
      <xdr:spPr>
        <a:xfrm>
          <a:off x="8391525" y="2762250"/>
          <a:ext cx="440223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10</xdr:row>
      <xdr:rowOff>647700</xdr:rowOff>
    </xdr:from>
    <xdr:to>
      <xdr:col>6</xdr:col>
      <xdr:colOff>11205</xdr:colOff>
      <xdr:row>14</xdr:row>
      <xdr:rowOff>0</xdr:rowOff>
    </xdr:to>
    <xdr:sp macro="" textlink="">
      <xdr:nvSpPr>
        <xdr:cNvPr id="19" name="ayuda2" hidden="1"/>
        <xdr:cNvSpPr txBox="1"/>
      </xdr:nvSpPr>
      <xdr:spPr>
        <a:xfrm>
          <a:off x="8391525" y="2762250"/>
          <a:ext cx="440223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0" name="ayuda2" hidden="1"/>
        <xdr:cNvSpPr txBox="1"/>
      </xdr:nvSpPr>
      <xdr:spPr>
        <a:xfrm>
          <a:off x="24726900" y="2762250"/>
          <a:ext cx="161925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1" name="ayuda2" hidden="1"/>
        <xdr:cNvSpPr txBox="1"/>
      </xdr:nvSpPr>
      <xdr:spPr>
        <a:xfrm>
          <a:off x="24726900" y="2762250"/>
          <a:ext cx="161925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2" name="ayuda2" hidden="1"/>
        <xdr:cNvSpPr txBox="1"/>
      </xdr:nvSpPr>
      <xdr:spPr>
        <a:xfrm>
          <a:off x="263461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3" name="ayuda2" hidden="1"/>
        <xdr:cNvSpPr txBox="1"/>
      </xdr:nvSpPr>
      <xdr:spPr>
        <a:xfrm>
          <a:off x="263461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4" name="ayuda2" hidden="1"/>
        <xdr:cNvSpPr txBox="1"/>
      </xdr:nvSpPr>
      <xdr:spPr>
        <a:xfrm>
          <a:off x="5124450" y="3409950"/>
          <a:ext cx="323850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5" name="ayuda2" hidden="1"/>
        <xdr:cNvSpPr txBox="1"/>
      </xdr:nvSpPr>
      <xdr:spPr>
        <a:xfrm>
          <a:off x="5124450" y="3409950"/>
          <a:ext cx="323850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6" name="ayuda2" hidden="1"/>
        <xdr:cNvSpPr txBox="1"/>
      </xdr:nvSpPr>
      <xdr:spPr>
        <a:xfrm>
          <a:off x="8391525" y="3409950"/>
          <a:ext cx="440223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7" name="ayuda2" hidden="1"/>
        <xdr:cNvSpPr txBox="1"/>
      </xdr:nvSpPr>
      <xdr:spPr>
        <a:xfrm>
          <a:off x="8391525" y="3409950"/>
          <a:ext cx="440223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1365430</xdr:colOff>
      <xdr:row>11</xdr:row>
      <xdr:rowOff>55979</xdr:rowOff>
    </xdr:from>
    <xdr:to>
      <xdr:col>1</xdr:col>
      <xdr:colOff>1555929</xdr:colOff>
      <xdr:row>11</xdr:row>
      <xdr:rowOff>245834</xdr:rowOff>
    </xdr:to>
    <xdr:pic macro="[1]!Botondeayuda_8">
      <xdr:nvPicPr>
        <xdr:cNvPr id="28" name="Imagen 67" descr="Ayuda_def.png"/>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2127430" y="2818229"/>
          <a:ext cx="190499" cy="189855"/>
        </a:xfrm>
        <a:prstGeom prst="rect">
          <a:avLst/>
        </a:prstGeom>
      </xdr:spPr>
    </xdr:pic>
    <xdr:clientData/>
  </xdr:twoCellAnchor>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1265" name="Button 1" hidden="1">
              <a:extLst>
                <a:ext uri="{63B3BB69-23CF-44E3-9099-C40C66FF867C}">
                  <a14:compatExt spid="_x0000_s11265"/>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1266" name="Button 2" hidden="1">
              <a:extLst>
                <a:ext uri="{63B3BB69-23CF-44E3-9099-C40C66FF867C}">
                  <a14:compatExt spid="_x0000_s11266"/>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1267" name="Button 3" hidden="1">
              <a:extLst>
                <a:ext uri="{63B3BB69-23CF-44E3-9099-C40C66FF867C}">
                  <a14:compatExt spid="_x0000_s11267"/>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1268" name="Button 4" hidden="1">
              <a:extLst>
                <a:ext uri="{63B3BB69-23CF-44E3-9099-C40C66FF867C}">
                  <a14:compatExt spid="_x0000_s11268"/>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1269" name="Button 5" hidden="1">
              <a:extLst>
                <a:ext uri="{63B3BB69-23CF-44E3-9099-C40C66FF867C}">
                  <a14:compatExt spid="_x0000_s11269"/>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1270" name="Button 6" hidden="1">
              <a:extLst>
                <a:ext uri="{63B3BB69-23CF-44E3-9099-C40C66FF867C}">
                  <a14:compatExt spid="_x0000_s1127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1</xdr:col>
      <xdr:colOff>0</xdr:colOff>
      <xdr:row>11</xdr:row>
      <xdr:rowOff>9525</xdr:rowOff>
    </xdr:from>
    <xdr:to>
      <xdr:col>1</xdr:col>
      <xdr:colOff>923925</xdr:colOff>
      <xdr:row>14</xdr:row>
      <xdr:rowOff>0</xdr:rowOff>
    </xdr:to>
    <xdr:sp macro="" textlink="">
      <xdr:nvSpPr>
        <xdr:cNvPr id="2" name="ayuda1" hidden="1"/>
        <xdr:cNvSpPr txBox="1"/>
      </xdr:nvSpPr>
      <xdr:spPr>
        <a:xfrm>
          <a:off x="762000" y="2771775"/>
          <a:ext cx="923925" cy="2486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b="1">
              <a:solidFill>
                <a:srgbClr val="FF0000"/>
              </a:solidFill>
            </a:rPr>
            <a:t>Consecutivo:</a:t>
          </a:r>
        </a:p>
        <a:p>
          <a:r>
            <a:rPr lang="es-CO" sz="900"/>
            <a:t> Explicación</a:t>
          </a:r>
        </a:p>
      </xdr:txBody>
    </xdr:sp>
    <xdr:clientData/>
  </xdr:twoCellAnchor>
  <xdr:twoCellAnchor>
    <xdr:from>
      <xdr:col>1</xdr:col>
      <xdr:colOff>25400</xdr:colOff>
      <xdr:row>10</xdr:row>
      <xdr:rowOff>219075</xdr:rowOff>
    </xdr:from>
    <xdr:to>
      <xdr:col>2</xdr:col>
      <xdr:colOff>0</xdr:colOff>
      <xdr:row>14</xdr:row>
      <xdr:rowOff>0</xdr:rowOff>
    </xdr:to>
    <xdr:sp macro="" textlink="">
      <xdr:nvSpPr>
        <xdr:cNvPr id="3" name="CuadroTexto 5" hidden="1"/>
        <xdr:cNvSpPr txBox="1"/>
      </xdr:nvSpPr>
      <xdr:spPr>
        <a:xfrm>
          <a:off x="787400" y="2762250"/>
          <a:ext cx="275590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s-ES" sz="1100" b="1">
              <a:solidFill>
                <a:schemeClr val="dk1"/>
              </a:solidFill>
              <a:effectLst/>
              <a:latin typeface="+mn-lt"/>
              <a:ea typeface="+mn-ea"/>
              <a:cs typeface="+mn-cs"/>
            </a:rPr>
            <a:t>Presupuesto Definitivo: </a:t>
          </a:r>
          <a:r>
            <a:rPr lang="es-ES" sz="1100">
              <a:solidFill>
                <a:schemeClr val="dk1"/>
              </a:solidFill>
              <a:effectLst/>
              <a:latin typeface="+mn-lt"/>
              <a:ea typeface="+mn-ea"/>
              <a:cs typeface="+mn-cs"/>
            </a:rPr>
            <a:t>Registre el valor en millones de pesos , del presupuesto asignado para la </a:t>
          </a:r>
          <a:r>
            <a:rPr lang="es-ES" sz="1100" baseline="0">
              <a:solidFill>
                <a:schemeClr val="dk1"/>
              </a:solidFill>
              <a:effectLst/>
              <a:latin typeface="+mn-lt"/>
              <a:ea typeface="+mn-ea"/>
              <a:cs typeface="+mn-cs"/>
            </a:rPr>
            <a:t> ejecución de la </a:t>
          </a:r>
          <a:r>
            <a:rPr lang="es-ES" sz="1100">
              <a:solidFill>
                <a:schemeClr val="dk1"/>
              </a:solidFill>
              <a:effectLst/>
              <a:latin typeface="+mn-lt"/>
              <a:ea typeface="+mn-ea"/>
              <a:cs typeface="+mn-cs"/>
            </a:rPr>
            <a:t>Meta del Proyecto de Invesión</a:t>
          </a:r>
          <a:r>
            <a:rPr lang="es-ES" sz="1100" baseline="0">
              <a:solidFill>
                <a:schemeClr val="dk1"/>
              </a:solidFill>
              <a:effectLst/>
              <a:latin typeface="+mn-lt"/>
              <a:ea typeface="+mn-ea"/>
              <a:cs typeface="+mn-cs"/>
            </a:rPr>
            <a:t>a reportar, durante la vigencia.</a:t>
          </a:r>
          <a:endParaRPr lang="es-CO">
            <a:effectLst/>
          </a:endParaRPr>
        </a:p>
      </xdr:txBody>
    </xdr:sp>
    <xdr:clientData/>
  </xdr:twoCellAnchor>
  <xdr:twoCellAnchor>
    <xdr:from>
      <xdr:col>2</xdr:col>
      <xdr:colOff>0</xdr:colOff>
      <xdr:row>11</xdr:row>
      <xdr:rowOff>55979</xdr:rowOff>
    </xdr:from>
    <xdr:to>
      <xdr:col>2</xdr:col>
      <xdr:colOff>0</xdr:colOff>
      <xdr:row>11</xdr:row>
      <xdr:rowOff>245834</xdr:rowOff>
    </xdr:to>
    <xdr:pic macro="[1]!Botondeayuda_8">
      <xdr:nvPicPr>
        <xdr:cNvPr id="4" name="Imagen 67" descr="Ayuda_def.png"/>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3543300" y="2818229"/>
          <a:ext cx="0" cy="189855"/>
        </a:xfrm>
        <a:prstGeom prst="rect">
          <a:avLst/>
        </a:prstGeom>
      </xdr:spPr>
    </xdr:pic>
    <xdr:clientData/>
  </xdr:twoCellAnchor>
  <xdr:twoCellAnchor>
    <xdr:from>
      <xdr:col>2</xdr:col>
      <xdr:colOff>0</xdr:colOff>
      <xdr:row>10</xdr:row>
      <xdr:rowOff>647700</xdr:rowOff>
    </xdr:from>
    <xdr:to>
      <xdr:col>2</xdr:col>
      <xdr:colOff>11205</xdr:colOff>
      <xdr:row>14</xdr:row>
      <xdr:rowOff>0</xdr:rowOff>
    </xdr:to>
    <xdr:sp macro="" textlink="">
      <xdr:nvSpPr>
        <xdr:cNvPr id="5" name="ayuda2" hidden="1"/>
        <xdr:cNvSpPr txBox="1"/>
      </xdr:nvSpPr>
      <xdr:spPr>
        <a:xfrm>
          <a:off x="354330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167034</xdr:colOff>
      <xdr:row>10</xdr:row>
      <xdr:rowOff>359816</xdr:rowOff>
    </xdr:from>
    <xdr:to>
      <xdr:col>1</xdr:col>
      <xdr:colOff>1630993</xdr:colOff>
      <xdr:row>14</xdr:row>
      <xdr:rowOff>0</xdr:rowOff>
    </xdr:to>
    <xdr:sp macro="" textlink="">
      <xdr:nvSpPr>
        <xdr:cNvPr id="6" name="CuadroTexto 10" hidden="1"/>
        <xdr:cNvSpPr txBox="1"/>
      </xdr:nvSpPr>
      <xdr:spPr>
        <a:xfrm>
          <a:off x="929034" y="2760116"/>
          <a:ext cx="1463959" cy="2497684"/>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a:t>Programa:</a:t>
          </a:r>
          <a:r>
            <a:rPr lang="es-ES" sz="1100" b="1" baseline="0"/>
            <a:t> </a:t>
          </a:r>
          <a:r>
            <a:rPr lang="es-ES" sz="1100"/>
            <a:t>Seleccione</a:t>
          </a:r>
          <a:r>
            <a:rPr lang="es-ES" sz="1100" baseline="0"/>
            <a:t> el programa, en el cual se desarrolla el proyecto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7" name="ayuda2" hidden="1"/>
        <xdr:cNvSpPr txBox="1"/>
      </xdr:nvSpPr>
      <xdr:spPr>
        <a:xfrm>
          <a:off x="83629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0</xdr:colOff>
      <xdr:row>10</xdr:row>
      <xdr:rowOff>647700</xdr:rowOff>
    </xdr:from>
    <xdr:to>
      <xdr:col>4</xdr:col>
      <xdr:colOff>11205</xdr:colOff>
      <xdr:row>14</xdr:row>
      <xdr:rowOff>0</xdr:rowOff>
    </xdr:to>
    <xdr:sp macro="" textlink="">
      <xdr:nvSpPr>
        <xdr:cNvPr id="8" name="ayuda2" hidden="1"/>
        <xdr:cNvSpPr txBox="1"/>
      </xdr:nvSpPr>
      <xdr:spPr>
        <a:xfrm>
          <a:off x="83629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9" name="ayuda2" hidden="1"/>
        <xdr:cNvSpPr txBox="1"/>
      </xdr:nvSpPr>
      <xdr:spPr>
        <a:xfrm>
          <a:off x="3543300" y="3409950"/>
          <a:ext cx="11205"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2</xdr:col>
      <xdr:colOff>0</xdr:colOff>
      <xdr:row>11</xdr:row>
      <xdr:rowOff>647700</xdr:rowOff>
    </xdr:from>
    <xdr:to>
      <xdr:col>2</xdr:col>
      <xdr:colOff>11205</xdr:colOff>
      <xdr:row>15</xdr:row>
      <xdr:rowOff>0</xdr:rowOff>
    </xdr:to>
    <xdr:sp macro="" textlink="">
      <xdr:nvSpPr>
        <xdr:cNvPr id="10" name="ayuda2" hidden="1"/>
        <xdr:cNvSpPr txBox="1"/>
      </xdr:nvSpPr>
      <xdr:spPr>
        <a:xfrm>
          <a:off x="3543300" y="3409950"/>
          <a:ext cx="11205"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editAs="oneCell">
    <xdr:from>
      <xdr:col>1</xdr:col>
      <xdr:colOff>800966</xdr:colOff>
      <xdr:row>1</xdr:row>
      <xdr:rowOff>88756</xdr:rowOff>
    </xdr:from>
    <xdr:to>
      <xdr:col>2</xdr:col>
      <xdr:colOff>889321</xdr:colOff>
      <xdr:row>7</xdr:row>
      <xdr:rowOff>112568</xdr:rowOff>
    </xdr:to>
    <xdr:pic>
      <xdr:nvPicPr>
        <xdr:cNvPr id="17" name="1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62966" y="288781"/>
          <a:ext cx="2869655" cy="1166812"/>
        </a:xfrm>
        <a:prstGeom prst="rect">
          <a:avLst/>
        </a:prstGeom>
      </xdr:spPr>
    </xdr:pic>
    <xdr:clientData/>
  </xdr:twoCellAnchor>
  <xdr:twoCellAnchor>
    <xdr:from>
      <xdr:col>4</xdr:col>
      <xdr:colOff>28575</xdr:colOff>
      <xdr:row>10</xdr:row>
      <xdr:rowOff>647700</xdr:rowOff>
    </xdr:from>
    <xdr:to>
      <xdr:col>6</xdr:col>
      <xdr:colOff>11205</xdr:colOff>
      <xdr:row>14</xdr:row>
      <xdr:rowOff>0</xdr:rowOff>
    </xdr:to>
    <xdr:sp macro="" textlink="">
      <xdr:nvSpPr>
        <xdr:cNvPr id="18" name="ayuda2" hidden="1"/>
        <xdr:cNvSpPr txBox="1"/>
      </xdr:nvSpPr>
      <xdr:spPr>
        <a:xfrm>
          <a:off x="8391525" y="2762250"/>
          <a:ext cx="440223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10</xdr:row>
      <xdr:rowOff>647700</xdr:rowOff>
    </xdr:from>
    <xdr:to>
      <xdr:col>6</xdr:col>
      <xdr:colOff>11205</xdr:colOff>
      <xdr:row>14</xdr:row>
      <xdr:rowOff>0</xdr:rowOff>
    </xdr:to>
    <xdr:sp macro="" textlink="">
      <xdr:nvSpPr>
        <xdr:cNvPr id="19" name="ayuda2" hidden="1"/>
        <xdr:cNvSpPr txBox="1"/>
      </xdr:nvSpPr>
      <xdr:spPr>
        <a:xfrm>
          <a:off x="8391525" y="2762250"/>
          <a:ext cx="440223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0" name="ayuda2" hidden="1"/>
        <xdr:cNvSpPr txBox="1"/>
      </xdr:nvSpPr>
      <xdr:spPr>
        <a:xfrm>
          <a:off x="24726900" y="2762250"/>
          <a:ext cx="161925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12</xdr:col>
      <xdr:colOff>28575</xdr:colOff>
      <xdr:row>10</xdr:row>
      <xdr:rowOff>647700</xdr:rowOff>
    </xdr:from>
    <xdr:to>
      <xdr:col>13</xdr:col>
      <xdr:colOff>0</xdr:colOff>
      <xdr:row>14</xdr:row>
      <xdr:rowOff>0</xdr:rowOff>
    </xdr:to>
    <xdr:sp macro="" textlink="">
      <xdr:nvSpPr>
        <xdr:cNvPr id="21" name="ayuda2" hidden="1"/>
        <xdr:cNvSpPr txBox="1"/>
      </xdr:nvSpPr>
      <xdr:spPr>
        <a:xfrm>
          <a:off x="24726900" y="2762250"/>
          <a:ext cx="1619250"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2" name="ayuda2" hidden="1"/>
        <xdr:cNvSpPr txBox="1"/>
      </xdr:nvSpPr>
      <xdr:spPr>
        <a:xfrm>
          <a:off x="263461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13</xdr:col>
      <xdr:colOff>0</xdr:colOff>
      <xdr:row>10</xdr:row>
      <xdr:rowOff>647700</xdr:rowOff>
    </xdr:from>
    <xdr:to>
      <xdr:col>13</xdr:col>
      <xdr:colOff>11205</xdr:colOff>
      <xdr:row>14</xdr:row>
      <xdr:rowOff>0</xdr:rowOff>
    </xdr:to>
    <xdr:sp macro="" textlink="">
      <xdr:nvSpPr>
        <xdr:cNvPr id="23" name="ayuda2" hidden="1"/>
        <xdr:cNvSpPr txBox="1"/>
      </xdr:nvSpPr>
      <xdr:spPr>
        <a:xfrm>
          <a:off x="26346150" y="2762250"/>
          <a:ext cx="11205" cy="2495550"/>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4" name="ayuda2" hidden="1"/>
        <xdr:cNvSpPr txBox="1"/>
      </xdr:nvSpPr>
      <xdr:spPr>
        <a:xfrm>
          <a:off x="5124450" y="3409950"/>
          <a:ext cx="323850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3</xdr:col>
      <xdr:colOff>28575</xdr:colOff>
      <xdr:row>11</xdr:row>
      <xdr:rowOff>647700</xdr:rowOff>
    </xdr:from>
    <xdr:to>
      <xdr:col>4</xdr:col>
      <xdr:colOff>0</xdr:colOff>
      <xdr:row>15</xdr:row>
      <xdr:rowOff>0</xdr:rowOff>
    </xdr:to>
    <xdr:sp macro="" textlink="">
      <xdr:nvSpPr>
        <xdr:cNvPr id="25" name="ayuda2" hidden="1"/>
        <xdr:cNvSpPr txBox="1"/>
      </xdr:nvSpPr>
      <xdr:spPr>
        <a:xfrm>
          <a:off x="5124450" y="3409950"/>
          <a:ext cx="323850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6" name="ayuda2" hidden="1"/>
        <xdr:cNvSpPr txBox="1"/>
      </xdr:nvSpPr>
      <xdr:spPr>
        <a:xfrm>
          <a:off x="8391525" y="3409950"/>
          <a:ext cx="440223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4</xdr:col>
      <xdr:colOff>28575</xdr:colOff>
      <xdr:row>11</xdr:row>
      <xdr:rowOff>647700</xdr:rowOff>
    </xdr:from>
    <xdr:to>
      <xdr:col>6</xdr:col>
      <xdr:colOff>11205</xdr:colOff>
      <xdr:row>15</xdr:row>
      <xdr:rowOff>0</xdr:rowOff>
    </xdr:to>
    <xdr:sp macro="" textlink="">
      <xdr:nvSpPr>
        <xdr:cNvPr id="27" name="ayuda2" hidden="1"/>
        <xdr:cNvSpPr txBox="1"/>
      </xdr:nvSpPr>
      <xdr:spPr>
        <a:xfrm>
          <a:off x="8391525" y="3409950"/>
          <a:ext cx="4402230" cy="2105025"/>
        </a:xfrm>
        <a:prstGeom prst="rect">
          <a:avLst/>
        </a:prstGeom>
        <a:solidFill>
          <a:srgbClr val="FFFF9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baseline="0"/>
            <a:t>Meta Plan de Desarrollo:</a:t>
          </a:r>
        </a:p>
        <a:p>
          <a:r>
            <a:rPr lang="es-ES" sz="1100" baseline="0"/>
            <a:t>Seleccione la Meta Plan de Desarrollo a reportar.</a:t>
          </a:r>
          <a:endParaRPr lang="es-ES" sz="1100"/>
        </a:p>
      </xdr:txBody>
    </xdr:sp>
    <xdr:clientData/>
  </xdr:twoCellAnchor>
  <xdr:twoCellAnchor>
    <xdr:from>
      <xdr:col>1</xdr:col>
      <xdr:colOff>1365430</xdr:colOff>
      <xdr:row>11</xdr:row>
      <xdr:rowOff>55979</xdr:rowOff>
    </xdr:from>
    <xdr:to>
      <xdr:col>1</xdr:col>
      <xdr:colOff>1555929</xdr:colOff>
      <xdr:row>11</xdr:row>
      <xdr:rowOff>245834</xdr:rowOff>
    </xdr:to>
    <xdr:pic macro="[1]!Botondeayuda_8">
      <xdr:nvPicPr>
        <xdr:cNvPr id="28" name="Imagen 67" descr="Ayuda_def.png"/>
        <xdr:cNvPicPr>
          <a:picLocks noChangeAspect="1"/>
        </xdr:cNvPicPr>
      </xdr:nvPicPr>
      <xdr:blipFill>
        <a:blip xmlns:r="http://schemas.openxmlformats.org/officeDocument/2006/relationships" r:embed="rId1" cstate="print">
          <a:duotone>
            <a:schemeClr val="bg2">
              <a:shade val="45000"/>
              <a:satMod val="135000"/>
            </a:schemeClr>
            <a:prstClr val="white"/>
          </a:duotone>
          <a:extLst>
            <a:ext uri="{28A0092B-C50C-407E-A947-70E740481C1C}">
              <a14:useLocalDpi xmlns:a14="http://schemas.microsoft.com/office/drawing/2010/main" val="0"/>
            </a:ext>
          </a:extLst>
        </a:blip>
        <a:stretch>
          <a:fillRect/>
        </a:stretch>
      </xdr:blipFill>
      <xdr:spPr>
        <a:xfrm>
          <a:off x="2127430" y="2818229"/>
          <a:ext cx="190499" cy="189855"/>
        </a:xfrm>
        <a:prstGeom prst="rect">
          <a:avLst/>
        </a:prstGeom>
      </xdr:spPr>
    </xdr:pic>
    <xdr:clientData/>
  </xdr:twoCellAnchor>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2289" name="Button 1" hidden="1">
              <a:extLst>
                <a:ext uri="{63B3BB69-23CF-44E3-9099-C40C66FF867C}">
                  <a14:compatExt spid="_x0000_s12289"/>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2290" name="Button 2" hidden="1">
              <a:extLst>
                <a:ext uri="{63B3BB69-23CF-44E3-9099-C40C66FF867C}">
                  <a14:compatExt spid="_x0000_s1229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2291" name="Button 3" hidden="1">
              <a:extLst>
                <a:ext uri="{63B3BB69-23CF-44E3-9099-C40C66FF867C}">
                  <a14:compatExt spid="_x0000_s12291"/>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2292" name="Button 4" hidden="1">
              <a:extLst>
                <a:ext uri="{63B3BB69-23CF-44E3-9099-C40C66FF867C}">
                  <a14:compatExt spid="_x0000_s12292"/>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2293" name="Button 5" hidden="1">
              <a:extLst>
                <a:ext uri="{63B3BB69-23CF-44E3-9099-C40C66FF867C}">
                  <a14:compatExt spid="_x0000_s12293"/>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0</xdr:colOff>
          <xdr:row>17</xdr:row>
          <xdr:rowOff>0</xdr:rowOff>
        </xdr:from>
        <xdr:to>
          <xdr:col>13</xdr:col>
          <xdr:colOff>0</xdr:colOff>
          <xdr:row>17</xdr:row>
          <xdr:rowOff>0</xdr:rowOff>
        </xdr:to>
        <xdr:sp macro="" textlink="">
          <xdr:nvSpPr>
            <xdr:cNvPr id="12294" name="Button 6" hidden="1">
              <a:extLst>
                <a:ext uri="{63B3BB69-23CF-44E3-9099-C40C66FF867C}">
                  <a14:compatExt spid="_x0000_s12294"/>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CO" sz="1100" b="0" i="0" u="none" strike="noStrike" baseline="0">
                  <a:solidFill>
                    <a:srgbClr val="000000"/>
                  </a:solidFill>
                  <a:latin typeface="Calibri"/>
                </a:rPr>
                <a:t>AGREGAR CAUSAS</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PRESENTACI&#211;N%20CI%2016062017\CONTROL%20INTERNO%202017\FORMATO%20REPORTE%20INFORME%20JEFES%20CI.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antiago.santos\Desktop\Causas%2003-2017%20editab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ACTUALIZACION DATOS"/>
      <sheetName val="F1"/>
      <sheetName val="BD1"/>
      <sheetName val="BD-resultados"/>
      <sheetName val="Hoja2"/>
      <sheetName val="FORMATO REPORTE INFORME JEFES C"/>
      <sheetName val="01d_planaccioncompgestioninvers"/>
      <sheetName val="ESTRUCTURA DISTRITO"/>
    </sheetNames>
    <definedNames>
      <definedName name="Botondeayuda_8"/>
      <definedName name="inser_CAUSA"/>
      <definedName name="inser_CAUSA2"/>
      <definedName name="inser_CAUSA3"/>
    </definedNames>
    <sheetDataSet>
      <sheetData sheetId="0"/>
      <sheetData sheetId="1"/>
      <sheetData sheetId="2"/>
      <sheetData sheetId="3"/>
      <sheetData sheetId="4"/>
      <sheetData sheetId="5"/>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rte 31 de marzo"/>
      <sheetName val="Corte 30 de junio"/>
    </sheetNames>
    <sheetDataSet>
      <sheetData sheetId="0">
        <row r="11">
          <cell r="I11">
            <v>2</v>
          </cell>
        </row>
        <row r="32">
          <cell r="S32">
            <v>0</v>
          </cell>
        </row>
      </sheetData>
      <sheetData sheetId="1">
        <row r="13">
          <cell r="I13">
            <v>7</v>
          </cell>
        </row>
        <row r="25">
          <cell r="I25">
            <v>0</v>
          </cell>
        </row>
        <row r="26">
          <cell r="I26">
            <v>0</v>
          </cell>
        </row>
        <row r="45">
          <cell r="I45">
            <v>0</v>
          </cell>
        </row>
        <row r="46">
          <cell r="I46">
            <v>0</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65.xml"/><Relationship Id="rId3" Type="http://schemas.openxmlformats.org/officeDocument/2006/relationships/vmlDrawing" Target="../drawings/vmlDrawing9.vml"/><Relationship Id="rId7" Type="http://schemas.openxmlformats.org/officeDocument/2006/relationships/ctrlProp" Target="../ctrlProps/ctrlProp64.xml"/><Relationship Id="rId2" Type="http://schemas.openxmlformats.org/officeDocument/2006/relationships/drawing" Target="../drawings/drawing10.xml"/><Relationship Id="rId1" Type="http://schemas.openxmlformats.org/officeDocument/2006/relationships/printerSettings" Target="../printerSettings/printerSettings9.bin"/><Relationship Id="rId6" Type="http://schemas.openxmlformats.org/officeDocument/2006/relationships/ctrlProp" Target="../ctrlProps/ctrlProp63.xml"/><Relationship Id="rId5" Type="http://schemas.openxmlformats.org/officeDocument/2006/relationships/ctrlProp" Target="../ctrlProps/ctrlProp62.xml"/><Relationship Id="rId4" Type="http://schemas.openxmlformats.org/officeDocument/2006/relationships/ctrlProp" Target="../ctrlProps/ctrlProp61.xml"/><Relationship Id="rId9" Type="http://schemas.openxmlformats.org/officeDocument/2006/relationships/ctrlProp" Target="../ctrlProps/ctrlProp66.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71.xml"/><Relationship Id="rId3" Type="http://schemas.openxmlformats.org/officeDocument/2006/relationships/vmlDrawing" Target="../drawings/vmlDrawing10.vml"/><Relationship Id="rId7" Type="http://schemas.openxmlformats.org/officeDocument/2006/relationships/ctrlProp" Target="../ctrlProps/ctrlProp70.xml"/><Relationship Id="rId2" Type="http://schemas.openxmlformats.org/officeDocument/2006/relationships/drawing" Target="../drawings/drawing11.xml"/><Relationship Id="rId1" Type="http://schemas.openxmlformats.org/officeDocument/2006/relationships/printerSettings" Target="../printerSettings/printerSettings10.bin"/><Relationship Id="rId6" Type="http://schemas.openxmlformats.org/officeDocument/2006/relationships/ctrlProp" Target="../ctrlProps/ctrlProp69.xml"/><Relationship Id="rId5" Type="http://schemas.openxmlformats.org/officeDocument/2006/relationships/ctrlProp" Target="../ctrlProps/ctrlProp68.xml"/><Relationship Id="rId4" Type="http://schemas.openxmlformats.org/officeDocument/2006/relationships/ctrlProp" Target="../ctrlProps/ctrlProp67.xml"/><Relationship Id="rId9" Type="http://schemas.openxmlformats.org/officeDocument/2006/relationships/ctrlProp" Target="../ctrlProps/ctrlProp7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2.vml"/><Relationship Id="rId7" Type="http://schemas.openxmlformats.org/officeDocument/2006/relationships/ctrlProp" Target="../ctrlProps/ctrlProp10.xml"/><Relationship Id="rId2" Type="http://schemas.openxmlformats.org/officeDocument/2006/relationships/drawing" Target="../drawings/drawing3.xml"/><Relationship Id="rId1" Type="http://schemas.openxmlformats.org/officeDocument/2006/relationships/printerSettings" Target="../printerSettings/printerSettings2.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3.vml"/><Relationship Id="rId7" Type="http://schemas.openxmlformats.org/officeDocument/2006/relationships/ctrlProp" Target="../ctrlProps/ctrlProp16.xml"/><Relationship Id="rId2" Type="http://schemas.openxmlformats.org/officeDocument/2006/relationships/drawing" Target="../drawings/drawing4.xml"/><Relationship Id="rId1" Type="http://schemas.openxmlformats.org/officeDocument/2006/relationships/printerSettings" Target="../printerSettings/printerSettings3.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3.xml"/><Relationship Id="rId3" Type="http://schemas.openxmlformats.org/officeDocument/2006/relationships/vmlDrawing" Target="../drawings/vmlDrawing4.vml"/><Relationship Id="rId7" Type="http://schemas.openxmlformats.org/officeDocument/2006/relationships/ctrlProp" Target="../ctrlProps/ctrlProp22.xml"/><Relationship Id="rId2" Type="http://schemas.openxmlformats.org/officeDocument/2006/relationships/drawing" Target="../drawings/drawing5.xml"/><Relationship Id="rId1" Type="http://schemas.openxmlformats.org/officeDocument/2006/relationships/printerSettings" Target="../printerSettings/printerSettings4.bin"/><Relationship Id="rId6" Type="http://schemas.openxmlformats.org/officeDocument/2006/relationships/ctrlProp" Target="../ctrlProps/ctrlProp21.xml"/><Relationship Id="rId5" Type="http://schemas.openxmlformats.org/officeDocument/2006/relationships/ctrlProp" Target="../ctrlProps/ctrlProp20.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29.xml"/><Relationship Id="rId3" Type="http://schemas.openxmlformats.org/officeDocument/2006/relationships/vmlDrawing" Target="../drawings/vmlDrawing5.vml"/><Relationship Id="rId7" Type="http://schemas.openxmlformats.org/officeDocument/2006/relationships/ctrlProp" Target="../ctrlProps/ctrlProp28.xml"/><Relationship Id="rId2" Type="http://schemas.openxmlformats.org/officeDocument/2006/relationships/drawing" Target="../drawings/drawing6.xml"/><Relationship Id="rId1" Type="http://schemas.openxmlformats.org/officeDocument/2006/relationships/printerSettings" Target="../printerSettings/printerSettings5.bin"/><Relationship Id="rId6" Type="http://schemas.openxmlformats.org/officeDocument/2006/relationships/ctrlProp" Target="../ctrlProps/ctrlProp27.xml"/><Relationship Id="rId5" Type="http://schemas.openxmlformats.org/officeDocument/2006/relationships/ctrlProp" Target="../ctrlProps/ctrlProp26.xml"/><Relationship Id="rId4" Type="http://schemas.openxmlformats.org/officeDocument/2006/relationships/ctrlProp" Target="../ctrlProps/ctrlProp25.xml"/><Relationship Id="rId9" Type="http://schemas.openxmlformats.org/officeDocument/2006/relationships/ctrlProp" Target="../ctrlProps/ctrlProp30.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35.xml"/><Relationship Id="rId13" Type="http://schemas.openxmlformats.org/officeDocument/2006/relationships/ctrlProp" Target="../ctrlProps/ctrlProp40.xml"/><Relationship Id="rId18" Type="http://schemas.openxmlformats.org/officeDocument/2006/relationships/ctrlProp" Target="../ctrlProps/ctrlProp45.xml"/><Relationship Id="rId3" Type="http://schemas.openxmlformats.org/officeDocument/2006/relationships/vmlDrawing" Target="../drawings/vmlDrawing6.vml"/><Relationship Id="rId21" Type="http://schemas.openxmlformats.org/officeDocument/2006/relationships/ctrlProp" Target="../ctrlProps/ctrlProp48.xml"/><Relationship Id="rId7" Type="http://schemas.openxmlformats.org/officeDocument/2006/relationships/ctrlProp" Target="../ctrlProps/ctrlProp34.xml"/><Relationship Id="rId12" Type="http://schemas.openxmlformats.org/officeDocument/2006/relationships/ctrlProp" Target="../ctrlProps/ctrlProp39.xml"/><Relationship Id="rId17" Type="http://schemas.openxmlformats.org/officeDocument/2006/relationships/ctrlProp" Target="../ctrlProps/ctrlProp44.xml"/><Relationship Id="rId2" Type="http://schemas.openxmlformats.org/officeDocument/2006/relationships/drawing" Target="../drawings/drawing7.xml"/><Relationship Id="rId16" Type="http://schemas.openxmlformats.org/officeDocument/2006/relationships/ctrlProp" Target="../ctrlProps/ctrlProp43.xml"/><Relationship Id="rId20" Type="http://schemas.openxmlformats.org/officeDocument/2006/relationships/ctrlProp" Target="../ctrlProps/ctrlProp47.xml"/><Relationship Id="rId1" Type="http://schemas.openxmlformats.org/officeDocument/2006/relationships/printerSettings" Target="../printerSettings/printerSettings6.bin"/><Relationship Id="rId6" Type="http://schemas.openxmlformats.org/officeDocument/2006/relationships/ctrlProp" Target="../ctrlProps/ctrlProp33.xml"/><Relationship Id="rId11" Type="http://schemas.openxmlformats.org/officeDocument/2006/relationships/ctrlProp" Target="../ctrlProps/ctrlProp38.xml"/><Relationship Id="rId5" Type="http://schemas.openxmlformats.org/officeDocument/2006/relationships/ctrlProp" Target="../ctrlProps/ctrlProp32.xml"/><Relationship Id="rId15" Type="http://schemas.openxmlformats.org/officeDocument/2006/relationships/ctrlProp" Target="../ctrlProps/ctrlProp42.xml"/><Relationship Id="rId10" Type="http://schemas.openxmlformats.org/officeDocument/2006/relationships/ctrlProp" Target="../ctrlProps/ctrlProp37.xml"/><Relationship Id="rId19" Type="http://schemas.openxmlformats.org/officeDocument/2006/relationships/ctrlProp" Target="../ctrlProps/ctrlProp46.xml"/><Relationship Id="rId4" Type="http://schemas.openxmlformats.org/officeDocument/2006/relationships/ctrlProp" Target="../ctrlProps/ctrlProp31.xml"/><Relationship Id="rId9" Type="http://schemas.openxmlformats.org/officeDocument/2006/relationships/ctrlProp" Target="../ctrlProps/ctrlProp36.xml"/><Relationship Id="rId14" Type="http://schemas.openxmlformats.org/officeDocument/2006/relationships/ctrlProp" Target="../ctrlProps/ctrlProp41.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53.xml"/><Relationship Id="rId3" Type="http://schemas.openxmlformats.org/officeDocument/2006/relationships/vmlDrawing" Target="../drawings/vmlDrawing7.vml"/><Relationship Id="rId7" Type="http://schemas.openxmlformats.org/officeDocument/2006/relationships/ctrlProp" Target="../ctrlProps/ctrlProp52.xml"/><Relationship Id="rId2" Type="http://schemas.openxmlformats.org/officeDocument/2006/relationships/drawing" Target="../drawings/drawing8.xml"/><Relationship Id="rId1" Type="http://schemas.openxmlformats.org/officeDocument/2006/relationships/printerSettings" Target="../printerSettings/printerSettings7.bin"/><Relationship Id="rId6" Type="http://schemas.openxmlformats.org/officeDocument/2006/relationships/ctrlProp" Target="../ctrlProps/ctrlProp51.xml"/><Relationship Id="rId5" Type="http://schemas.openxmlformats.org/officeDocument/2006/relationships/ctrlProp" Target="../ctrlProps/ctrlProp50.xml"/><Relationship Id="rId4" Type="http://schemas.openxmlformats.org/officeDocument/2006/relationships/ctrlProp" Target="../ctrlProps/ctrlProp49.xml"/><Relationship Id="rId9" Type="http://schemas.openxmlformats.org/officeDocument/2006/relationships/ctrlProp" Target="../ctrlProps/ctrlProp54.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59.xml"/><Relationship Id="rId3" Type="http://schemas.openxmlformats.org/officeDocument/2006/relationships/vmlDrawing" Target="../drawings/vmlDrawing8.vml"/><Relationship Id="rId7" Type="http://schemas.openxmlformats.org/officeDocument/2006/relationships/ctrlProp" Target="../ctrlProps/ctrlProp58.xml"/><Relationship Id="rId2" Type="http://schemas.openxmlformats.org/officeDocument/2006/relationships/drawing" Target="../drawings/drawing9.xml"/><Relationship Id="rId1" Type="http://schemas.openxmlformats.org/officeDocument/2006/relationships/printerSettings" Target="../printerSettings/printerSettings8.bin"/><Relationship Id="rId6" Type="http://schemas.openxmlformats.org/officeDocument/2006/relationships/ctrlProp" Target="../ctrlProps/ctrlProp57.xml"/><Relationship Id="rId5" Type="http://schemas.openxmlformats.org/officeDocument/2006/relationships/ctrlProp" Target="../ctrlProps/ctrlProp56.xml"/><Relationship Id="rId4" Type="http://schemas.openxmlformats.org/officeDocument/2006/relationships/ctrlProp" Target="../ctrlProps/ctrlProp55.xml"/><Relationship Id="rId9" Type="http://schemas.openxmlformats.org/officeDocument/2006/relationships/ctrlProp" Target="../ctrlProps/ctrlProp6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Q33"/>
  <sheetViews>
    <sheetView showGridLines="0" tabSelected="1" zoomScale="70" zoomScaleNormal="70" zoomScalePageLayoutView="25" workbookViewId="0"/>
  </sheetViews>
  <sheetFormatPr baseColWidth="10" defaultRowHeight="15" x14ac:dyDescent="0.25"/>
  <cols>
    <col min="2" max="2" width="41.7109375" customWidth="1"/>
    <col min="3" max="3" width="23.28515625" customWidth="1"/>
    <col min="4" max="4" width="49" customWidth="1"/>
    <col min="5" max="6" width="33.140625" customWidth="1"/>
    <col min="7" max="8" width="27.28515625" customWidth="1"/>
    <col min="9" max="9" width="40.7109375" customWidth="1"/>
    <col min="10" max="10" width="29.85546875" customWidth="1"/>
    <col min="11" max="11" width="25.140625" customWidth="1"/>
    <col min="12" max="12" width="28.42578125" customWidth="1"/>
    <col min="13" max="13" width="24.7109375" customWidth="1"/>
  </cols>
  <sheetData>
    <row r="1" spans="2:13" ht="15.75" thickBot="1" x14ac:dyDescent="0.3"/>
    <row r="2" spans="2:13" ht="15" customHeight="1" x14ac:dyDescent="0.25">
      <c r="B2" s="176"/>
      <c r="C2" s="177"/>
      <c r="D2" s="176" t="s">
        <v>0</v>
      </c>
      <c r="E2" s="177"/>
      <c r="F2" s="177"/>
      <c r="G2" s="177"/>
      <c r="H2" s="177"/>
      <c r="I2" s="177"/>
      <c r="J2" s="177"/>
      <c r="K2" s="177"/>
      <c r="L2" s="177"/>
      <c r="M2" s="182"/>
    </row>
    <row r="3" spans="2:13" ht="15" customHeight="1" x14ac:dyDescent="0.25">
      <c r="B3" s="178"/>
      <c r="C3" s="179"/>
      <c r="D3" s="178"/>
      <c r="E3" s="179"/>
      <c r="F3" s="179"/>
      <c r="G3" s="179"/>
      <c r="H3" s="179"/>
      <c r="I3" s="179"/>
      <c r="J3" s="179"/>
      <c r="K3" s="179"/>
      <c r="L3" s="179"/>
      <c r="M3" s="183"/>
    </row>
    <row r="4" spans="2:13" ht="15" customHeight="1" x14ac:dyDescent="0.25">
      <c r="B4" s="178"/>
      <c r="C4" s="179"/>
      <c r="D4" s="178"/>
      <c r="E4" s="179"/>
      <c r="F4" s="179"/>
      <c r="G4" s="179"/>
      <c r="H4" s="179"/>
      <c r="I4" s="179"/>
      <c r="J4" s="179"/>
      <c r="K4" s="179"/>
      <c r="L4" s="179"/>
      <c r="M4" s="183"/>
    </row>
    <row r="5" spans="2:13" ht="15" customHeight="1" x14ac:dyDescent="0.25">
      <c r="B5" s="178"/>
      <c r="C5" s="179"/>
      <c r="D5" s="178"/>
      <c r="E5" s="179"/>
      <c r="F5" s="179"/>
      <c r="G5" s="179"/>
      <c r="H5" s="179"/>
      <c r="I5" s="179"/>
      <c r="J5" s="179"/>
      <c r="K5" s="179"/>
      <c r="L5" s="179"/>
      <c r="M5" s="183"/>
    </row>
    <row r="6" spans="2:13" ht="15" customHeight="1" x14ac:dyDescent="0.25">
      <c r="B6" s="178"/>
      <c r="C6" s="179"/>
      <c r="D6" s="178"/>
      <c r="E6" s="179"/>
      <c r="F6" s="179"/>
      <c r="G6" s="179"/>
      <c r="H6" s="179"/>
      <c r="I6" s="179"/>
      <c r="J6" s="179"/>
      <c r="K6" s="179"/>
      <c r="L6" s="179"/>
      <c r="M6" s="183"/>
    </row>
    <row r="7" spans="2:13" ht="15" customHeight="1" x14ac:dyDescent="0.25">
      <c r="B7" s="178"/>
      <c r="C7" s="179"/>
      <c r="D7" s="178"/>
      <c r="E7" s="179"/>
      <c r="F7" s="179"/>
      <c r="G7" s="179"/>
      <c r="H7" s="179"/>
      <c r="I7" s="179"/>
      <c r="J7" s="179"/>
      <c r="K7" s="179"/>
      <c r="L7" s="179"/>
      <c r="M7" s="183"/>
    </row>
    <row r="8" spans="2:13" ht="15" customHeight="1" thickBot="1" x14ac:dyDescent="0.3">
      <c r="B8" s="180"/>
      <c r="C8" s="181"/>
      <c r="D8" s="180"/>
      <c r="E8" s="181"/>
      <c r="F8" s="181"/>
      <c r="G8" s="181"/>
      <c r="H8" s="181"/>
      <c r="I8" s="181"/>
      <c r="J8" s="181"/>
      <c r="K8" s="181"/>
      <c r="L8" s="181"/>
      <c r="M8" s="184"/>
    </row>
    <row r="9" spans="2:13" ht="15.75" thickBot="1" x14ac:dyDescent="0.3"/>
    <row r="10" spans="2:13" ht="65.25" customHeight="1" thickBot="1" x14ac:dyDescent="0.3">
      <c r="B10" s="1" t="s">
        <v>1</v>
      </c>
      <c r="C10" s="185" t="s">
        <v>47</v>
      </c>
      <c r="D10" s="185"/>
      <c r="E10" s="2" t="s">
        <v>2</v>
      </c>
      <c r="F10" s="186" t="s">
        <v>51</v>
      </c>
      <c r="G10" s="186"/>
      <c r="H10" s="186"/>
      <c r="I10" s="3" t="s">
        <v>3</v>
      </c>
      <c r="J10" s="4">
        <v>2017</v>
      </c>
      <c r="K10" s="187" t="s">
        <v>4</v>
      </c>
      <c r="L10" s="188"/>
      <c r="M10" s="5" t="s">
        <v>98</v>
      </c>
    </row>
    <row r="11" spans="2:13" ht="15.75" thickBot="1" x14ac:dyDescent="0.3"/>
    <row r="12" spans="2:13" ht="102" customHeight="1" thickBot="1" x14ac:dyDescent="0.3">
      <c r="B12" s="24" t="s">
        <v>102</v>
      </c>
      <c r="C12" s="171" t="str">
        <f>VLOOKUP(B12,'ESTRUCTURA '!E:F,2,0)</f>
        <v>Democracia Urbana</v>
      </c>
      <c r="D12" s="172"/>
      <c r="E12" s="24" t="s">
        <v>6</v>
      </c>
      <c r="F12" s="173" t="s">
        <v>117</v>
      </c>
      <c r="G12" s="174"/>
      <c r="H12" s="175"/>
      <c r="I12" s="23" t="s">
        <v>7</v>
      </c>
      <c r="J12" s="173" t="s">
        <v>115</v>
      </c>
      <c r="K12" s="174"/>
      <c r="L12" s="174"/>
      <c r="M12" s="175"/>
    </row>
    <row r="13" spans="2:13" ht="24" thickBot="1" x14ac:dyDescent="0.3">
      <c r="B13" s="152"/>
      <c r="C13" s="153"/>
      <c r="D13" s="153"/>
      <c r="E13" s="153"/>
      <c r="F13" s="153"/>
      <c r="G13" s="153"/>
      <c r="H13" s="153"/>
      <c r="I13" s="153"/>
      <c r="J13" s="153"/>
      <c r="K13" s="153"/>
      <c r="L13" s="153"/>
      <c r="M13" s="153"/>
    </row>
    <row r="14" spans="2:13" ht="93.75" thickBot="1" x14ac:dyDescent="0.3">
      <c r="B14" s="24" t="s">
        <v>8</v>
      </c>
      <c r="C14" s="154" t="s">
        <v>121</v>
      </c>
      <c r="D14" s="155"/>
      <c r="E14" s="24" t="s">
        <v>9</v>
      </c>
      <c r="F14" s="26" t="s">
        <v>116</v>
      </c>
      <c r="G14" s="24" t="s">
        <v>10</v>
      </c>
      <c r="H14" s="26"/>
      <c r="I14" s="25" t="s">
        <v>11</v>
      </c>
      <c r="J14" s="64">
        <v>42917</v>
      </c>
      <c r="K14" s="156" t="s">
        <v>12</v>
      </c>
      <c r="L14" s="157"/>
      <c r="M14" s="64">
        <v>43008</v>
      </c>
    </row>
    <row r="15" spans="2:13" ht="20.25" customHeight="1" thickBot="1" x14ac:dyDescent="0.3">
      <c r="B15" s="158"/>
      <c r="C15" s="159"/>
      <c r="D15" s="159"/>
      <c r="E15" s="159"/>
      <c r="F15" s="159"/>
      <c r="G15" s="159"/>
      <c r="H15" s="159"/>
      <c r="I15" s="159"/>
      <c r="J15" s="159"/>
      <c r="K15" s="159"/>
      <c r="L15" s="159"/>
      <c r="M15" s="159"/>
    </row>
    <row r="16" spans="2:13" ht="40.5" customHeight="1" thickBot="1" x14ac:dyDescent="0.3">
      <c r="B16" s="160" t="s">
        <v>13</v>
      </c>
      <c r="C16" s="161"/>
      <c r="D16" s="162"/>
      <c r="E16" s="166" t="s">
        <v>14</v>
      </c>
      <c r="F16" s="168" t="s">
        <v>15</v>
      </c>
      <c r="G16" s="168"/>
      <c r="H16" s="168"/>
      <c r="I16" s="169" t="s">
        <v>16</v>
      </c>
      <c r="J16" s="168"/>
      <c r="K16" s="168"/>
      <c r="L16" s="168"/>
      <c r="M16" s="170"/>
    </row>
    <row r="17" spans="2:17" ht="56.25" customHeight="1" thickBot="1" x14ac:dyDescent="0.3">
      <c r="B17" s="163"/>
      <c r="C17" s="164"/>
      <c r="D17" s="165"/>
      <c r="E17" s="167"/>
      <c r="F17" s="27" t="s">
        <v>17</v>
      </c>
      <c r="G17" s="51" t="s">
        <v>18</v>
      </c>
      <c r="H17" s="36" t="s">
        <v>19</v>
      </c>
      <c r="I17" s="27" t="s">
        <v>20</v>
      </c>
      <c r="J17" s="27" t="s">
        <v>21</v>
      </c>
      <c r="K17" s="30" t="s">
        <v>19</v>
      </c>
      <c r="L17" s="27" t="s">
        <v>22</v>
      </c>
      <c r="M17" s="29" t="s">
        <v>19</v>
      </c>
    </row>
    <row r="18" spans="2:17" ht="29.25" customHeight="1" x14ac:dyDescent="0.25">
      <c r="B18" s="120" t="s">
        <v>118</v>
      </c>
      <c r="C18" s="121"/>
      <c r="D18" s="122"/>
      <c r="E18" s="41" t="s">
        <v>23</v>
      </c>
      <c r="F18" s="83"/>
      <c r="G18" s="84"/>
      <c r="H18" s="55">
        <f>G18/$F$22</f>
        <v>0</v>
      </c>
      <c r="I18" s="33"/>
      <c r="J18" s="33"/>
      <c r="K18" s="56">
        <f>J18/$I$22</f>
        <v>0</v>
      </c>
      <c r="L18" s="28">
        <v>0</v>
      </c>
      <c r="M18" s="69" t="e">
        <f>L18/$J$22</f>
        <v>#DIV/0!</v>
      </c>
    </row>
    <row r="19" spans="2:17" ht="25.5" customHeight="1" x14ac:dyDescent="0.25">
      <c r="B19" s="123"/>
      <c r="C19" s="124"/>
      <c r="D19" s="125"/>
      <c r="E19" s="42" t="s">
        <v>24</v>
      </c>
      <c r="F19" s="85"/>
      <c r="G19" s="86"/>
      <c r="H19" s="48">
        <f>G19/$F$22</f>
        <v>0</v>
      </c>
      <c r="I19" s="34"/>
      <c r="J19" s="34"/>
      <c r="K19" s="53">
        <f>J19/$I$22</f>
        <v>0</v>
      </c>
      <c r="L19" s="6">
        <v>0</v>
      </c>
      <c r="M19" s="70" t="e">
        <f>L19/$J$22</f>
        <v>#DIV/0!</v>
      </c>
    </row>
    <row r="20" spans="2:17" ht="25.5" customHeight="1" x14ac:dyDescent="0.25">
      <c r="B20" s="123"/>
      <c r="C20" s="124"/>
      <c r="D20" s="125"/>
      <c r="E20" s="42" t="s">
        <v>25</v>
      </c>
      <c r="F20" s="85">
        <v>3</v>
      </c>
      <c r="G20" s="87">
        <v>0</v>
      </c>
      <c r="H20" s="48">
        <f>G20/$F$22</f>
        <v>0</v>
      </c>
      <c r="I20" s="34">
        <v>350000000</v>
      </c>
      <c r="J20" s="34">
        <v>0</v>
      </c>
      <c r="K20" s="53">
        <f>J20/$I$22</f>
        <v>0</v>
      </c>
      <c r="L20" s="6">
        <v>0</v>
      </c>
      <c r="M20" s="70" t="e">
        <f>L20/$J$22</f>
        <v>#DIV/0!</v>
      </c>
    </row>
    <row r="21" spans="2:17" ht="25.5" customHeight="1" x14ac:dyDescent="0.25">
      <c r="B21" s="123"/>
      <c r="C21" s="124"/>
      <c r="D21" s="125"/>
      <c r="E21" s="42" t="s">
        <v>26</v>
      </c>
      <c r="F21" s="85"/>
      <c r="G21" s="87"/>
      <c r="H21" s="48">
        <f>G21/$F$22</f>
        <v>0</v>
      </c>
      <c r="I21" s="34"/>
      <c r="J21" s="34"/>
      <c r="K21" s="53">
        <f>J21/$I$22</f>
        <v>0</v>
      </c>
      <c r="L21" s="6">
        <v>0</v>
      </c>
      <c r="M21" s="70" t="e">
        <f>L21/$J$22</f>
        <v>#DIV/0!</v>
      </c>
    </row>
    <row r="22" spans="2:17" ht="77.25" customHeight="1" thickBot="1" x14ac:dyDescent="0.3">
      <c r="B22" s="126"/>
      <c r="C22" s="127"/>
      <c r="D22" s="128"/>
      <c r="E22" s="46" t="s">
        <v>27</v>
      </c>
      <c r="F22" s="88">
        <f t="shared" ref="F22:G22" si="0">SUM(F18:F21)</f>
        <v>3</v>
      </c>
      <c r="G22" s="88">
        <f t="shared" si="0"/>
        <v>0</v>
      </c>
      <c r="H22" s="57">
        <f>G22/$F$22</f>
        <v>0</v>
      </c>
      <c r="I22" s="74">
        <f t="shared" ref="I22:J22" si="1">SUM(I18:I21)</f>
        <v>350000000</v>
      </c>
      <c r="J22" s="74">
        <f t="shared" si="1"/>
        <v>0</v>
      </c>
      <c r="K22" s="58">
        <f>J22/$I$22</f>
        <v>0</v>
      </c>
      <c r="L22" s="40">
        <f t="shared" ref="L22" si="2">SUM(L18:L21)</f>
        <v>0</v>
      </c>
      <c r="M22" s="58" t="e">
        <f>SUM(M18:M21)</f>
        <v>#DIV/0!</v>
      </c>
    </row>
    <row r="23" spans="2:17" ht="45.75" customHeight="1" thickBot="1" x14ac:dyDescent="0.3">
      <c r="B23" s="129" t="s">
        <v>28</v>
      </c>
      <c r="C23" s="131" t="s">
        <v>29</v>
      </c>
      <c r="D23" s="132"/>
      <c r="E23" s="27" t="s">
        <v>14</v>
      </c>
      <c r="F23" s="27" t="s">
        <v>20</v>
      </c>
      <c r="G23" s="47" t="s">
        <v>30</v>
      </c>
      <c r="H23" s="36" t="s">
        <v>19</v>
      </c>
      <c r="I23" s="133" t="s">
        <v>31</v>
      </c>
      <c r="J23" s="133"/>
      <c r="K23" s="133"/>
      <c r="L23" s="134"/>
      <c r="M23" s="135"/>
    </row>
    <row r="24" spans="2:17" ht="50.25" customHeight="1" x14ac:dyDescent="0.25">
      <c r="B24" s="130"/>
      <c r="C24" s="136" t="s">
        <v>119</v>
      </c>
      <c r="D24" s="137"/>
      <c r="E24" s="43" t="s">
        <v>23</v>
      </c>
      <c r="F24" s="38"/>
      <c r="G24" s="38"/>
      <c r="H24" s="37">
        <f>G24/$F$28</f>
        <v>0</v>
      </c>
      <c r="I24" s="145" t="s">
        <v>182</v>
      </c>
      <c r="J24" s="146"/>
      <c r="K24" s="108" t="s">
        <v>183</v>
      </c>
      <c r="L24" s="109"/>
      <c r="M24" s="110"/>
      <c r="N24" s="108" t="s">
        <v>199</v>
      </c>
      <c r="O24" s="109"/>
      <c r="P24" s="109"/>
      <c r="Q24" s="110"/>
    </row>
    <row r="25" spans="2:17" ht="50.25" customHeight="1" x14ac:dyDescent="0.25">
      <c r="B25" s="130"/>
      <c r="C25" s="138"/>
      <c r="D25" s="139"/>
      <c r="E25" s="44" t="s">
        <v>24</v>
      </c>
      <c r="F25" s="39"/>
      <c r="G25" s="39"/>
      <c r="H25" s="31">
        <f>G25/$F$28</f>
        <v>0</v>
      </c>
      <c r="I25" s="142" t="s">
        <v>233</v>
      </c>
      <c r="J25" s="112"/>
      <c r="K25" s="111" t="s">
        <v>191</v>
      </c>
      <c r="L25" s="112"/>
      <c r="M25" s="147"/>
      <c r="N25" s="111" t="s">
        <v>231</v>
      </c>
      <c r="O25" s="112"/>
      <c r="P25" s="112"/>
      <c r="Q25" s="113"/>
    </row>
    <row r="26" spans="2:17" ht="50.25" customHeight="1" x14ac:dyDescent="0.25">
      <c r="B26" s="130"/>
      <c r="C26" s="138"/>
      <c r="D26" s="139"/>
      <c r="E26" s="44" t="s">
        <v>25</v>
      </c>
      <c r="F26" s="39">
        <v>500</v>
      </c>
      <c r="G26" s="39">
        <v>553</v>
      </c>
      <c r="H26" s="31">
        <f>G26/$F$28</f>
        <v>1.1060000000000001</v>
      </c>
      <c r="I26" s="143"/>
      <c r="J26" s="115"/>
      <c r="K26" s="114"/>
      <c r="L26" s="115"/>
      <c r="M26" s="148"/>
      <c r="N26" s="114"/>
      <c r="O26" s="115"/>
      <c r="P26" s="115"/>
      <c r="Q26" s="116"/>
    </row>
    <row r="27" spans="2:17" ht="50.25" customHeight="1" x14ac:dyDescent="0.25">
      <c r="B27" s="130"/>
      <c r="C27" s="138"/>
      <c r="D27" s="139"/>
      <c r="E27" s="44" t="s">
        <v>26</v>
      </c>
      <c r="F27" s="39"/>
      <c r="G27" s="39"/>
      <c r="H27" s="31">
        <f>G27/$F$28</f>
        <v>0</v>
      </c>
      <c r="I27" s="143"/>
      <c r="J27" s="115"/>
      <c r="K27" s="114"/>
      <c r="L27" s="115"/>
      <c r="M27" s="148"/>
      <c r="N27" s="114"/>
      <c r="O27" s="115"/>
      <c r="P27" s="115"/>
      <c r="Q27" s="116"/>
    </row>
    <row r="28" spans="2:17" ht="50.25" customHeight="1" thickBot="1" x14ac:dyDescent="0.3">
      <c r="B28" s="130"/>
      <c r="C28" s="140"/>
      <c r="D28" s="141"/>
      <c r="E28" s="45" t="s">
        <v>27</v>
      </c>
      <c r="F28" s="40">
        <f t="shared" ref="F28:G28" si="3">SUM(F24:F27)</f>
        <v>500</v>
      </c>
      <c r="G28" s="40">
        <f t="shared" si="3"/>
        <v>553</v>
      </c>
      <c r="H28" s="32">
        <f>G28/$F$28</f>
        <v>1.1060000000000001</v>
      </c>
      <c r="I28" s="144"/>
      <c r="J28" s="118"/>
      <c r="K28" s="149"/>
      <c r="L28" s="150"/>
      <c r="M28" s="151"/>
      <c r="N28" s="117"/>
      <c r="O28" s="118"/>
      <c r="P28" s="118"/>
      <c r="Q28" s="119"/>
    </row>
    <row r="33" spans="4:4" x14ac:dyDescent="0.25">
      <c r="D33" s="97"/>
    </row>
  </sheetData>
  <protectedRanges>
    <protectedRange sqref="J10" name="Rango1"/>
    <protectedRange sqref="M10" name="Rango2"/>
    <protectedRange sqref="B12:B13" name="Rango3"/>
    <protectedRange sqref="B12:B13" name="Rango47"/>
    <protectedRange sqref="L19 J18:J21 F18:G21 F24:H25 H28 F27:H27 H26" name="Rango5_3"/>
    <protectedRange sqref="H18:H22" name="Rango5_3_1"/>
    <protectedRange sqref="F28:G28 L22" name="Rango5_3_2"/>
    <protectedRange sqref="I22:J22" name="Rango5_3_2_1"/>
    <protectedRange sqref="F22:G22" name="Rango5_3_2_2"/>
    <protectedRange sqref="L25 J24:K27" name="Rango5_3_3"/>
  </protectedRanges>
  <dataConsolidate/>
  <mergeCells count="27">
    <mergeCell ref="C12:D12"/>
    <mergeCell ref="F12:H12"/>
    <mergeCell ref="J12:M12"/>
    <mergeCell ref="B2:C8"/>
    <mergeCell ref="D2:M8"/>
    <mergeCell ref="C10:D10"/>
    <mergeCell ref="F10:H10"/>
    <mergeCell ref="K10:L10"/>
    <mergeCell ref="B13:M13"/>
    <mergeCell ref="C14:D14"/>
    <mergeCell ref="K14:L14"/>
    <mergeCell ref="B15:M15"/>
    <mergeCell ref="B16:D17"/>
    <mergeCell ref="E16:E17"/>
    <mergeCell ref="F16:H16"/>
    <mergeCell ref="I16:M16"/>
    <mergeCell ref="N24:Q24"/>
    <mergeCell ref="N25:Q28"/>
    <mergeCell ref="B18:D22"/>
    <mergeCell ref="B23:B28"/>
    <mergeCell ref="C23:D23"/>
    <mergeCell ref="I23:M23"/>
    <mergeCell ref="C24:D28"/>
    <mergeCell ref="I25:J28"/>
    <mergeCell ref="I24:J24"/>
    <mergeCell ref="K24:M24"/>
    <mergeCell ref="K25:M28"/>
  </mergeCells>
  <conditionalFormatting sqref="F28:G28">
    <cfRule type="cellIs" dxfId="125" priority="16" operator="greaterThan">
      <formula>F27</formula>
    </cfRule>
  </conditionalFormatting>
  <conditionalFormatting sqref="F28:G28">
    <cfRule type="cellIs" dxfId="124" priority="15" operator="greaterThan">
      <formula>#REF!</formula>
    </cfRule>
  </conditionalFormatting>
  <conditionalFormatting sqref="L22">
    <cfRule type="cellIs" dxfId="123" priority="6" operator="greaterThan">
      <formula>L21</formula>
    </cfRule>
  </conditionalFormatting>
  <conditionalFormatting sqref="L22">
    <cfRule type="cellIs" dxfId="122" priority="5" operator="greaterThan">
      <formula>#REF!</formula>
    </cfRule>
  </conditionalFormatting>
  <conditionalFormatting sqref="I22:J22">
    <cfRule type="cellIs" dxfId="121" priority="4" operator="greaterThan">
      <formula>I21</formula>
    </cfRule>
  </conditionalFormatting>
  <conditionalFormatting sqref="I22:J22">
    <cfRule type="cellIs" dxfId="120" priority="3" operator="greaterThan">
      <formula>#REF!</formula>
    </cfRule>
  </conditionalFormatting>
  <conditionalFormatting sqref="F22:G22">
    <cfRule type="cellIs" dxfId="119" priority="2" operator="greaterThan">
      <formula>F21</formula>
    </cfRule>
  </conditionalFormatting>
  <conditionalFormatting sqref="F22:G22">
    <cfRule type="cellIs" dxfId="118" priority="1" operator="greaterThan">
      <formula>#REF!</formula>
    </cfRule>
  </conditionalFormatting>
  <dataValidations disablePrompts="1" count="1">
    <dataValidation type="list" allowBlank="1" showInputMessage="1" showErrorMessage="1" sqref="J10">
      <formula1>"2016,2017,2018,2019,2020"</formula1>
    </dataValidation>
  </dataValidations>
  <pageMargins left="0.70866141732283472" right="0.70866141732283472" top="0.74803149606299213" bottom="0.74803149606299213" header="0.31496062992125984" footer="0.31496062992125984"/>
  <pageSetup paperSize="9" scale="32" fitToHeight="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macro="[1]!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026" r:id="rId5" name="Button 2">
              <controlPr defaultSize="0" print="0" autoFill="0" autoPict="0" macro="[1]!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027" r:id="rId6" name="Button 3">
              <controlPr defaultSize="0" print="0" autoFill="0" autoPict="0" macro="[1]!inser_CAUSA3">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028" r:id="rId7" name="Button 4">
              <controlPr defaultSize="0" print="0" autoFill="0" autoPict="0" macro="[1]!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029" r:id="rId8" name="Button 5">
              <controlPr defaultSize="0" print="0" autoFill="0" autoPict="0" macro="[1]!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030" r:id="rId9" name="Button 6">
              <controlPr defaultSize="0" print="0" autoFill="0" autoPict="0" macro="[1]!inser_CAUSA3">
                <anchor moveWithCells="1" sizeWithCells="1">
                  <from>
                    <xdr:col>13</xdr:col>
                    <xdr:colOff>0</xdr:colOff>
                    <xdr:row>17</xdr:row>
                    <xdr:rowOff>0</xdr:rowOff>
                  </from>
                  <to>
                    <xdr:col>13</xdr:col>
                    <xdr:colOff>0</xdr:colOff>
                    <xdr:row>17</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5">
        <x14:dataValidation type="list" allowBlank="1" showInputMessage="1" showErrorMessage="1">
          <x14:formula1>
            <xm:f>'[1]01d_planaccioncompgestioninvers'!#REF!</xm:f>
          </x14:formula1>
          <xm:sqref>M11</xm:sqref>
        </x14:dataValidation>
        <x14:dataValidation type="list" allowBlank="1" showInputMessage="1" showErrorMessage="1">
          <x14:formula1>
            <xm:f>'ESTRUCTURA '!$B$2:$B$46</xm:f>
          </x14:formula1>
          <xm:sqref>C10:D10</xm:sqref>
        </x14:dataValidation>
        <x14:dataValidation type="list" allowBlank="1" showInputMessage="1" showErrorMessage="1">
          <x14:formula1>
            <xm:f>'ESTRUCTURA '!$C$2:$C$16</xm:f>
          </x14:formula1>
          <xm:sqref>F10:H10</xm:sqref>
        </x14:dataValidation>
        <x14:dataValidation type="list" allowBlank="1" showInputMessage="1" showErrorMessage="1">
          <x14:formula1>
            <xm:f>'ESTRUCTURA '!$D$2:$D$5</xm:f>
          </x14:formula1>
          <xm:sqref>M10</xm:sqref>
        </x14:dataValidation>
        <x14:dataValidation type="list" allowBlank="1" showInputMessage="1" showErrorMessage="1">
          <x14:formula1>
            <xm:f>'ESTRUCTURA '!$E$2:$E$8</xm:f>
          </x14:formula1>
          <xm:sqref>B12</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Q47"/>
  <sheetViews>
    <sheetView showGridLines="0" zoomScale="70" zoomScaleNormal="70" zoomScalePageLayoutView="25" workbookViewId="0"/>
  </sheetViews>
  <sheetFormatPr baseColWidth="10" defaultRowHeight="15" x14ac:dyDescent="0.25"/>
  <cols>
    <col min="2" max="2" width="41.7109375" customWidth="1"/>
    <col min="3" max="3" width="23.28515625" customWidth="1"/>
    <col min="4" max="4" width="49" customWidth="1"/>
    <col min="5" max="6" width="33.140625" customWidth="1"/>
    <col min="7" max="8" width="27.28515625" customWidth="1"/>
    <col min="9" max="9" width="40.7109375" customWidth="1"/>
    <col min="10" max="10" width="29.85546875" customWidth="1"/>
    <col min="11" max="11" width="25.140625" customWidth="1"/>
    <col min="12" max="12" width="28.42578125" customWidth="1"/>
    <col min="13" max="13" width="24.7109375" customWidth="1"/>
    <col min="14" max="14" width="13.140625" customWidth="1"/>
  </cols>
  <sheetData>
    <row r="1" spans="2:13" ht="15.75" thickBot="1" x14ac:dyDescent="0.3"/>
    <row r="2" spans="2:13" ht="15" customHeight="1" x14ac:dyDescent="0.25">
      <c r="B2" s="176"/>
      <c r="C2" s="177"/>
      <c r="D2" s="176" t="s">
        <v>0</v>
      </c>
      <c r="E2" s="177"/>
      <c r="F2" s="177"/>
      <c r="G2" s="177"/>
      <c r="H2" s="177"/>
      <c r="I2" s="177"/>
      <c r="J2" s="177"/>
      <c r="K2" s="177"/>
      <c r="L2" s="177"/>
      <c r="M2" s="182"/>
    </row>
    <row r="3" spans="2:13" ht="15" customHeight="1" x14ac:dyDescent="0.25">
      <c r="B3" s="178"/>
      <c r="C3" s="179"/>
      <c r="D3" s="178"/>
      <c r="E3" s="179"/>
      <c r="F3" s="179"/>
      <c r="G3" s="179"/>
      <c r="H3" s="179"/>
      <c r="I3" s="179"/>
      <c r="J3" s="179"/>
      <c r="K3" s="179"/>
      <c r="L3" s="179"/>
      <c r="M3" s="183"/>
    </row>
    <row r="4" spans="2:13" ht="15" customHeight="1" x14ac:dyDescent="0.25">
      <c r="B4" s="178"/>
      <c r="C4" s="179"/>
      <c r="D4" s="178"/>
      <c r="E4" s="179"/>
      <c r="F4" s="179"/>
      <c r="G4" s="179"/>
      <c r="H4" s="179"/>
      <c r="I4" s="179"/>
      <c r="J4" s="179"/>
      <c r="K4" s="179"/>
      <c r="L4" s="179"/>
      <c r="M4" s="183"/>
    </row>
    <row r="5" spans="2:13" ht="15" customHeight="1" x14ac:dyDescent="0.25">
      <c r="B5" s="178"/>
      <c r="C5" s="179"/>
      <c r="D5" s="178"/>
      <c r="E5" s="179"/>
      <c r="F5" s="179"/>
      <c r="G5" s="179"/>
      <c r="H5" s="179"/>
      <c r="I5" s="179"/>
      <c r="J5" s="179"/>
      <c r="K5" s="179"/>
      <c r="L5" s="179"/>
      <c r="M5" s="183"/>
    </row>
    <row r="6" spans="2:13" ht="15" customHeight="1" x14ac:dyDescent="0.25">
      <c r="B6" s="178"/>
      <c r="C6" s="179"/>
      <c r="D6" s="178"/>
      <c r="E6" s="179"/>
      <c r="F6" s="179"/>
      <c r="G6" s="179"/>
      <c r="H6" s="179"/>
      <c r="I6" s="179"/>
      <c r="J6" s="179"/>
      <c r="K6" s="179"/>
      <c r="L6" s="179"/>
      <c r="M6" s="183"/>
    </row>
    <row r="7" spans="2:13" ht="15" customHeight="1" x14ac:dyDescent="0.25">
      <c r="B7" s="178"/>
      <c r="C7" s="179"/>
      <c r="D7" s="178"/>
      <c r="E7" s="179"/>
      <c r="F7" s="179"/>
      <c r="G7" s="179"/>
      <c r="H7" s="179"/>
      <c r="I7" s="179"/>
      <c r="J7" s="179"/>
      <c r="K7" s="179"/>
      <c r="L7" s="179"/>
      <c r="M7" s="183"/>
    </row>
    <row r="8" spans="2:13" ht="15" customHeight="1" thickBot="1" x14ac:dyDescent="0.3">
      <c r="B8" s="180"/>
      <c r="C8" s="181"/>
      <c r="D8" s="180"/>
      <c r="E8" s="181"/>
      <c r="F8" s="181"/>
      <c r="G8" s="181"/>
      <c r="H8" s="181"/>
      <c r="I8" s="181"/>
      <c r="J8" s="181"/>
      <c r="K8" s="181"/>
      <c r="L8" s="181"/>
      <c r="M8" s="184"/>
    </row>
    <row r="9" spans="2:13" ht="15.75" thickBot="1" x14ac:dyDescent="0.3"/>
    <row r="10" spans="2:13" ht="65.25" customHeight="1" thickBot="1" x14ac:dyDescent="0.3">
      <c r="B10" s="1" t="s">
        <v>1</v>
      </c>
      <c r="C10" s="185" t="s">
        <v>47</v>
      </c>
      <c r="D10" s="185"/>
      <c r="E10" s="2" t="s">
        <v>2</v>
      </c>
      <c r="F10" s="186" t="s">
        <v>51</v>
      </c>
      <c r="G10" s="186"/>
      <c r="H10" s="186"/>
      <c r="I10" s="3" t="s">
        <v>3</v>
      </c>
      <c r="J10" s="4">
        <v>2017</v>
      </c>
      <c r="K10" s="187" t="s">
        <v>4</v>
      </c>
      <c r="L10" s="188"/>
      <c r="M10" s="5" t="s">
        <v>98</v>
      </c>
    </row>
    <row r="11" spans="2:13" ht="15.75" thickBot="1" x14ac:dyDescent="0.3"/>
    <row r="12" spans="2:13" ht="102" customHeight="1" thickBot="1" x14ac:dyDescent="0.3">
      <c r="B12" s="24" t="s">
        <v>5</v>
      </c>
      <c r="C12" s="171" t="str">
        <f>VLOOKUP(B12,'ESTRUCTURA '!E:F,2,0)</f>
        <v>Gobierno Legítimo, fortalecimiento local y eficiencia</v>
      </c>
      <c r="D12" s="172"/>
      <c r="E12" s="24" t="s">
        <v>6</v>
      </c>
      <c r="F12" s="173" t="s">
        <v>163</v>
      </c>
      <c r="G12" s="174"/>
      <c r="H12" s="175"/>
      <c r="I12" s="23" t="s">
        <v>7</v>
      </c>
      <c r="J12" s="173" t="s">
        <v>164</v>
      </c>
      <c r="K12" s="174"/>
      <c r="L12" s="174"/>
      <c r="M12" s="175"/>
    </row>
    <row r="13" spans="2:13" ht="24" thickBot="1" x14ac:dyDescent="0.3">
      <c r="B13" s="152"/>
      <c r="C13" s="153"/>
      <c r="D13" s="153"/>
      <c r="E13" s="153"/>
      <c r="F13" s="153"/>
      <c r="G13" s="153"/>
      <c r="H13" s="153"/>
      <c r="I13" s="153"/>
      <c r="J13" s="153"/>
      <c r="K13" s="153"/>
      <c r="L13" s="153"/>
      <c r="M13" s="153"/>
    </row>
    <row r="14" spans="2:13" ht="70.5" thickBot="1" x14ac:dyDescent="0.3">
      <c r="B14" s="24" t="s">
        <v>8</v>
      </c>
      <c r="C14" s="199" t="s">
        <v>160</v>
      </c>
      <c r="D14" s="200"/>
      <c r="E14" s="24" t="s">
        <v>9</v>
      </c>
      <c r="F14" s="26" t="s">
        <v>161</v>
      </c>
      <c r="G14" s="24" t="s">
        <v>10</v>
      </c>
      <c r="H14" s="26"/>
      <c r="I14" s="25" t="s">
        <v>11</v>
      </c>
      <c r="J14" s="64">
        <v>42917</v>
      </c>
      <c r="K14" s="156" t="s">
        <v>12</v>
      </c>
      <c r="L14" s="157"/>
      <c r="M14" s="64">
        <v>43008</v>
      </c>
    </row>
    <row r="15" spans="2:13" ht="20.25" customHeight="1" thickBot="1" x14ac:dyDescent="0.3">
      <c r="B15" s="158"/>
      <c r="C15" s="159"/>
      <c r="D15" s="159"/>
      <c r="E15" s="159"/>
      <c r="F15" s="159"/>
      <c r="G15" s="159"/>
      <c r="H15" s="159"/>
      <c r="I15" s="159"/>
      <c r="J15" s="159"/>
      <c r="K15" s="159"/>
      <c r="L15" s="159"/>
      <c r="M15" s="159"/>
    </row>
    <row r="16" spans="2:13" ht="40.5" customHeight="1" thickBot="1" x14ac:dyDescent="0.3">
      <c r="B16" s="160" t="s">
        <v>13</v>
      </c>
      <c r="C16" s="161"/>
      <c r="D16" s="162"/>
      <c r="E16" s="166" t="s">
        <v>14</v>
      </c>
      <c r="F16" s="168" t="s">
        <v>15</v>
      </c>
      <c r="G16" s="168"/>
      <c r="H16" s="168"/>
      <c r="I16" s="169" t="s">
        <v>16</v>
      </c>
      <c r="J16" s="168"/>
      <c r="K16" s="168"/>
      <c r="L16" s="168"/>
      <c r="M16" s="170"/>
    </row>
    <row r="17" spans="2:17" ht="56.25" customHeight="1" thickBot="1" x14ac:dyDescent="0.3">
      <c r="B17" s="163"/>
      <c r="C17" s="164"/>
      <c r="D17" s="165"/>
      <c r="E17" s="167"/>
      <c r="F17" s="27" t="s">
        <v>17</v>
      </c>
      <c r="G17" s="65" t="s">
        <v>18</v>
      </c>
      <c r="H17" s="36" t="s">
        <v>19</v>
      </c>
      <c r="I17" s="27" t="s">
        <v>20</v>
      </c>
      <c r="J17" s="27" t="s">
        <v>21</v>
      </c>
      <c r="K17" s="66" t="s">
        <v>19</v>
      </c>
      <c r="L17" s="27" t="s">
        <v>22</v>
      </c>
      <c r="M17" s="29" t="s">
        <v>19</v>
      </c>
    </row>
    <row r="18" spans="2:17" ht="29.25" customHeight="1" x14ac:dyDescent="0.25">
      <c r="B18" s="136" t="s">
        <v>162</v>
      </c>
      <c r="C18" s="196"/>
      <c r="D18" s="137"/>
      <c r="E18" s="41" t="s">
        <v>23</v>
      </c>
      <c r="F18" s="50"/>
      <c r="G18" s="38"/>
      <c r="H18" s="55">
        <f>G18/$F$22</f>
        <v>0</v>
      </c>
      <c r="I18" s="94"/>
      <c r="J18" s="94"/>
      <c r="K18" s="56">
        <f>J18/$I$22</f>
        <v>0</v>
      </c>
      <c r="L18" s="68">
        <v>0</v>
      </c>
      <c r="M18" s="69">
        <f>L18/$J$22</f>
        <v>0</v>
      </c>
    </row>
    <row r="19" spans="2:17" ht="25.5" customHeight="1" x14ac:dyDescent="0.25">
      <c r="B19" s="138"/>
      <c r="C19" s="197"/>
      <c r="D19" s="139"/>
      <c r="E19" s="42" t="s">
        <v>24</v>
      </c>
      <c r="F19" s="52"/>
      <c r="G19" s="54"/>
      <c r="H19" s="48">
        <f>G19/$F$22</f>
        <v>0</v>
      </c>
      <c r="I19" s="95"/>
      <c r="J19" s="95"/>
      <c r="K19" s="53">
        <f>J19/$I$22</f>
        <v>0</v>
      </c>
      <c r="L19" s="67">
        <v>0</v>
      </c>
      <c r="M19" s="70">
        <f>L19/$J$22</f>
        <v>0</v>
      </c>
    </row>
    <row r="20" spans="2:17" ht="25.5" customHeight="1" x14ac:dyDescent="0.25">
      <c r="B20" s="138"/>
      <c r="C20" s="197"/>
      <c r="D20" s="139"/>
      <c r="E20" s="42" t="s">
        <v>25</v>
      </c>
      <c r="F20" s="52">
        <v>78</v>
      </c>
      <c r="G20" s="39">
        <v>71</v>
      </c>
      <c r="H20" s="48">
        <f>G20/$F$22</f>
        <v>0.91025641025641024</v>
      </c>
      <c r="I20" s="96">
        <v>14618407662</v>
      </c>
      <c r="J20" s="96">
        <v>6584748715</v>
      </c>
      <c r="K20" s="53">
        <f>J20/$I$22</f>
        <v>0.45044226890161276</v>
      </c>
      <c r="L20" s="89">
        <v>2153797573</v>
      </c>
      <c r="M20" s="70">
        <f>L20/$J$22</f>
        <v>0.32708880265903967</v>
      </c>
    </row>
    <row r="21" spans="2:17" ht="25.5" customHeight="1" x14ac:dyDescent="0.25">
      <c r="B21" s="138"/>
      <c r="C21" s="197"/>
      <c r="D21" s="139"/>
      <c r="E21" s="42" t="s">
        <v>26</v>
      </c>
      <c r="F21" s="52"/>
      <c r="G21" s="39"/>
      <c r="H21" s="48">
        <f>G21/$F$22</f>
        <v>0</v>
      </c>
      <c r="I21" s="95"/>
      <c r="J21" s="95"/>
      <c r="K21" s="53">
        <f>J21/$I$22</f>
        <v>0</v>
      </c>
      <c r="L21" s="67">
        <v>0</v>
      </c>
      <c r="M21" s="70">
        <f>L21/$J$22</f>
        <v>0</v>
      </c>
    </row>
    <row r="22" spans="2:17" ht="77.25" customHeight="1" thickBot="1" x14ac:dyDescent="0.3">
      <c r="B22" s="140"/>
      <c r="C22" s="198"/>
      <c r="D22" s="141"/>
      <c r="E22" s="46" t="s">
        <v>27</v>
      </c>
      <c r="F22" s="40">
        <f>SUM(F18:F21)</f>
        <v>78</v>
      </c>
      <c r="G22" s="40">
        <f>SUM(G18:G21)</f>
        <v>71</v>
      </c>
      <c r="H22" s="57">
        <f>G22/$F$22</f>
        <v>0.91025641025641024</v>
      </c>
      <c r="I22" s="91">
        <f>SUM(I18:I21)</f>
        <v>14618407662</v>
      </c>
      <c r="J22" s="91">
        <f>SUM(J18:J21)</f>
        <v>6584748715</v>
      </c>
      <c r="K22" s="58">
        <f>J22/$I$22</f>
        <v>0.45044226890161276</v>
      </c>
      <c r="L22" s="92">
        <f>SUM(L18:L21)</f>
        <v>2153797573</v>
      </c>
      <c r="M22" s="58">
        <f>SUM(M18:M21)</f>
        <v>0.32708880265903967</v>
      </c>
    </row>
    <row r="23" spans="2:17" ht="45.75" customHeight="1" thickBot="1" x14ac:dyDescent="0.3">
      <c r="B23" s="191" t="s">
        <v>28</v>
      </c>
      <c r="C23" s="131" t="s">
        <v>29</v>
      </c>
      <c r="D23" s="132"/>
      <c r="E23" s="27" t="s">
        <v>14</v>
      </c>
      <c r="F23" s="27" t="s">
        <v>20</v>
      </c>
      <c r="G23" s="47" t="s">
        <v>30</v>
      </c>
      <c r="H23" s="36" t="s">
        <v>19</v>
      </c>
      <c r="I23" s="133" t="s">
        <v>31</v>
      </c>
      <c r="J23" s="133"/>
      <c r="K23" s="133"/>
      <c r="L23" s="134"/>
      <c r="M23" s="135"/>
      <c r="N23" s="75"/>
    </row>
    <row r="24" spans="2:17" ht="25.5" customHeight="1" x14ac:dyDescent="0.25">
      <c r="B24" s="192"/>
      <c r="C24" s="136" t="s">
        <v>166</v>
      </c>
      <c r="D24" s="137"/>
      <c r="E24" s="43" t="s">
        <v>23</v>
      </c>
      <c r="F24" s="38"/>
      <c r="G24" s="38"/>
      <c r="H24" s="37">
        <f>G24/$F$28</f>
        <v>0</v>
      </c>
      <c r="I24" s="106" t="s">
        <v>239</v>
      </c>
      <c r="J24" s="201" t="s">
        <v>183</v>
      </c>
      <c r="K24" s="202"/>
      <c r="L24" s="202"/>
      <c r="M24" s="203"/>
      <c r="N24" s="201" t="s">
        <v>199</v>
      </c>
      <c r="O24" s="202"/>
      <c r="P24" s="202"/>
      <c r="Q24" s="203"/>
    </row>
    <row r="25" spans="2:17" ht="25.5" customHeight="1" x14ac:dyDescent="0.25">
      <c r="B25" s="192"/>
      <c r="C25" s="138"/>
      <c r="D25" s="139"/>
      <c r="E25" s="44" t="s">
        <v>24</v>
      </c>
      <c r="F25" s="39"/>
      <c r="G25" s="39"/>
      <c r="H25" s="31">
        <f>G25/$F$28</f>
        <v>0</v>
      </c>
      <c r="I25" s="111" t="s">
        <v>261</v>
      </c>
      <c r="J25" s="111" t="s">
        <v>264</v>
      </c>
      <c r="K25" s="112"/>
      <c r="L25" s="112"/>
      <c r="M25" s="113"/>
      <c r="N25" s="111"/>
      <c r="O25" s="112"/>
      <c r="P25" s="112"/>
      <c r="Q25" s="113"/>
    </row>
    <row r="26" spans="2:17" ht="25.5" customHeight="1" x14ac:dyDescent="0.25">
      <c r="B26" s="192"/>
      <c r="C26" s="138"/>
      <c r="D26" s="139"/>
      <c r="E26" s="44" t="s">
        <v>25</v>
      </c>
      <c r="F26" s="39">
        <v>24</v>
      </c>
      <c r="G26" s="82">
        <v>18</v>
      </c>
      <c r="H26" s="31">
        <f>G26/$F$28</f>
        <v>0.75</v>
      </c>
      <c r="I26" s="114"/>
      <c r="J26" s="114"/>
      <c r="K26" s="115"/>
      <c r="L26" s="115"/>
      <c r="M26" s="116"/>
      <c r="N26" s="114"/>
      <c r="O26" s="115"/>
      <c r="P26" s="115"/>
      <c r="Q26" s="116"/>
    </row>
    <row r="27" spans="2:17" ht="25.5" customHeight="1" x14ac:dyDescent="0.25">
      <c r="B27" s="192"/>
      <c r="C27" s="138"/>
      <c r="D27" s="139"/>
      <c r="E27" s="44" t="s">
        <v>26</v>
      </c>
      <c r="F27" s="39">
        <v>0</v>
      </c>
      <c r="G27" s="39">
        <v>0</v>
      </c>
      <c r="H27" s="31">
        <f>G27/$F$28</f>
        <v>0</v>
      </c>
      <c r="I27" s="114"/>
      <c r="J27" s="114"/>
      <c r="K27" s="115"/>
      <c r="L27" s="115"/>
      <c r="M27" s="116"/>
      <c r="N27" s="114"/>
      <c r="O27" s="115"/>
      <c r="P27" s="115"/>
      <c r="Q27" s="116"/>
    </row>
    <row r="28" spans="2:17" ht="77.25" customHeight="1" thickBot="1" x14ac:dyDescent="0.3">
      <c r="B28" s="192"/>
      <c r="C28" s="140"/>
      <c r="D28" s="141"/>
      <c r="E28" s="45" t="s">
        <v>27</v>
      </c>
      <c r="F28" s="40">
        <f>SUM(F24:F27)</f>
        <v>24</v>
      </c>
      <c r="G28" s="40">
        <f>SUM(G24:G27)</f>
        <v>18</v>
      </c>
      <c r="H28" s="32">
        <f>G28/$F$28</f>
        <v>0.75</v>
      </c>
      <c r="I28" s="117"/>
      <c r="J28" s="117"/>
      <c r="K28" s="118"/>
      <c r="L28" s="118"/>
      <c r="M28" s="119"/>
      <c r="N28" s="117"/>
      <c r="O28" s="118"/>
      <c r="P28" s="118"/>
      <c r="Q28" s="119"/>
    </row>
    <row r="29" spans="2:17" ht="25.5" customHeight="1" thickBot="1" x14ac:dyDescent="0.3">
      <c r="B29" s="192"/>
      <c r="C29" s="136" t="s">
        <v>167</v>
      </c>
      <c r="D29" s="137"/>
      <c r="E29" s="43" t="s">
        <v>23</v>
      </c>
      <c r="F29" s="38"/>
      <c r="G29" s="38"/>
      <c r="H29" s="37">
        <f>G29/$F$33</f>
        <v>0</v>
      </c>
      <c r="I29" s="106" t="s">
        <v>239</v>
      </c>
      <c r="J29" s="201" t="s">
        <v>183</v>
      </c>
      <c r="K29" s="202"/>
      <c r="L29" s="202"/>
      <c r="M29" s="203"/>
      <c r="N29" s="201" t="s">
        <v>199</v>
      </c>
      <c r="O29" s="202"/>
      <c r="P29" s="202"/>
      <c r="Q29" s="203"/>
    </row>
    <row r="30" spans="2:17" ht="25.5" customHeight="1" thickBot="1" x14ac:dyDescent="0.3">
      <c r="B30" s="192"/>
      <c r="C30" s="138"/>
      <c r="D30" s="139"/>
      <c r="E30" s="44" t="s">
        <v>24</v>
      </c>
      <c r="F30" s="39"/>
      <c r="G30" s="39"/>
      <c r="H30" s="37">
        <f>G30/$F$33</f>
        <v>0</v>
      </c>
      <c r="I30" s="111" t="s">
        <v>218</v>
      </c>
      <c r="J30" s="111" t="s">
        <v>265</v>
      </c>
      <c r="K30" s="112"/>
      <c r="L30" s="112"/>
      <c r="M30" s="113"/>
      <c r="N30" s="111"/>
      <c r="O30" s="112"/>
      <c r="P30" s="112"/>
      <c r="Q30" s="113"/>
    </row>
    <row r="31" spans="2:17" ht="25.5" customHeight="1" thickBot="1" x14ac:dyDescent="0.3">
      <c r="B31" s="192"/>
      <c r="C31" s="138"/>
      <c r="D31" s="139"/>
      <c r="E31" s="44" t="s">
        <v>25</v>
      </c>
      <c r="F31" s="39">
        <v>24</v>
      </c>
      <c r="G31" s="82">
        <v>7</v>
      </c>
      <c r="H31" s="37">
        <f>G31/$F$33</f>
        <v>0.29166666666666669</v>
      </c>
      <c r="I31" s="114"/>
      <c r="J31" s="114"/>
      <c r="K31" s="115"/>
      <c r="L31" s="115"/>
      <c r="M31" s="116"/>
      <c r="N31" s="114"/>
      <c r="O31" s="115"/>
      <c r="P31" s="115"/>
      <c r="Q31" s="116"/>
    </row>
    <row r="32" spans="2:17" ht="25.5" customHeight="1" thickBot="1" x14ac:dyDescent="0.3">
      <c r="B32" s="192"/>
      <c r="C32" s="138"/>
      <c r="D32" s="139"/>
      <c r="E32" s="44" t="s">
        <v>26</v>
      </c>
      <c r="F32" s="39"/>
      <c r="G32" s="39"/>
      <c r="H32" s="37">
        <f>G32/$F$33</f>
        <v>0</v>
      </c>
      <c r="I32" s="114"/>
      <c r="J32" s="114"/>
      <c r="K32" s="115"/>
      <c r="L32" s="115"/>
      <c r="M32" s="116"/>
      <c r="N32" s="114"/>
      <c r="O32" s="115"/>
      <c r="P32" s="115"/>
      <c r="Q32" s="116"/>
    </row>
    <row r="33" spans="2:17" ht="87" customHeight="1" thickBot="1" x14ac:dyDescent="0.3">
      <c r="B33" s="192"/>
      <c r="C33" s="140"/>
      <c r="D33" s="141"/>
      <c r="E33" s="45" t="s">
        <v>27</v>
      </c>
      <c r="F33" s="40">
        <f>SUM(F29:F32)</f>
        <v>24</v>
      </c>
      <c r="G33" s="40">
        <f>SUM(G29:G32)</f>
        <v>7</v>
      </c>
      <c r="H33" s="37">
        <f>G33/$F$33</f>
        <v>0.29166666666666669</v>
      </c>
      <c r="I33" s="117"/>
      <c r="J33" s="117"/>
      <c r="K33" s="118"/>
      <c r="L33" s="118"/>
      <c r="M33" s="119"/>
      <c r="N33" s="117"/>
      <c r="O33" s="118"/>
      <c r="P33" s="118"/>
      <c r="Q33" s="119"/>
    </row>
    <row r="34" spans="2:17" ht="25.5" customHeight="1" thickBot="1" x14ac:dyDescent="0.3">
      <c r="B34" s="192"/>
      <c r="C34" s="136" t="s">
        <v>168</v>
      </c>
      <c r="D34" s="137"/>
      <c r="E34" s="43" t="s">
        <v>23</v>
      </c>
      <c r="F34" s="38"/>
      <c r="G34" s="38"/>
      <c r="H34" s="37">
        <f>G34/$F$38</f>
        <v>0</v>
      </c>
      <c r="I34" s="106" t="s">
        <v>239</v>
      </c>
      <c r="J34" s="201" t="s">
        <v>183</v>
      </c>
      <c r="K34" s="202"/>
      <c r="L34" s="202"/>
      <c r="M34" s="203"/>
      <c r="N34" s="201" t="s">
        <v>199</v>
      </c>
      <c r="O34" s="202"/>
      <c r="P34" s="202"/>
      <c r="Q34" s="203"/>
    </row>
    <row r="35" spans="2:17" ht="25.5" customHeight="1" thickBot="1" x14ac:dyDescent="0.3">
      <c r="B35" s="192"/>
      <c r="C35" s="138"/>
      <c r="D35" s="139"/>
      <c r="E35" s="44" t="s">
        <v>24</v>
      </c>
      <c r="F35" s="39"/>
      <c r="G35" s="39"/>
      <c r="H35" s="37">
        <f>G35/$F$38</f>
        <v>0</v>
      </c>
      <c r="I35" s="111" t="s">
        <v>262</v>
      </c>
      <c r="J35" s="111" t="s">
        <v>263</v>
      </c>
      <c r="K35" s="112"/>
      <c r="L35" s="112"/>
      <c r="M35" s="113"/>
      <c r="N35" s="111" t="s">
        <v>219</v>
      </c>
      <c r="O35" s="112"/>
      <c r="P35" s="112"/>
      <c r="Q35" s="113"/>
    </row>
    <row r="36" spans="2:17" ht="25.5" customHeight="1" thickBot="1" x14ac:dyDescent="0.3">
      <c r="B36" s="192"/>
      <c r="C36" s="138"/>
      <c r="D36" s="139"/>
      <c r="E36" s="44" t="s">
        <v>25</v>
      </c>
      <c r="F36" s="39">
        <v>67</v>
      </c>
      <c r="G36" s="82">
        <v>67</v>
      </c>
      <c r="H36" s="37">
        <f>G36/$F$38</f>
        <v>1</v>
      </c>
      <c r="I36" s="114"/>
      <c r="J36" s="114"/>
      <c r="K36" s="115"/>
      <c r="L36" s="115"/>
      <c r="M36" s="116"/>
      <c r="N36" s="114"/>
      <c r="O36" s="115"/>
      <c r="P36" s="115"/>
      <c r="Q36" s="116"/>
    </row>
    <row r="37" spans="2:17" ht="25.5" customHeight="1" thickBot="1" x14ac:dyDescent="0.3">
      <c r="B37" s="192"/>
      <c r="C37" s="138"/>
      <c r="D37" s="139"/>
      <c r="E37" s="44" t="s">
        <v>26</v>
      </c>
      <c r="F37" s="39"/>
      <c r="G37" s="39"/>
      <c r="H37" s="37">
        <f>G37/$F$38</f>
        <v>0</v>
      </c>
      <c r="I37" s="114"/>
      <c r="J37" s="114"/>
      <c r="K37" s="115"/>
      <c r="L37" s="115"/>
      <c r="M37" s="116"/>
      <c r="N37" s="114"/>
      <c r="O37" s="115"/>
      <c r="P37" s="115"/>
      <c r="Q37" s="116"/>
    </row>
    <row r="38" spans="2:17" ht="77.25" customHeight="1" thickBot="1" x14ac:dyDescent="0.3">
      <c r="B38" s="192"/>
      <c r="C38" s="140"/>
      <c r="D38" s="141"/>
      <c r="E38" s="45" t="s">
        <v>27</v>
      </c>
      <c r="F38" s="40">
        <f>SUM(F34:F37)</f>
        <v>67</v>
      </c>
      <c r="G38" s="40">
        <f>SUM(G34:G37)</f>
        <v>67</v>
      </c>
      <c r="H38" s="37">
        <f>G38/$F$38</f>
        <v>1</v>
      </c>
      <c r="I38" s="117"/>
      <c r="J38" s="117"/>
      <c r="K38" s="118"/>
      <c r="L38" s="118"/>
      <c r="M38" s="119"/>
      <c r="N38" s="117"/>
      <c r="O38" s="118"/>
      <c r="P38" s="118"/>
      <c r="Q38" s="119"/>
    </row>
    <row r="39" spans="2:17" ht="25.5" customHeight="1" thickBot="1" x14ac:dyDescent="0.3">
      <c r="B39" s="192"/>
      <c r="C39" s="136" t="s">
        <v>169</v>
      </c>
      <c r="D39" s="137"/>
      <c r="E39" s="43" t="s">
        <v>23</v>
      </c>
      <c r="F39" s="59"/>
      <c r="G39" s="59"/>
      <c r="H39" s="37">
        <f>G39/$F$43</f>
        <v>0</v>
      </c>
      <c r="I39" s="106" t="s">
        <v>239</v>
      </c>
      <c r="J39" s="201" t="s">
        <v>183</v>
      </c>
      <c r="K39" s="202"/>
      <c r="L39" s="202"/>
      <c r="M39" s="203"/>
      <c r="N39" s="201" t="s">
        <v>199</v>
      </c>
      <c r="O39" s="202"/>
      <c r="P39" s="202"/>
      <c r="Q39" s="203"/>
    </row>
    <row r="40" spans="2:17" ht="25.5" customHeight="1" thickBot="1" x14ac:dyDescent="0.3">
      <c r="B40" s="192"/>
      <c r="C40" s="138"/>
      <c r="D40" s="139"/>
      <c r="E40" s="44" t="s">
        <v>24</v>
      </c>
      <c r="F40" s="60"/>
      <c r="G40" s="60"/>
      <c r="H40" s="37">
        <f>G40/$F$43</f>
        <v>0</v>
      </c>
      <c r="I40" s="111" t="s">
        <v>186</v>
      </c>
      <c r="J40" s="111" t="s">
        <v>266</v>
      </c>
      <c r="K40" s="112"/>
      <c r="L40" s="112"/>
      <c r="M40" s="113"/>
      <c r="N40" s="111" t="s">
        <v>220</v>
      </c>
      <c r="O40" s="112"/>
      <c r="P40" s="112"/>
      <c r="Q40" s="113"/>
    </row>
    <row r="41" spans="2:17" ht="25.5" customHeight="1" thickBot="1" x14ac:dyDescent="0.3">
      <c r="B41" s="192"/>
      <c r="C41" s="138"/>
      <c r="D41" s="139"/>
      <c r="E41" s="44" t="s">
        <v>25</v>
      </c>
      <c r="F41" s="39">
        <v>1</v>
      </c>
      <c r="G41" s="82">
        <v>0.25</v>
      </c>
      <c r="H41" s="37">
        <f>G41/$F$43</f>
        <v>0.25</v>
      </c>
      <c r="I41" s="114"/>
      <c r="J41" s="114"/>
      <c r="K41" s="115"/>
      <c r="L41" s="115"/>
      <c r="M41" s="116"/>
      <c r="N41" s="114"/>
      <c r="O41" s="115"/>
      <c r="P41" s="115"/>
      <c r="Q41" s="116"/>
    </row>
    <row r="42" spans="2:17" ht="25.5" customHeight="1" thickBot="1" x14ac:dyDescent="0.3">
      <c r="B42" s="192"/>
      <c r="C42" s="138"/>
      <c r="D42" s="139"/>
      <c r="E42" s="44" t="s">
        <v>26</v>
      </c>
      <c r="F42" s="60"/>
      <c r="G42" s="60"/>
      <c r="H42" s="37">
        <f>G42/$F$43</f>
        <v>0</v>
      </c>
      <c r="I42" s="114"/>
      <c r="J42" s="114"/>
      <c r="K42" s="115"/>
      <c r="L42" s="115"/>
      <c r="M42" s="116"/>
      <c r="N42" s="114"/>
      <c r="O42" s="115"/>
      <c r="P42" s="115"/>
      <c r="Q42" s="116"/>
    </row>
    <row r="43" spans="2:17" ht="77.25" customHeight="1" thickBot="1" x14ac:dyDescent="0.3">
      <c r="B43" s="192"/>
      <c r="C43" s="140"/>
      <c r="D43" s="141"/>
      <c r="E43" s="45" t="s">
        <v>27</v>
      </c>
      <c r="F43" s="61">
        <f>SUM(F39:F42)</f>
        <v>1</v>
      </c>
      <c r="G43" s="61">
        <f>SUM(G39:G42)</f>
        <v>0.25</v>
      </c>
      <c r="H43" s="37">
        <f>G43/$F$43</f>
        <v>0.25</v>
      </c>
      <c r="I43" s="117"/>
      <c r="J43" s="117"/>
      <c r="K43" s="118"/>
      <c r="L43" s="118"/>
      <c r="M43" s="119"/>
      <c r="N43" s="117"/>
      <c r="O43" s="118"/>
      <c r="P43" s="118"/>
      <c r="Q43" s="119"/>
    </row>
    <row r="46" spans="2:17" x14ac:dyDescent="0.25">
      <c r="B46" s="98"/>
      <c r="C46" s="98"/>
      <c r="D46" s="98"/>
    </row>
    <row r="47" spans="2:17" x14ac:dyDescent="0.25">
      <c r="B47" s="98"/>
      <c r="C47" s="98"/>
      <c r="D47" s="98"/>
    </row>
  </sheetData>
  <protectedRanges>
    <protectedRange sqref="J10" name="Rango1"/>
    <protectedRange sqref="M10" name="Rango2"/>
    <protectedRange sqref="B12:B13" name="Rango3"/>
    <protectedRange sqref="B12:B13" name="Rango47"/>
    <protectedRange sqref="L19 J18:J19 F18:G21 J21" name="Rango5_3_1"/>
    <protectedRange sqref="H18:H22" name="Rango5_3_1_1"/>
    <protectedRange sqref="F22:G22 I22:J22 F28:G28 F43:G43 F33:G33 F38:G38" name="Rango5_3_2"/>
    <protectedRange sqref="F24:H25 H28 F27:H27 H26" name="Rango5_3_3"/>
    <protectedRange sqref="F29:H29 F30:G30 H30:H33 F32:G32" name="Rango5_3_4"/>
    <protectedRange sqref="F34:H34 F35:G35 H35:H38 F37:G37" name="Rango5_3_5"/>
    <protectedRange sqref="F39:H39 F40:G40 H40:H43 F42:G42" name="Rango5_3_6"/>
    <protectedRange sqref="L25 J24:K27" name="Rango5_3_7"/>
    <protectedRange sqref="L30 J29:K32" name="Rango5_3_8"/>
    <protectedRange sqref="L35 L40 J34:K37 J39:K42" name="Rango5_3_9"/>
  </protectedRanges>
  <dataConsolidate/>
  <mergeCells count="44">
    <mergeCell ref="B18:D22"/>
    <mergeCell ref="C23:D23"/>
    <mergeCell ref="I23:M23"/>
    <mergeCell ref="C24:D28"/>
    <mergeCell ref="B23:B43"/>
    <mergeCell ref="C29:D33"/>
    <mergeCell ref="C34:D38"/>
    <mergeCell ref="C39:D43"/>
    <mergeCell ref="J24:M24"/>
    <mergeCell ref="I25:I28"/>
    <mergeCell ref="J25:M28"/>
    <mergeCell ref="J29:M29"/>
    <mergeCell ref="J39:M39"/>
    <mergeCell ref="I40:I43"/>
    <mergeCell ref="J40:M43"/>
    <mergeCell ref="B13:M13"/>
    <mergeCell ref="C14:D14"/>
    <mergeCell ref="K14:L14"/>
    <mergeCell ref="B15:M15"/>
    <mergeCell ref="B16:D17"/>
    <mergeCell ref="E16:E17"/>
    <mergeCell ref="F16:H16"/>
    <mergeCell ref="I16:M16"/>
    <mergeCell ref="C12:D12"/>
    <mergeCell ref="F12:H12"/>
    <mergeCell ref="J12:M12"/>
    <mergeCell ref="B2:C8"/>
    <mergeCell ref="D2:M8"/>
    <mergeCell ref="C10:D10"/>
    <mergeCell ref="F10:H10"/>
    <mergeCell ref="K10:L10"/>
    <mergeCell ref="N24:Q24"/>
    <mergeCell ref="N25:Q28"/>
    <mergeCell ref="N29:Q29"/>
    <mergeCell ref="N30:Q33"/>
    <mergeCell ref="N34:Q34"/>
    <mergeCell ref="N35:Q38"/>
    <mergeCell ref="N39:Q39"/>
    <mergeCell ref="N40:Q43"/>
    <mergeCell ref="I30:I33"/>
    <mergeCell ref="J30:M33"/>
    <mergeCell ref="J34:M34"/>
    <mergeCell ref="I35:I38"/>
    <mergeCell ref="J35:M38"/>
  </mergeCells>
  <conditionalFormatting sqref="F22:G22">
    <cfRule type="cellIs" dxfId="29" priority="24" operator="greaterThan">
      <formula>F21</formula>
    </cfRule>
  </conditionalFormatting>
  <conditionalFormatting sqref="F22:G22">
    <cfRule type="cellIs" dxfId="28" priority="23" operator="greaterThan">
      <formula>#REF!</formula>
    </cfRule>
  </conditionalFormatting>
  <conditionalFormatting sqref="I22:J22">
    <cfRule type="cellIs" dxfId="27" priority="14" operator="greaterThan">
      <formula>I21</formula>
    </cfRule>
  </conditionalFormatting>
  <conditionalFormatting sqref="I22:J22">
    <cfRule type="cellIs" dxfId="26" priority="13" operator="greaterThan">
      <formula>#REF!</formula>
    </cfRule>
  </conditionalFormatting>
  <conditionalFormatting sqref="F28:G28">
    <cfRule type="cellIs" dxfId="25" priority="12" operator="greaterThan">
      <formula>F27</formula>
    </cfRule>
  </conditionalFormatting>
  <conditionalFormatting sqref="F28:G28">
    <cfRule type="cellIs" dxfId="24" priority="11" operator="greaterThan">
      <formula>#REF!</formula>
    </cfRule>
  </conditionalFormatting>
  <conditionalFormatting sqref="F38:G38">
    <cfRule type="cellIs" dxfId="23" priority="8" operator="greaterThan">
      <formula>F37</formula>
    </cfRule>
  </conditionalFormatting>
  <conditionalFormatting sqref="F38:G38">
    <cfRule type="cellIs" dxfId="22" priority="7" operator="greaterThan">
      <formula>#REF!</formula>
    </cfRule>
  </conditionalFormatting>
  <conditionalFormatting sqref="F43:G43">
    <cfRule type="cellIs" dxfId="21" priority="6" operator="greaterThan">
      <formula>F42</formula>
    </cfRule>
  </conditionalFormatting>
  <conditionalFormatting sqref="F43:G43">
    <cfRule type="cellIs" dxfId="20" priority="5" operator="greaterThan">
      <formula>#REF!</formula>
    </cfRule>
  </conditionalFormatting>
  <conditionalFormatting sqref="F33">
    <cfRule type="cellIs" dxfId="19" priority="4" operator="greaterThan">
      <formula>F32</formula>
    </cfRule>
  </conditionalFormatting>
  <conditionalFormatting sqref="F33">
    <cfRule type="cellIs" dxfId="18" priority="3" operator="greaterThan">
      <formula>#REF!</formula>
    </cfRule>
  </conditionalFormatting>
  <conditionalFormatting sqref="G33">
    <cfRule type="cellIs" dxfId="17" priority="2" operator="greaterThan">
      <formula>G32</formula>
    </cfRule>
  </conditionalFormatting>
  <conditionalFormatting sqref="G33">
    <cfRule type="cellIs" dxfId="16" priority="1" operator="greaterThan">
      <formula>#REF!</formula>
    </cfRule>
  </conditionalFormatting>
  <dataValidations disablePrompts="1" count="1">
    <dataValidation type="list" allowBlank="1" showInputMessage="1" showErrorMessage="1" sqref="J10">
      <formula1>"2016,2017,2018,2019,2020"</formula1>
    </dataValidation>
  </dataValidations>
  <pageMargins left="0.70866141732283472" right="0.70866141732283472" top="0.74803149606299213" bottom="0.74803149606299213" header="0.31496062992125984" footer="0.31496062992125984"/>
  <pageSetup paperSize="9" scale="32" fitToHeight="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Button 1">
              <controlPr defaultSize="0" print="0" autoFill="0" autoPict="0" macro="[1]!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3314" r:id="rId5" name="Button 2">
              <controlPr defaultSize="0" print="0" autoFill="0" autoPict="0" macro="[1]!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3315" r:id="rId6" name="Button 3">
              <controlPr defaultSize="0" print="0" autoFill="0" autoPict="0" macro="[1]!inser_CAUSA3">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3316" r:id="rId7" name="Button 4">
              <controlPr defaultSize="0" print="0" autoFill="0" autoPict="0" macro="[1]!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3317" r:id="rId8" name="Button 5">
              <controlPr defaultSize="0" print="0" autoFill="0" autoPict="0" macro="[1]!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3318" r:id="rId9" name="Button 6">
              <controlPr defaultSize="0" print="0" autoFill="0" autoPict="0" macro="[1]!inser_CAUSA3">
                <anchor moveWithCells="1" sizeWithCells="1">
                  <from>
                    <xdr:col>13</xdr:col>
                    <xdr:colOff>0</xdr:colOff>
                    <xdr:row>17</xdr:row>
                    <xdr:rowOff>0</xdr:rowOff>
                  </from>
                  <to>
                    <xdr:col>13</xdr:col>
                    <xdr:colOff>0</xdr:colOff>
                    <xdr:row>17</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5">
        <x14:dataValidation type="list" allowBlank="1" showInputMessage="1" showErrorMessage="1">
          <x14:formula1>
            <xm:f>'[1]01d_planaccioncompgestioninvers'!#REF!</xm:f>
          </x14:formula1>
          <xm:sqref>M11</xm:sqref>
        </x14:dataValidation>
        <x14:dataValidation type="list" allowBlank="1" showInputMessage="1" showErrorMessage="1">
          <x14:formula1>
            <xm:f>'ESTRUCTURA '!$B$2:$B$46</xm:f>
          </x14:formula1>
          <xm:sqref>C10:D10</xm:sqref>
        </x14:dataValidation>
        <x14:dataValidation type="list" allowBlank="1" showInputMessage="1" showErrorMessage="1">
          <x14:formula1>
            <xm:f>'ESTRUCTURA '!$C$2:$C$16</xm:f>
          </x14:formula1>
          <xm:sqref>F10:H10</xm:sqref>
        </x14:dataValidation>
        <x14:dataValidation type="list" allowBlank="1" showInputMessage="1" showErrorMessage="1">
          <x14:formula1>
            <xm:f>'ESTRUCTURA '!$D$2:$D$5</xm:f>
          </x14:formula1>
          <xm:sqref>M10</xm:sqref>
        </x14:dataValidation>
        <x14:dataValidation type="list" allowBlank="1" showInputMessage="1" showErrorMessage="1">
          <x14:formula1>
            <xm:f>'ESTRUCTURA '!$E$2:$E$8</xm:f>
          </x14:formula1>
          <xm:sqref>B12</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Q58"/>
  <sheetViews>
    <sheetView showGridLines="0" zoomScale="70" zoomScaleNormal="70" zoomScalePageLayoutView="25" workbookViewId="0"/>
  </sheetViews>
  <sheetFormatPr baseColWidth="10" defaultRowHeight="15" x14ac:dyDescent="0.25"/>
  <cols>
    <col min="2" max="2" width="41.7109375" customWidth="1"/>
    <col min="3" max="3" width="23.28515625" customWidth="1"/>
    <col min="4" max="4" width="49" customWidth="1"/>
    <col min="5" max="6" width="33.140625" customWidth="1"/>
    <col min="7" max="8" width="27.28515625" customWidth="1"/>
    <col min="9" max="9" width="40.7109375" customWidth="1"/>
    <col min="10" max="10" width="29.85546875" customWidth="1"/>
    <col min="11" max="11" width="25.140625" customWidth="1"/>
    <col min="12" max="12" width="28.42578125" customWidth="1"/>
    <col min="13" max="13" width="24.7109375" customWidth="1"/>
  </cols>
  <sheetData>
    <row r="1" spans="2:13" ht="15.75" thickBot="1" x14ac:dyDescent="0.3"/>
    <row r="2" spans="2:13" ht="15" customHeight="1" x14ac:dyDescent="0.25">
      <c r="B2" s="176"/>
      <c r="C2" s="177"/>
      <c r="D2" s="176" t="s">
        <v>0</v>
      </c>
      <c r="E2" s="177"/>
      <c r="F2" s="177"/>
      <c r="G2" s="177"/>
      <c r="H2" s="177"/>
      <c r="I2" s="177"/>
      <c r="J2" s="177"/>
      <c r="K2" s="177"/>
      <c r="L2" s="177"/>
      <c r="M2" s="182"/>
    </row>
    <row r="3" spans="2:13" ht="15" customHeight="1" x14ac:dyDescent="0.25">
      <c r="B3" s="178"/>
      <c r="C3" s="179"/>
      <c r="D3" s="178"/>
      <c r="E3" s="179"/>
      <c r="F3" s="179"/>
      <c r="G3" s="179"/>
      <c r="H3" s="179"/>
      <c r="I3" s="179"/>
      <c r="J3" s="179"/>
      <c r="K3" s="179"/>
      <c r="L3" s="179"/>
      <c r="M3" s="183"/>
    </row>
    <row r="4" spans="2:13" ht="15" customHeight="1" x14ac:dyDescent="0.25">
      <c r="B4" s="178"/>
      <c r="C4" s="179"/>
      <c r="D4" s="178"/>
      <c r="E4" s="179"/>
      <c r="F4" s="179"/>
      <c r="G4" s="179"/>
      <c r="H4" s="179"/>
      <c r="I4" s="179"/>
      <c r="J4" s="179"/>
      <c r="K4" s="179"/>
      <c r="L4" s="179"/>
      <c r="M4" s="183"/>
    </row>
    <row r="5" spans="2:13" ht="15" customHeight="1" x14ac:dyDescent="0.25">
      <c r="B5" s="178"/>
      <c r="C5" s="179"/>
      <c r="D5" s="178"/>
      <c r="E5" s="179"/>
      <c r="F5" s="179"/>
      <c r="G5" s="179"/>
      <c r="H5" s="179"/>
      <c r="I5" s="179"/>
      <c r="J5" s="179"/>
      <c r="K5" s="179"/>
      <c r="L5" s="179"/>
      <c r="M5" s="183"/>
    </row>
    <row r="6" spans="2:13" ht="15" customHeight="1" x14ac:dyDescent="0.25">
      <c r="B6" s="178"/>
      <c r="C6" s="179"/>
      <c r="D6" s="178"/>
      <c r="E6" s="179"/>
      <c r="F6" s="179"/>
      <c r="G6" s="179"/>
      <c r="H6" s="179"/>
      <c r="I6" s="179"/>
      <c r="J6" s="179"/>
      <c r="K6" s="179"/>
      <c r="L6" s="179"/>
      <c r="M6" s="183"/>
    </row>
    <row r="7" spans="2:13" ht="15" customHeight="1" x14ac:dyDescent="0.25">
      <c r="B7" s="178"/>
      <c r="C7" s="179"/>
      <c r="D7" s="178"/>
      <c r="E7" s="179"/>
      <c r="F7" s="179"/>
      <c r="G7" s="179"/>
      <c r="H7" s="179"/>
      <c r="I7" s="179"/>
      <c r="J7" s="179"/>
      <c r="K7" s="179"/>
      <c r="L7" s="179"/>
      <c r="M7" s="183"/>
    </row>
    <row r="8" spans="2:13" ht="15" customHeight="1" thickBot="1" x14ac:dyDescent="0.3">
      <c r="B8" s="180"/>
      <c r="C8" s="181"/>
      <c r="D8" s="180"/>
      <c r="E8" s="181"/>
      <c r="F8" s="181"/>
      <c r="G8" s="181"/>
      <c r="H8" s="181"/>
      <c r="I8" s="181"/>
      <c r="J8" s="181"/>
      <c r="K8" s="181"/>
      <c r="L8" s="181"/>
      <c r="M8" s="184"/>
    </row>
    <row r="9" spans="2:13" ht="15.75" thickBot="1" x14ac:dyDescent="0.3"/>
    <row r="10" spans="2:13" ht="65.25" customHeight="1" thickBot="1" x14ac:dyDescent="0.3">
      <c r="B10" s="1" t="s">
        <v>1</v>
      </c>
      <c r="C10" s="185" t="s">
        <v>47</v>
      </c>
      <c r="D10" s="185"/>
      <c r="E10" s="2" t="s">
        <v>2</v>
      </c>
      <c r="F10" s="186" t="s">
        <v>51</v>
      </c>
      <c r="G10" s="186"/>
      <c r="H10" s="186"/>
      <c r="I10" s="3" t="s">
        <v>3</v>
      </c>
      <c r="J10" s="4">
        <v>2017</v>
      </c>
      <c r="K10" s="187" t="s">
        <v>4</v>
      </c>
      <c r="L10" s="188"/>
      <c r="M10" s="5" t="s">
        <v>98</v>
      </c>
    </row>
    <row r="11" spans="2:13" ht="15.75" thickBot="1" x14ac:dyDescent="0.3"/>
    <row r="12" spans="2:13" ht="102" customHeight="1" thickBot="1" x14ac:dyDescent="0.3">
      <c r="B12" s="24" t="s">
        <v>5</v>
      </c>
      <c r="C12" s="171" t="str">
        <f>VLOOKUP(B12,'ESTRUCTURA '!E:F,2,0)</f>
        <v>Gobierno Legítimo, fortalecimiento local y eficiencia</v>
      </c>
      <c r="D12" s="172"/>
      <c r="E12" s="24" t="s">
        <v>6</v>
      </c>
      <c r="F12" s="173" t="s">
        <v>170</v>
      </c>
      <c r="G12" s="174"/>
      <c r="H12" s="175"/>
      <c r="I12" s="23" t="s">
        <v>7</v>
      </c>
      <c r="J12" s="173" t="s">
        <v>171</v>
      </c>
      <c r="K12" s="174"/>
      <c r="L12" s="174"/>
      <c r="M12" s="175"/>
    </row>
    <row r="13" spans="2:13" ht="24" thickBot="1" x14ac:dyDescent="0.3">
      <c r="B13" s="152"/>
      <c r="C13" s="153"/>
      <c r="D13" s="153"/>
      <c r="E13" s="153"/>
      <c r="F13" s="153"/>
      <c r="G13" s="153"/>
      <c r="H13" s="153"/>
      <c r="I13" s="153"/>
      <c r="J13" s="153"/>
      <c r="K13" s="153"/>
      <c r="L13" s="153"/>
      <c r="M13" s="153"/>
    </row>
    <row r="14" spans="2:13" ht="70.5" thickBot="1" x14ac:dyDescent="0.3">
      <c r="B14" s="24" t="s">
        <v>8</v>
      </c>
      <c r="C14" s="199" t="s">
        <v>172</v>
      </c>
      <c r="D14" s="200"/>
      <c r="E14" s="24" t="s">
        <v>9</v>
      </c>
      <c r="F14" s="26" t="s">
        <v>173</v>
      </c>
      <c r="G14" s="24" t="s">
        <v>10</v>
      </c>
      <c r="H14" s="26"/>
      <c r="I14" s="25" t="s">
        <v>11</v>
      </c>
      <c r="J14" s="64">
        <v>42917</v>
      </c>
      <c r="K14" s="156" t="s">
        <v>12</v>
      </c>
      <c r="L14" s="157"/>
      <c r="M14" s="64">
        <v>43008</v>
      </c>
    </row>
    <row r="15" spans="2:13" ht="20.25" customHeight="1" thickBot="1" x14ac:dyDescent="0.3">
      <c r="B15" s="158"/>
      <c r="C15" s="159"/>
      <c r="D15" s="159"/>
      <c r="E15" s="159"/>
      <c r="F15" s="159"/>
      <c r="G15" s="159"/>
      <c r="H15" s="159"/>
      <c r="I15" s="159"/>
      <c r="J15" s="159"/>
      <c r="K15" s="159"/>
      <c r="L15" s="159"/>
      <c r="M15" s="159"/>
    </row>
    <row r="16" spans="2:13" ht="40.5" customHeight="1" thickBot="1" x14ac:dyDescent="0.3">
      <c r="B16" s="160" t="s">
        <v>13</v>
      </c>
      <c r="C16" s="161"/>
      <c r="D16" s="162"/>
      <c r="E16" s="166" t="s">
        <v>14</v>
      </c>
      <c r="F16" s="168" t="s">
        <v>15</v>
      </c>
      <c r="G16" s="168"/>
      <c r="H16" s="168"/>
      <c r="I16" s="169" t="s">
        <v>16</v>
      </c>
      <c r="J16" s="168"/>
      <c r="K16" s="168"/>
      <c r="L16" s="168"/>
      <c r="M16" s="170"/>
    </row>
    <row r="17" spans="2:17" ht="56.25" customHeight="1" thickBot="1" x14ac:dyDescent="0.3">
      <c r="B17" s="163"/>
      <c r="C17" s="164"/>
      <c r="D17" s="165"/>
      <c r="E17" s="167"/>
      <c r="F17" s="27" t="s">
        <v>17</v>
      </c>
      <c r="G17" s="65" t="s">
        <v>18</v>
      </c>
      <c r="H17" s="36" t="s">
        <v>19</v>
      </c>
      <c r="I17" s="27" t="s">
        <v>20</v>
      </c>
      <c r="J17" s="27" t="s">
        <v>21</v>
      </c>
      <c r="K17" s="66" t="s">
        <v>19</v>
      </c>
      <c r="L17" s="27" t="s">
        <v>22</v>
      </c>
      <c r="M17" s="29" t="s">
        <v>19</v>
      </c>
    </row>
    <row r="18" spans="2:17" ht="29.25" customHeight="1" x14ac:dyDescent="0.25">
      <c r="B18" s="136" t="s">
        <v>174</v>
      </c>
      <c r="C18" s="196"/>
      <c r="D18" s="137"/>
      <c r="E18" s="41" t="s">
        <v>23</v>
      </c>
      <c r="F18" s="50"/>
      <c r="G18" s="38"/>
      <c r="H18" s="55">
        <f>G18/$F$22</f>
        <v>0</v>
      </c>
      <c r="I18" s="33"/>
      <c r="J18" s="33"/>
      <c r="K18" s="56">
        <f>J18/$I$22</f>
        <v>0</v>
      </c>
      <c r="L18" s="68">
        <v>0</v>
      </c>
      <c r="M18" s="56">
        <f>L18/$J$22</f>
        <v>0</v>
      </c>
    </row>
    <row r="19" spans="2:17" ht="25.5" customHeight="1" x14ac:dyDescent="0.25">
      <c r="B19" s="138"/>
      <c r="C19" s="197"/>
      <c r="D19" s="139"/>
      <c r="E19" s="42" t="s">
        <v>24</v>
      </c>
      <c r="F19" s="52"/>
      <c r="G19" s="54"/>
      <c r="H19" s="48">
        <f>G19/$F$22</f>
        <v>0</v>
      </c>
      <c r="I19" s="34"/>
      <c r="J19" s="34"/>
      <c r="K19" s="53">
        <f>J19/$I$22</f>
        <v>0</v>
      </c>
      <c r="L19" s="67">
        <v>0</v>
      </c>
      <c r="M19" s="53">
        <f>L19/$J$22</f>
        <v>0</v>
      </c>
    </row>
    <row r="20" spans="2:17" ht="25.5" customHeight="1" x14ac:dyDescent="0.25">
      <c r="B20" s="138"/>
      <c r="C20" s="197"/>
      <c r="D20" s="139"/>
      <c r="E20" s="42" t="s">
        <v>25</v>
      </c>
      <c r="F20" s="52">
        <v>37</v>
      </c>
      <c r="G20" s="39">
        <v>25</v>
      </c>
      <c r="H20" s="48">
        <f>G20/$F$22</f>
        <v>0.67567567567567566</v>
      </c>
      <c r="I20" s="90">
        <v>3013903142</v>
      </c>
      <c r="J20" s="90">
        <v>935858555</v>
      </c>
      <c r="K20" s="53">
        <f>J20/$I$22</f>
        <v>0.31051381245748078</v>
      </c>
      <c r="L20" s="89">
        <v>431172653</v>
      </c>
      <c r="M20" s="53">
        <f>L20/$J$22</f>
        <v>0.46072416680531386</v>
      </c>
    </row>
    <row r="21" spans="2:17" ht="25.5" customHeight="1" x14ac:dyDescent="0.25">
      <c r="B21" s="138"/>
      <c r="C21" s="197"/>
      <c r="D21" s="139"/>
      <c r="E21" s="42" t="s">
        <v>26</v>
      </c>
      <c r="F21" s="52"/>
      <c r="G21" s="39"/>
      <c r="H21" s="48">
        <f>G21/$F$22</f>
        <v>0</v>
      </c>
      <c r="I21" s="90"/>
      <c r="J21" s="90"/>
      <c r="K21" s="53">
        <f>J21/$I$22</f>
        <v>0</v>
      </c>
      <c r="L21" s="89">
        <v>0</v>
      </c>
      <c r="M21" s="53">
        <f>L21/$J$22</f>
        <v>0</v>
      </c>
    </row>
    <row r="22" spans="2:17" ht="77.25" customHeight="1" thickBot="1" x14ac:dyDescent="0.3">
      <c r="B22" s="140"/>
      <c r="C22" s="198"/>
      <c r="D22" s="141"/>
      <c r="E22" s="46" t="s">
        <v>27</v>
      </c>
      <c r="F22" s="40">
        <f t="shared" ref="F22:J22" si="0">SUM(F18:F21)</f>
        <v>37</v>
      </c>
      <c r="G22" s="40">
        <f t="shared" si="0"/>
        <v>25</v>
      </c>
      <c r="H22" s="57">
        <f>G22/$F$22</f>
        <v>0.67567567567567566</v>
      </c>
      <c r="I22" s="91">
        <f t="shared" si="0"/>
        <v>3013903142</v>
      </c>
      <c r="J22" s="91">
        <f t="shared" si="0"/>
        <v>935858555</v>
      </c>
      <c r="K22" s="58">
        <f>J22/$I$22</f>
        <v>0.31051381245748078</v>
      </c>
      <c r="L22" s="92">
        <f>SUM(L18:L21)</f>
        <v>431172653</v>
      </c>
      <c r="M22" s="58">
        <f>SUM(M18:M21)</f>
        <v>0.46072416680531386</v>
      </c>
    </row>
    <row r="23" spans="2:17" ht="45.75" customHeight="1" thickBot="1" x14ac:dyDescent="0.3">
      <c r="B23" s="191" t="s">
        <v>28</v>
      </c>
      <c r="C23" s="131" t="s">
        <v>29</v>
      </c>
      <c r="D23" s="132"/>
      <c r="E23" s="27" t="s">
        <v>14</v>
      </c>
      <c r="F23" s="27" t="s">
        <v>20</v>
      </c>
      <c r="G23" s="47" t="s">
        <v>30</v>
      </c>
      <c r="H23" s="36" t="s">
        <v>19</v>
      </c>
      <c r="I23" s="133" t="s">
        <v>31</v>
      </c>
      <c r="J23" s="133"/>
      <c r="K23" s="133"/>
      <c r="L23" s="134"/>
      <c r="M23" s="135"/>
    </row>
    <row r="24" spans="2:17" ht="25.5" customHeight="1" x14ac:dyDescent="0.25">
      <c r="B24" s="192"/>
      <c r="C24" s="136" t="s">
        <v>175</v>
      </c>
      <c r="D24" s="137"/>
      <c r="E24" s="43" t="s">
        <v>23</v>
      </c>
      <c r="F24" s="59"/>
      <c r="G24" s="59"/>
      <c r="H24" s="37">
        <f>G24/$F$28</f>
        <v>0</v>
      </c>
      <c r="I24" s="106" t="s">
        <v>239</v>
      </c>
      <c r="J24" s="201" t="s">
        <v>183</v>
      </c>
      <c r="K24" s="202"/>
      <c r="L24" s="202"/>
      <c r="M24" s="203"/>
      <c r="N24" s="201" t="s">
        <v>199</v>
      </c>
      <c r="O24" s="202"/>
      <c r="P24" s="202"/>
      <c r="Q24" s="203"/>
    </row>
    <row r="25" spans="2:17" ht="25.5" customHeight="1" x14ac:dyDescent="0.25">
      <c r="B25" s="192"/>
      <c r="C25" s="138"/>
      <c r="D25" s="139"/>
      <c r="E25" s="44" t="s">
        <v>24</v>
      </c>
      <c r="F25" s="60"/>
      <c r="G25" s="60"/>
      <c r="H25" s="31">
        <f>G25/$F$28</f>
        <v>0</v>
      </c>
      <c r="I25" s="111" t="s">
        <v>222</v>
      </c>
      <c r="J25" s="111" t="s">
        <v>267</v>
      </c>
      <c r="K25" s="112"/>
      <c r="L25" s="112"/>
      <c r="M25" s="113"/>
      <c r="N25" s="111" t="s">
        <v>221</v>
      </c>
      <c r="O25" s="112"/>
      <c r="P25" s="112"/>
      <c r="Q25" s="113"/>
    </row>
    <row r="26" spans="2:17" ht="25.5" customHeight="1" x14ac:dyDescent="0.25">
      <c r="B26" s="192"/>
      <c r="C26" s="138"/>
      <c r="D26" s="139"/>
      <c r="E26" s="44" t="s">
        <v>25</v>
      </c>
      <c r="F26" s="60">
        <v>1</v>
      </c>
      <c r="G26" s="60">
        <v>1</v>
      </c>
      <c r="H26" s="31">
        <f>G26/$F$28</f>
        <v>1</v>
      </c>
      <c r="I26" s="114"/>
      <c r="J26" s="114"/>
      <c r="K26" s="115"/>
      <c r="L26" s="115"/>
      <c r="M26" s="116"/>
      <c r="N26" s="114"/>
      <c r="O26" s="115"/>
      <c r="P26" s="115"/>
      <c r="Q26" s="116"/>
    </row>
    <row r="27" spans="2:17" ht="25.5" customHeight="1" x14ac:dyDescent="0.25">
      <c r="B27" s="192"/>
      <c r="C27" s="138"/>
      <c r="D27" s="139"/>
      <c r="E27" s="44" t="s">
        <v>26</v>
      </c>
      <c r="F27" s="60"/>
      <c r="G27" s="60"/>
      <c r="H27" s="31">
        <f>G27/$F$28</f>
        <v>0</v>
      </c>
      <c r="I27" s="114"/>
      <c r="J27" s="114"/>
      <c r="K27" s="115"/>
      <c r="L27" s="115"/>
      <c r="M27" s="116"/>
      <c r="N27" s="114"/>
      <c r="O27" s="115"/>
      <c r="P27" s="115"/>
      <c r="Q27" s="116"/>
    </row>
    <row r="28" spans="2:17" ht="77.25" customHeight="1" thickBot="1" x14ac:dyDescent="0.3">
      <c r="B28" s="192"/>
      <c r="C28" s="140"/>
      <c r="D28" s="141"/>
      <c r="E28" s="45" t="s">
        <v>27</v>
      </c>
      <c r="F28" s="61">
        <f t="shared" ref="F28:G28" si="1">SUM(F24:F27)</f>
        <v>1</v>
      </c>
      <c r="G28" s="61">
        <f t="shared" si="1"/>
        <v>1</v>
      </c>
      <c r="H28" s="32">
        <f>G28/$F$28</f>
        <v>1</v>
      </c>
      <c r="I28" s="117"/>
      <c r="J28" s="117"/>
      <c r="K28" s="118"/>
      <c r="L28" s="118"/>
      <c r="M28" s="119"/>
      <c r="N28" s="117"/>
      <c r="O28" s="118"/>
      <c r="P28" s="118"/>
      <c r="Q28" s="119"/>
    </row>
    <row r="29" spans="2:17" ht="25.5" customHeight="1" thickBot="1" x14ac:dyDescent="0.3">
      <c r="B29" s="192"/>
      <c r="C29" s="136" t="s">
        <v>176</v>
      </c>
      <c r="D29" s="137"/>
      <c r="E29" s="43" t="s">
        <v>23</v>
      </c>
      <c r="F29" s="59"/>
      <c r="G29" s="59"/>
      <c r="H29" s="37">
        <f>G29/$F$33</f>
        <v>0</v>
      </c>
      <c r="I29" s="106" t="s">
        <v>239</v>
      </c>
      <c r="J29" s="201" t="s">
        <v>183</v>
      </c>
      <c r="K29" s="202"/>
      <c r="L29" s="202"/>
      <c r="M29" s="203"/>
      <c r="N29" s="201" t="s">
        <v>199</v>
      </c>
      <c r="O29" s="202"/>
      <c r="P29" s="202"/>
      <c r="Q29" s="203"/>
    </row>
    <row r="30" spans="2:17" ht="25.5" customHeight="1" thickBot="1" x14ac:dyDescent="0.3">
      <c r="B30" s="192"/>
      <c r="C30" s="138"/>
      <c r="D30" s="139"/>
      <c r="E30" s="44" t="s">
        <v>24</v>
      </c>
      <c r="F30" s="60"/>
      <c r="G30" s="60"/>
      <c r="H30" s="37">
        <f t="shared" ref="H30:H33" si="2">G30/$F$33</f>
        <v>0</v>
      </c>
      <c r="I30" s="111" t="s">
        <v>224</v>
      </c>
      <c r="J30" s="111" t="s">
        <v>268</v>
      </c>
      <c r="K30" s="112"/>
      <c r="L30" s="112"/>
      <c r="M30" s="113"/>
      <c r="N30" s="111" t="s">
        <v>223</v>
      </c>
      <c r="O30" s="112"/>
      <c r="P30" s="112"/>
      <c r="Q30" s="113"/>
    </row>
    <row r="31" spans="2:17" ht="25.5" customHeight="1" thickBot="1" x14ac:dyDescent="0.3">
      <c r="B31" s="192"/>
      <c r="C31" s="138"/>
      <c r="D31" s="139"/>
      <c r="E31" s="44" t="s">
        <v>25</v>
      </c>
      <c r="F31" s="52">
        <v>30</v>
      </c>
      <c r="G31" s="39">
        <v>25</v>
      </c>
      <c r="H31" s="37">
        <f t="shared" si="2"/>
        <v>0.83333333333333337</v>
      </c>
      <c r="I31" s="114"/>
      <c r="J31" s="114"/>
      <c r="K31" s="115"/>
      <c r="L31" s="115"/>
      <c r="M31" s="116"/>
      <c r="N31" s="114"/>
      <c r="O31" s="115"/>
      <c r="P31" s="115"/>
      <c r="Q31" s="116"/>
    </row>
    <row r="32" spans="2:17" ht="25.5" customHeight="1" thickBot="1" x14ac:dyDescent="0.3">
      <c r="B32" s="192"/>
      <c r="C32" s="138"/>
      <c r="D32" s="139"/>
      <c r="E32" s="44" t="s">
        <v>26</v>
      </c>
      <c r="F32" s="60"/>
      <c r="G32" s="60"/>
      <c r="H32" s="37">
        <f t="shared" si="2"/>
        <v>0</v>
      </c>
      <c r="I32" s="114"/>
      <c r="J32" s="114"/>
      <c r="K32" s="115"/>
      <c r="L32" s="115"/>
      <c r="M32" s="116"/>
      <c r="N32" s="114"/>
      <c r="O32" s="115"/>
      <c r="P32" s="115"/>
      <c r="Q32" s="116"/>
    </row>
    <row r="33" spans="2:17" ht="87" customHeight="1" thickBot="1" x14ac:dyDescent="0.3">
      <c r="B33" s="192"/>
      <c r="C33" s="140"/>
      <c r="D33" s="141"/>
      <c r="E33" s="45" t="s">
        <v>27</v>
      </c>
      <c r="F33" s="61">
        <f t="shared" ref="F33:G33" si="3">SUM(F29:F32)</f>
        <v>30</v>
      </c>
      <c r="G33" s="61">
        <f t="shared" si="3"/>
        <v>25</v>
      </c>
      <c r="H33" s="37">
        <f t="shared" si="2"/>
        <v>0.83333333333333337</v>
      </c>
      <c r="I33" s="117"/>
      <c r="J33" s="117"/>
      <c r="K33" s="118"/>
      <c r="L33" s="118"/>
      <c r="M33" s="119"/>
      <c r="N33" s="117"/>
      <c r="O33" s="118"/>
      <c r="P33" s="118"/>
      <c r="Q33" s="119"/>
    </row>
    <row r="34" spans="2:17" ht="25.5" customHeight="1" thickBot="1" x14ac:dyDescent="0.3">
      <c r="B34" s="192"/>
      <c r="C34" s="136" t="s">
        <v>177</v>
      </c>
      <c r="D34" s="137"/>
      <c r="E34" s="43" t="s">
        <v>23</v>
      </c>
      <c r="F34" s="59"/>
      <c r="G34" s="59"/>
      <c r="H34" s="37">
        <f>G34/$F$38</f>
        <v>0</v>
      </c>
      <c r="I34" s="106" t="s">
        <v>239</v>
      </c>
      <c r="J34" s="201" t="s">
        <v>183</v>
      </c>
      <c r="K34" s="202"/>
      <c r="L34" s="202"/>
      <c r="M34" s="203"/>
      <c r="N34" s="201" t="s">
        <v>199</v>
      </c>
      <c r="O34" s="202"/>
      <c r="P34" s="202"/>
      <c r="Q34" s="203"/>
    </row>
    <row r="35" spans="2:17" ht="25.5" customHeight="1" thickBot="1" x14ac:dyDescent="0.3">
      <c r="B35" s="192"/>
      <c r="C35" s="138"/>
      <c r="D35" s="139"/>
      <c r="E35" s="44" t="s">
        <v>24</v>
      </c>
      <c r="F35" s="60"/>
      <c r="G35" s="60"/>
      <c r="H35" s="37">
        <f t="shared" ref="H35:H38" si="4">G35/$F$38</f>
        <v>0</v>
      </c>
      <c r="I35" s="111" t="s">
        <v>226</v>
      </c>
      <c r="J35" s="111" t="s">
        <v>269</v>
      </c>
      <c r="K35" s="112"/>
      <c r="L35" s="112"/>
      <c r="M35" s="113"/>
      <c r="N35" s="111" t="s">
        <v>225</v>
      </c>
      <c r="O35" s="112"/>
      <c r="P35" s="112"/>
      <c r="Q35" s="113"/>
    </row>
    <row r="36" spans="2:17" ht="25.5" customHeight="1" thickBot="1" x14ac:dyDescent="0.3">
      <c r="B36" s="192"/>
      <c r="C36" s="138"/>
      <c r="D36" s="139"/>
      <c r="E36" s="44" t="s">
        <v>25</v>
      </c>
      <c r="F36" s="52">
        <v>35</v>
      </c>
      <c r="G36" s="39">
        <v>26</v>
      </c>
      <c r="H36" s="37">
        <f t="shared" si="4"/>
        <v>0.74285714285714288</v>
      </c>
      <c r="I36" s="114"/>
      <c r="J36" s="114"/>
      <c r="K36" s="115"/>
      <c r="L36" s="115"/>
      <c r="M36" s="116"/>
      <c r="N36" s="114"/>
      <c r="O36" s="115"/>
      <c r="P36" s="115"/>
      <c r="Q36" s="116"/>
    </row>
    <row r="37" spans="2:17" ht="25.5" customHeight="1" thickBot="1" x14ac:dyDescent="0.3">
      <c r="B37" s="192"/>
      <c r="C37" s="138"/>
      <c r="D37" s="139"/>
      <c r="E37" s="44" t="s">
        <v>26</v>
      </c>
      <c r="F37" s="60"/>
      <c r="G37" s="60"/>
      <c r="H37" s="37">
        <f t="shared" si="4"/>
        <v>0</v>
      </c>
      <c r="I37" s="114"/>
      <c r="J37" s="114"/>
      <c r="K37" s="115"/>
      <c r="L37" s="115"/>
      <c r="M37" s="116"/>
      <c r="N37" s="114"/>
      <c r="O37" s="115"/>
      <c r="P37" s="115"/>
      <c r="Q37" s="116"/>
    </row>
    <row r="38" spans="2:17" ht="77.25" customHeight="1" thickBot="1" x14ac:dyDescent="0.3">
      <c r="B38" s="192"/>
      <c r="C38" s="140"/>
      <c r="D38" s="141"/>
      <c r="E38" s="45" t="s">
        <v>27</v>
      </c>
      <c r="F38" s="61">
        <f t="shared" ref="F38:G38" si="5">SUM(F34:F37)</f>
        <v>35</v>
      </c>
      <c r="G38" s="61">
        <f t="shared" si="5"/>
        <v>26</v>
      </c>
      <c r="H38" s="37">
        <f t="shared" si="4"/>
        <v>0.74285714285714288</v>
      </c>
      <c r="I38" s="117"/>
      <c r="J38" s="117"/>
      <c r="K38" s="118"/>
      <c r="L38" s="118"/>
      <c r="M38" s="119"/>
      <c r="N38" s="117"/>
      <c r="O38" s="118"/>
      <c r="P38" s="118"/>
      <c r="Q38" s="119"/>
    </row>
    <row r="39" spans="2:17" ht="25.5" customHeight="1" thickBot="1" x14ac:dyDescent="0.3">
      <c r="B39" s="192"/>
      <c r="C39" s="136" t="s">
        <v>178</v>
      </c>
      <c r="D39" s="137"/>
      <c r="E39" s="43" t="s">
        <v>23</v>
      </c>
      <c r="F39" s="59"/>
      <c r="G39" s="59"/>
      <c r="H39" s="37">
        <f>G39/$F$43</f>
        <v>0</v>
      </c>
      <c r="I39" s="106" t="s">
        <v>239</v>
      </c>
      <c r="J39" s="201" t="s">
        <v>183</v>
      </c>
      <c r="K39" s="202"/>
      <c r="L39" s="202"/>
      <c r="M39" s="203"/>
      <c r="N39" s="201" t="s">
        <v>199</v>
      </c>
      <c r="O39" s="202"/>
      <c r="P39" s="202"/>
      <c r="Q39" s="203"/>
    </row>
    <row r="40" spans="2:17" ht="25.5" customHeight="1" thickBot="1" x14ac:dyDescent="0.3">
      <c r="B40" s="192"/>
      <c r="C40" s="138"/>
      <c r="D40" s="139"/>
      <c r="E40" s="44" t="s">
        <v>24</v>
      </c>
      <c r="F40" s="60"/>
      <c r="G40" s="60"/>
      <c r="H40" s="37">
        <f>G40/$F$43</f>
        <v>0</v>
      </c>
      <c r="I40" s="111" t="s">
        <v>271</v>
      </c>
      <c r="J40" s="111" t="s">
        <v>273</v>
      </c>
      <c r="K40" s="112"/>
      <c r="L40" s="112"/>
      <c r="M40" s="113"/>
      <c r="N40" s="111"/>
      <c r="O40" s="112"/>
      <c r="P40" s="112"/>
      <c r="Q40" s="113"/>
    </row>
    <row r="41" spans="2:17" ht="25.5" customHeight="1" thickBot="1" x14ac:dyDescent="0.3">
      <c r="B41" s="192"/>
      <c r="C41" s="138"/>
      <c r="D41" s="139"/>
      <c r="E41" s="44" t="s">
        <v>25</v>
      </c>
      <c r="F41" s="100">
        <v>2</v>
      </c>
      <c r="G41" s="60">
        <v>0.57999999999999996</v>
      </c>
      <c r="H41" s="37">
        <f>G41/$F$43</f>
        <v>0.28999999999999998</v>
      </c>
      <c r="I41" s="114"/>
      <c r="J41" s="114"/>
      <c r="K41" s="115"/>
      <c r="L41" s="115"/>
      <c r="M41" s="116"/>
      <c r="N41" s="114"/>
      <c r="O41" s="115"/>
      <c r="P41" s="115"/>
      <c r="Q41" s="116"/>
    </row>
    <row r="42" spans="2:17" ht="25.5" customHeight="1" thickBot="1" x14ac:dyDescent="0.3">
      <c r="B42" s="192"/>
      <c r="C42" s="138"/>
      <c r="D42" s="139"/>
      <c r="E42" s="44" t="s">
        <v>26</v>
      </c>
      <c r="F42" s="60"/>
      <c r="G42" s="60"/>
      <c r="H42" s="37">
        <f>G42/$F$43</f>
        <v>0</v>
      </c>
      <c r="I42" s="114"/>
      <c r="J42" s="114"/>
      <c r="K42" s="115"/>
      <c r="L42" s="115"/>
      <c r="M42" s="116"/>
      <c r="N42" s="114"/>
      <c r="O42" s="115"/>
      <c r="P42" s="115"/>
      <c r="Q42" s="116"/>
    </row>
    <row r="43" spans="2:17" ht="77.25" customHeight="1" thickBot="1" x14ac:dyDescent="0.3">
      <c r="B43" s="192"/>
      <c r="C43" s="140"/>
      <c r="D43" s="141"/>
      <c r="E43" s="45" t="s">
        <v>27</v>
      </c>
      <c r="F43" s="61">
        <f t="shared" ref="F43:G43" si="6">SUM(F39:F42)</f>
        <v>2</v>
      </c>
      <c r="G43" s="61">
        <f t="shared" si="6"/>
        <v>0.57999999999999996</v>
      </c>
      <c r="H43" s="37">
        <f>G43/$F$43</f>
        <v>0.28999999999999998</v>
      </c>
      <c r="I43" s="117"/>
      <c r="J43" s="117"/>
      <c r="K43" s="118"/>
      <c r="L43" s="118"/>
      <c r="M43" s="119"/>
      <c r="N43" s="117"/>
      <c r="O43" s="118"/>
      <c r="P43" s="118"/>
      <c r="Q43" s="119"/>
    </row>
    <row r="44" spans="2:17" ht="25.5" customHeight="1" thickBot="1" x14ac:dyDescent="0.3">
      <c r="B44" s="192"/>
      <c r="C44" s="136" t="s">
        <v>179</v>
      </c>
      <c r="D44" s="137"/>
      <c r="E44" s="43" t="s">
        <v>23</v>
      </c>
      <c r="F44" s="59"/>
      <c r="G44" s="59"/>
      <c r="H44" s="37">
        <f>G44/$F$48</f>
        <v>0</v>
      </c>
      <c r="I44" s="106" t="s">
        <v>239</v>
      </c>
      <c r="J44" s="201" t="s">
        <v>183</v>
      </c>
      <c r="K44" s="202"/>
      <c r="L44" s="202"/>
      <c r="M44" s="203"/>
      <c r="N44" s="201" t="s">
        <v>199</v>
      </c>
      <c r="O44" s="202"/>
      <c r="P44" s="202"/>
      <c r="Q44" s="203"/>
    </row>
    <row r="45" spans="2:17" ht="25.5" customHeight="1" thickBot="1" x14ac:dyDescent="0.3">
      <c r="B45" s="192"/>
      <c r="C45" s="138"/>
      <c r="D45" s="139"/>
      <c r="E45" s="44" t="s">
        <v>24</v>
      </c>
      <c r="F45" s="60"/>
      <c r="G45" s="60"/>
      <c r="H45" s="37">
        <f t="shared" ref="H45:H48" si="7">G45/$F$48</f>
        <v>0</v>
      </c>
      <c r="I45" s="111" t="s">
        <v>230</v>
      </c>
      <c r="J45" s="111" t="s">
        <v>272</v>
      </c>
      <c r="K45" s="112"/>
      <c r="L45" s="112"/>
      <c r="M45" s="113"/>
      <c r="N45" s="111" t="s">
        <v>229</v>
      </c>
      <c r="O45" s="112"/>
      <c r="P45" s="112"/>
      <c r="Q45" s="113"/>
    </row>
    <row r="46" spans="2:17" ht="25.5" customHeight="1" thickBot="1" x14ac:dyDescent="0.3">
      <c r="B46" s="192"/>
      <c r="C46" s="138"/>
      <c r="D46" s="139"/>
      <c r="E46" s="44" t="s">
        <v>25</v>
      </c>
      <c r="F46" s="100">
        <v>0.5</v>
      </c>
      <c r="G46" s="60">
        <v>0.48</v>
      </c>
      <c r="H46" s="37">
        <f t="shared" si="7"/>
        <v>0.96</v>
      </c>
      <c r="I46" s="114"/>
      <c r="J46" s="114"/>
      <c r="K46" s="115"/>
      <c r="L46" s="115"/>
      <c r="M46" s="116"/>
      <c r="N46" s="114"/>
      <c r="O46" s="115"/>
      <c r="P46" s="115"/>
      <c r="Q46" s="116"/>
    </row>
    <row r="47" spans="2:17" ht="25.5" customHeight="1" thickBot="1" x14ac:dyDescent="0.3">
      <c r="B47" s="192"/>
      <c r="C47" s="138"/>
      <c r="D47" s="139"/>
      <c r="E47" s="44" t="s">
        <v>26</v>
      </c>
      <c r="F47" s="60"/>
      <c r="G47" s="60"/>
      <c r="H47" s="37">
        <f t="shared" si="7"/>
        <v>0</v>
      </c>
      <c r="I47" s="114"/>
      <c r="J47" s="114"/>
      <c r="K47" s="115"/>
      <c r="L47" s="115"/>
      <c r="M47" s="116"/>
      <c r="N47" s="114"/>
      <c r="O47" s="115"/>
      <c r="P47" s="115"/>
      <c r="Q47" s="116"/>
    </row>
    <row r="48" spans="2:17" ht="87" customHeight="1" thickBot="1" x14ac:dyDescent="0.3">
      <c r="B48" s="192"/>
      <c r="C48" s="140"/>
      <c r="D48" s="141"/>
      <c r="E48" s="45" t="s">
        <v>27</v>
      </c>
      <c r="F48" s="61">
        <f t="shared" ref="F48:G48" si="8">SUM(F44:F47)</f>
        <v>0.5</v>
      </c>
      <c r="G48" s="61">
        <f t="shared" si="8"/>
        <v>0.48</v>
      </c>
      <c r="H48" s="37">
        <f t="shared" si="7"/>
        <v>0.96</v>
      </c>
      <c r="I48" s="117"/>
      <c r="J48" s="117"/>
      <c r="K48" s="118"/>
      <c r="L48" s="118"/>
      <c r="M48" s="119"/>
      <c r="N48" s="117"/>
      <c r="O48" s="118"/>
      <c r="P48" s="118"/>
      <c r="Q48" s="119"/>
    </row>
    <row r="49" spans="2:17" ht="25.5" customHeight="1" thickBot="1" x14ac:dyDescent="0.3">
      <c r="B49" s="192"/>
      <c r="C49" s="136" t="s">
        <v>180</v>
      </c>
      <c r="D49" s="137"/>
      <c r="E49" s="43" t="s">
        <v>23</v>
      </c>
      <c r="F49" s="59"/>
      <c r="G49" s="59"/>
      <c r="H49" s="37">
        <f>G49/$F$53</f>
        <v>0</v>
      </c>
      <c r="I49" s="106" t="s">
        <v>239</v>
      </c>
      <c r="J49" s="201" t="s">
        <v>183</v>
      </c>
      <c r="K49" s="202"/>
      <c r="L49" s="202"/>
      <c r="M49" s="203"/>
      <c r="N49" s="201" t="s">
        <v>199</v>
      </c>
      <c r="O49" s="202"/>
      <c r="P49" s="202"/>
      <c r="Q49" s="203"/>
    </row>
    <row r="50" spans="2:17" ht="25.5" customHeight="1" thickBot="1" x14ac:dyDescent="0.3">
      <c r="B50" s="192"/>
      <c r="C50" s="138"/>
      <c r="D50" s="139"/>
      <c r="E50" s="44" t="s">
        <v>24</v>
      </c>
      <c r="F50" s="60"/>
      <c r="G50" s="60"/>
      <c r="H50" s="37">
        <f>G50/$F$53</f>
        <v>0</v>
      </c>
      <c r="I50" s="111" t="s">
        <v>228</v>
      </c>
      <c r="J50" s="111" t="s">
        <v>270</v>
      </c>
      <c r="K50" s="112"/>
      <c r="L50" s="112"/>
      <c r="M50" s="113"/>
      <c r="N50" s="111" t="s">
        <v>227</v>
      </c>
      <c r="O50" s="112"/>
      <c r="P50" s="112"/>
      <c r="Q50" s="113"/>
    </row>
    <row r="51" spans="2:17" ht="25.5" customHeight="1" thickBot="1" x14ac:dyDescent="0.3">
      <c r="B51" s="192"/>
      <c r="C51" s="138"/>
      <c r="D51" s="139"/>
      <c r="E51" s="44" t="s">
        <v>25</v>
      </c>
      <c r="F51" s="100">
        <v>40</v>
      </c>
      <c r="G51" s="60">
        <v>35</v>
      </c>
      <c r="H51" s="37">
        <f>G51/$F$53</f>
        <v>0.875</v>
      </c>
      <c r="I51" s="114"/>
      <c r="J51" s="114"/>
      <c r="K51" s="115"/>
      <c r="L51" s="115"/>
      <c r="M51" s="116"/>
      <c r="N51" s="114"/>
      <c r="O51" s="115"/>
      <c r="P51" s="115"/>
      <c r="Q51" s="116"/>
    </row>
    <row r="52" spans="2:17" ht="25.5" customHeight="1" thickBot="1" x14ac:dyDescent="0.3">
      <c r="B52" s="192"/>
      <c r="C52" s="138"/>
      <c r="D52" s="139"/>
      <c r="E52" s="44" t="s">
        <v>26</v>
      </c>
      <c r="F52" s="60"/>
      <c r="G52" s="60"/>
      <c r="H52" s="37">
        <f>G52/$F$53</f>
        <v>0</v>
      </c>
      <c r="I52" s="114"/>
      <c r="J52" s="114"/>
      <c r="K52" s="115"/>
      <c r="L52" s="115"/>
      <c r="M52" s="116"/>
      <c r="N52" s="114"/>
      <c r="O52" s="115"/>
      <c r="P52" s="115"/>
      <c r="Q52" s="116"/>
    </row>
    <row r="53" spans="2:17" ht="77.25" customHeight="1" thickBot="1" x14ac:dyDescent="0.3">
      <c r="B53" s="192"/>
      <c r="C53" s="140"/>
      <c r="D53" s="141"/>
      <c r="E53" s="45" t="s">
        <v>27</v>
      </c>
      <c r="F53" s="61">
        <f t="shared" ref="F53:G53" si="9">SUM(F49:F52)</f>
        <v>40</v>
      </c>
      <c r="G53" s="61">
        <f t="shared" si="9"/>
        <v>35</v>
      </c>
      <c r="H53" s="37">
        <f>G53/$F$53</f>
        <v>0.875</v>
      </c>
      <c r="I53" s="117"/>
      <c r="J53" s="117"/>
      <c r="K53" s="118"/>
      <c r="L53" s="118"/>
      <c r="M53" s="119"/>
      <c r="N53" s="117"/>
      <c r="O53" s="118"/>
      <c r="P53" s="118"/>
      <c r="Q53" s="119"/>
    </row>
    <row r="57" spans="2:17" x14ac:dyDescent="0.25">
      <c r="B57" s="98"/>
      <c r="C57" s="98"/>
      <c r="D57" s="98"/>
    </row>
    <row r="58" spans="2:17" x14ac:dyDescent="0.25">
      <c r="B58" s="98"/>
      <c r="C58" s="98"/>
      <c r="D58" s="98"/>
    </row>
  </sheetData>
  <protectedRanges>
    <protectedRange sqref="J10" name="Rango1"/>
    <protectedRange sqref="M10" name="Rango2"/>
    <protectedRange sqref="B12:B13" name="Rango3"/>
    <protectedRange sqref="B12:B13" name="Rango47"/>
    <protectedRange sqref="L25 J24:K27 L30 J29:K32 L35 J34:K37 L40 J39:K42 L45 J44:K47 L50 J49:K52" name="Rango5_3"/>
    <protectedRange sqref="L19 J18:J21 F18:G21" name="Rango5_3_1"/>
    <protectedRange sqref="H18:H22" name="Rango5_3_1_1"/>
    <protectedRange sqref="F22:G22 I22:J22 F28:G28 F33:G33 F38:G38 F43:G43 F48:G48 F53:G53" name="Rango5_3_2"/>
    <protectedRange sqref="F24:H27 H28" name="Rango5_3_3"/>
    <protectedRange sqref="F29:H30 H33 F32:H32 H31" name="Rango5_3_4"/>
    <protectedRange sqref="F34:H35 H38 F37:H37 H36" name="Rango5_3_5"/>
    <protectedRange sqref="F39:H40 H43 F42:H42 H41" name="Rango5_3_6"/>
    <protectedRange sqref="F44:H45 H48 F47:H47 H46" name="Rango5_3_7"/>
    <protectedRange sqref="F49:H50 H53 F52:H52 H51" name="Rango5_3_8"/>
  </protectedRanges>
  <dataConsolidate/>
  <mergeCells count="56">
    <mergeCell ref="B18:D22"/>
    <mergeCell ref="C23:D23"/>
    <mergeCell ref="I23:M23"/>
    <mergeCell ref="C24:D28"/>
    <mergeCell ref="B23:B53"/>
    <mergeCell ref="C39:D43"/>
    <mergeCell ref="C44:D48"/>
    <mergeCell ref="C49:D53"/>
    <mergeCell ref="C29:D33"/>
    <mergeCell ref="C34:D38"/>
    <mergeCell ref="J24:M24"/>
    <mergeCell ref="I25:I28"/>
    <mergeCell ref="J25:M28"/>
    <mergeCell ref="J29:M29"/>
    <mergeCell ref="I30:I33"/>
    <mergeCell ref="J30:M33"/>
    <mergeCell ref="B13:M13"/>
    <mergeCell ref="C14:D14"/>
    <mergeCell ref="K14:L14"/>
    <mergeCell ref="B15:M15"/>
    <mergeCell ref="B16:D17"/>
    <mergeCell ref="E16:E17"/>
    <mergeCell ref="F16:H16"/>
    <mergeCell ref="I16:M16"/>
    <mergeCell ref="C12:D12"/>
    <mergeCell ref="F12:H12"/>
    <mergeCell ref="J12:M12"/>
    <mergeCell ref="B2:C8"/>
    <mergeCell ref="D2:M8"/>
    <mergeCell ref="C10:D10"/>
    <mergeCell ref="F10:H10"/>
    <mergeCell ref="K10:L10"/>
    <mergeCell ref="J34:M34"/>
    <mergeCell ref="I35:I38"/>
    <mergeCell ref="J35:M38"/>
    <mergeCell ref="J39:M39"/>
    <mergeCell ref="I40:I43"/>
    <mergeCell ref="J40:M43"/>
    <mergeCell ref="J44:M44"/>
    <mergeCell ref="I45:I48"/>
    <mergeCell ref="J45:M48"/>
    <mergeCell ref="J49:M49"/>
    <mergeCell ref="I50:I53"/>
    <mergeCell ref="J50:M53"/>
    <mergeCell ref="N24:Q24"/>
    <mergeCell ref="N25:Q28"/>
    <mergeCell ref="N29:Q29"/>
    <mergeCell ref="N30:Q33"/>
    <mergeCell ref="N34:Q34"/>
    <mergeCell ref="N49:Q49"/>
    <mergeCell ref="N50:Q53"/>
    <mergeCell ref="N35:Q38"/>
    <mergeCell ref="N39:Q39"/>
    <mergeCell ref="N40:Q43"/>
    <mergeCell ref="N44:Q44"/>
    <mergeCell ref="N45:Q48"/>
  </mergeCells>
  <conditionalFormatting sqref="F22:G22">
    <cfRule type="cellIs" dxfId="15" priority="28" operator="greaterThan">
      <formula>F21</formula>
    </cfRule>
  </conditionalFormatting>
  <conditionalFormatting sqref="F22:G22">
    <cfRule type="cellIs" dxfId="14" priority="27" operator="greaterThan">
      <formula>#REF!</formula>
    </cfRule>
  </conditionalFormatting>
  <conditionalFormatting sqref="I22:J22">
    <cfRule type="cellIs" dxfId="13" priority="14" operator="greaterThan">
      <formula>I21</formula>
    </cfRule>
  </conditionalFormatting>
  <conditionalFormatting sqref="I22:J22">
    <cfRule type="cellIs" dxfId="12" priority="13" operator="greaterThan">
      <formula>#REF!</formula>
    </cfRule>
  </conditionalFormatting>
  <conditionalFormatting sqref="F28:G28">
    <cfRule type="cellIs" dxfId="11" priority="12" operator="greaterThan">
      <formula>F27</formula>
    </cfRule>
  </conditionalFormatting>
  <conditionalFormatting sqref="F28:G28">
    <cfRule type="cellIs" dxfId="10" priority="11" operator="greaterThan">
      <formula>#REF!</formula>
    </cfRule>
  </conditionalFormatting>
  <conditionalFormatting sqref="F33:G33">
    <cfRule type="cellIs" dxfId="9" priority="10" operator="greaterThan">
      <formula>F32</formula>
    </cfRule>
  </conditionalFormatting>
  <conditionalFormatting sqref="F33:G33">
    <cfRule type="cellIs" dxfId="8" priority="9" operator="greaterThan">
      <formula>#REF!</formula>
    </cfRule>
  </conditionalFormatting>
  <conditionalFormatting sqref="F38:G38">
    <cfRule type="cellIs" dxfId="7" priority="8" operator="greaterThan">
      <formula>F37</formula>
    </cfRule>
  </conditionalFormatting>
  <conditionalFormatting sqref="F38:G38">
    <cfRule type="cellIs" dxfId="6" priority="7" operator="greaterThan">
      <formula>#REF!</formula>
    </cfRule>
  </conditionalFormatting>
  <conditionalFormatting sqref="F43:G43">
    <cfRule type="cellIs" dxfId="5" priority="6" operator="greaterThan">
      <formula>F42</formula>
    </cfRule>
  </conditionalFormatting>
  <conditionalFormatting sqref="F43:G43">
    <cfRule type="cellIs" dxfId="4" priority="5" operator="greaterThan">
      <formula>#REF!</formula>
    </cfRule>
  </conditionalFormatting>
  <conditionalFormatting sqref="F48:G48">
    <cfRule type="cellIs" dxfId="3" priority="4" operator="greaterThan">
      <formula>F47</formula>
    </cfRule>
  </conditionalFormatting>
  <conditionalFormatting sqref="F48:G48">
    <cfRule type="cellIs" dxfId="2" priority="3" operator="greaterThan">
      <formula>#REF!</formula>
    </cfRule>
  </conditionalFormatting>
  <conditionalFormatting sqref="F53:G53">
    <cfRule type="cellIs" dxfId="1" priority="2" operator="greaterThan">
      <formula>F52</formula>
    </cfRule>
  </conditionalFormatting>
  <conditionalFormatting sqref="F53:G53">
    <cfRule type="cellIs" dxfId="0" priority="1" operator="greaterThan">
      <formula>#REF!</formula>
    </cfRule>
  </conditionalFormatting>
  <dataValidations disablePrompts="1" count="1">
    <dataValidation type="list" allowBlank="1" showInputMessage="1" showErrorMessage="1" sqref="J10">
      <formula1>"2016,2017,2018,2019,2020"</formula1>
    </dataValidation>
  </dataValidations>
  <pageMargins left="0.70866141732283472" right="0.70866141732283472" top="0.74803149606299213" bottom="0.74803149606299213" header="0.31496062992125984" footer="0.31496062992125984"/>
  <pageSetup paperSize="9" scale="32" fitToHeight="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4337" r:id="rId4" name="Button 1">
              <controlPr defaultSize="0" print="0" autoFill="0" autoPict="0" macro="[1]!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4338" r:id="rId5" name="Button 2">
              <controlPr defaultSize="0" print="0" autoFill="0" autoPict="0" macro="[1]!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4339" r:id="rId6" name="Button 3">
              <controlPr defaultSize="0" print="0" autoFill="0" autoPict="0" macro="[1]!inser_CAUSA3">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4340" r:id="rId7" name="Button 4">
              <controlPr defaultSize="0" print="0" autoFill="0" autoPict="0" macro="[1]!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4341" r:id="rId8" name="Button 5">
              <controlPr defaultSize="0" print="0" autoFill="0" autoPict="0" macro="[1]!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4342" r:id="rId9" name="Button 6">
              <controlPr defaultSize="0" print="0" autoFill="0" autoPict="0" macro="[1]!inser_CAUSA3">
                <anchor moveWithCells="1" sizeWithCells="1">
                  <from>
                    <xdr:col>13</xdr:col>
                    <xdr:colOff>0</xdr:colOff>
                    <xdr:row>17</xdr:row>
                    <xdr:rowOff>0</xdr:rowOff>
                  </from>
                  <to>
                    <xdr:col>13</xdr:col>
                    <xdr:colOff>0</xdr:colOff>
                    <xdr:row>17</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5">
        <x14:dataValidation type="list" allowBlank="1" showInputMessage="1" showErrorMessage="1">
          <x14:formula1>
            <xm:f>'ESTRUCTURA '!$E$2:$E$8</xm:f>
          </x14:formula1>
          <xm:sqref>B12</xm:sqref>
        </x14:dataValidation>
        <x14:dataValidation type="list" allowBlank="1" showInputMessage="1" showErrorMessage="1">
          <x14:formula1>
            <xm:f>'ESTRUCTURA '!$D$2:$D$5</xm:f>
          </x14:formula1>
          <xm:sqref>M10</xm:sqref>
        </x14:dataValidation>
        <x14:dataValidation type="list" allowBlank="1" showInputMessage="1" showErrorMessage="1">
          <x14:formula1>
            <xm:f>'ESTRUCTURA '!$C$2:$C$16</xm:f>
          </x14:formula1>
          <xm:sqref>F10:H10</xm:sqref>
        </x14:dataValidation>
        <x14:dataValidation type="list" allowBlank="1" showInputMessage="1" showErrorMessage="1">
          <x14:formula1>
            <xm:f>'ESTRUCTURA '!$B$2:$B$46</xm:f>
          </x14:formula1>
          <xm:sqref>C10:D10</xm:sqref>
        </x14:dataValidation>
        <x14:dataValidation type="list" allowBlank="1" showInputMessage="1" showErrorMessage="1">
          <x14:formula1>
            <xm:f>'[1]01d_planaccioncompgestioninvers'!#REF!</xm:f>
          </x14:formula1>
          <xm:sqref>M11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sheetPr>
  <dimension ref="A1:F47"/>
  <sheetViews>
    <sheetView zoomScale="80" zoomScaleNormal="80" workbookViewId="0">
      <selection activeCell="A7" sqref="A7:A10"/>
    </sheetView>
  </sheetViews>
  <sheetFormatPr baseColWidth="10" defaultColWidth="9.140625" defaultRowHeight="12.75" x14ac:dyDescent="0.2"/>
  <cols>
    <col min="1" max="1" width="24.7109375" style="7" customWidth="1"/>
    <col min="2" max="2" width="47.85546875" style="7" customWidth="1"/>
    <col min="3" max="3" width="32.28515625" style="7" customWidth="1"/>
    <col min="4" max="4" width="24.85546875" style="7" customWidth="1"/>
    <col min="5" max="5" width="24" style="7" customWidth="1"/>
    <col min="6" max="6" width="39.85546875" style="7" customWidth="1"/>
    <col min="7" max="16384" width="9.140625" style="7"/>
  </cols>
  <sheetData>
    <row r="1" spans="1:6" ht="64.5" customHeight="1" x14ac:dyDescent="0.2">
      <c r="A1" s="21" t="s">
        <v>113</v>
      </c>
      <c r="B1" s="21" t="s">
        <v>114</v>
      </c>
      <c r="C1" s="21" t="s">
        <v>113</v>
      </c>
      <c r="D1" s="21" t="s">
        <v>112</v>
      </c>
      <c r="E1" s="21" t="s">
        <v>111</v>
      </c>
      <c r="F1" s="21" t="s">
        <v>110</v>
      </c>
    </row>
    <row r="2" spans="1:6" ht="44.25" customHeight="1" x14ac:dyDescent="0.2">
      <c r="A2" s="189" t="s">
        <v>108</v>
      </c>
      <c r="B2" s="20" t="s">
        <v>109</v>
      </c>
      <c r="C2" s="17" t="s">
        <v>108</v>
      </c>
      <c r="D2" s="19" t="s">
        <v>107</v>
      </c>
      <c r="E2" s="18" t="s">
        <v>106</v>
      </c>
      <c r="F2" s="9" t="s">
        <v>105</v>
      </c>
    </row>
    <row r="3" spans="1:6" ht="28.5" x14ac:dyDescent="0.2">
      <c r="A3" s="189"/>
      <c r="B3" s="9" t="s">
        <v>104</v>
      </c>
      <c r="C3" s="17" t="s">
        <v>100</v>
      </c>
      <c r="D3" s="19" t="s">
        <v>103</v>
      </c>
      <c r="E3" s="18" t="s">
        <v>102</v>
      </c>
      <c r="F3" s="16" t="s">
        <v>101</v>
      </c>
    </row>
    <row r="4" spans="1:6" ht="81" customHeight="1" x14ac:dyDescent="0.2">
      <c r="A4" s="190" t="s">
        <v>100</v>
      </c>
      <c r="B4" s="9" t="s">
        <v>99</v>
      </c>
      <c r="C4" s="17" t="s">
        <v>88</v>
      </c>
      <c r="D4" s="19" t="s">
        <v>98</v>
      </c>
      <c r="E4" s="18" t="s">
        <v>97</v>
      </c>
      <c r="F4" s="16" t="s">
        <v>96</v>
      </c>
    </row>
    <row r="5" spans="1:6" ht="56.25" customHeight="1" x14ac:dyDescent="0.2">
      <c r="A5" s="190"/>
      <c r="B5" s="9" t="s">
        <v>95</v>
      </c>
      <c r="C5" s="17" t="s">
        <v>80</v>
      </c>
      <c r="D5" s="19" t="s">
        <v>94</v>
      </c>
      <c r="E5" s="18" t="s">
        <v>93</v>
      </c>
      <c r="F5" s="16" t="s">
        <v>92</v>
      </c>
    </row>
    <row r="6" spans="1:6" ht="94.5" customHeight="1" x14ac:dyDescent="0.2">
      <c r="A6" s="190"/>
      <c r="B6" s="9" t="s">
        <v>91</v>
      </c>
      <c r="C6" s="17" t="s">
        <v>78</v>
      </c>
      <c r="D6" s="9"/>
      <c r="E6" s="18" t="s">
        <v>90</v>
      </c>
      <c r="F6" s="16" t="s">
        <v>89</v>
      </c>
    </row>
    <row r="7" spans="1:6" ht="28.5" x14ac:dyDescent="0.2">
      <c r="A7" s="190" t="s">
        <v>88</v>
      </c>
      <c r="B7" s="9" t="s">
        <v>87</v>
      </c>
      <c r="C7" s="17" t="s">
        <v>73</v>
      </c>
      <c r="D7" s="9"/>
      <c r="E7" s="18" t="s">
        <v>86</v>
      </c>
      <c r="F7" s="16" t="s">
        <v>85</v>
      </c>
    </row>
    <row r="8" spans="1:6" ht="48" customHeight="1" x14ac:dyDescent="0.2">
      <c r="A8" s="190"/>
      <c r="B8" s="9" t="s">
        <v>84</v>
      </c>
      <c r="C8" s="17" t="s">
        <v>69</v>
      </c>
      <c r="D8" s="9"/>
      <c r="E8" s="18" t="s">
        <v>5</v>
      </c>
      <c r="F8" s="16" t="s">
        <v>83</v>
      </c>
    </row>
    <row r="9" spans="1:6" ht="70.5" customHeight="1" x14ac:dyDescent="0.2">
      <c r="A9" s="190"/>
      <c r="B9" s="9" t="s">
        <v>82</v>
      </c>
      <c r="C9" s="17" t="s">
        <v>67</v>
      </c>
      <c r="D9" s="9"/>
      <c r="E9" s="8"/>
      <c r="F9" s="16"/>
    </row>
    <row r="10" spans="1:6" ht="119.25" customHeight="1" x14ac:dyDescent="0.2">
      <c r="A10" s="190"/>
      <c r="B10" s="9" t="s">
        <v>81</v>
      </c>
      <c r="C10" s="17" t="s">
        <v>64</v>
      </c>
      <c r="D10" s="9"/>
      <c r="E10" s="8"/>
      <c r="F10" s="16"/>
    </row>
    <row r="11" spans="1:6" ht="40.5" customHeight="1" x14ac:dyDescent="0.2">
      <c r="A11" s="10" t="s">
        <v>80</v>
      </c>
      <c r="B11" s="9" t="s">
        <v>79</v>
      </c>
      <c r="C11" s="17" t="s">
        <v>56</v>
      </c>
      <c r="D11" s="9"/>
      <c r="E11" s="8"/>
      <c r="F11" s="16"/>
    </row>
    <row r="12" spans="1:6" ht="61.5" customHeight="1" x14ac:dyDescent="0.2">
      <c r="A12" s="190" t="s">
        <v>78</v>
      </c>
      <c r="B12" s="9" t="s">
        <v>77</v>
      </c>
      <c r="C12" s="17" t="s">
        <v>51</v>
      </c>
      <c r="D12" s="9"/>
      <c r="E12" s="8"/>
      <c r="F12" s="16"/>
    </row>
    <row r="13" spans="1:6" ht="61.7" customHeight="1" x14ac:dyDescent="0.2">
      <c r="A13" s="190"/>
      <c r="B13" s="9" t="s">
        <v>76</v>
      </c>
      <c r="C13" s="17" t="s">
        <v>44</v>
      </c>
      <c r="D13" s="9"/>
      <c r="E13" s="8"/>
      <c r="F13" s="16"/>
    </row>
    <row r="14" spans="1:6" ht="61.7" customHeight="1" x14ac:dyDescent="0.2">
      <c r="A14" s="190"/>
      <c r="B14" s="9" t="s">
        <v>75</v>
      </c>
      <c r="C14" s="17" t="s">
        <v>74</v>
      </c>
      <c r="D14" s="9"/>
      <c r="E14" s="8"/>
      <c r="F14" s="16"/>
    </row>
    <row r="15" spans="1:6" ht="31.9" customHeight="1" x14ac:dyDescent="0.2">
      <c r="A15" s="190" t="s">
        <v>73</v>
      </c>
      <c r="B15" s="9" t="s">
        <v>72</v>
      </c>
      <c r="C15" s="17" t="s">
        <v>36</v>
      </c>
      <c r="D15" s="9"/>
      <c r="E15" s="8"/>
      <c r="F15" s="16"/>
    </row>
    <row r="16" spans="1:6" ht="42.75" x14ac:dyDescent="0.2">
      <c r="A16" s="190"/>
      <c r="B16" s="9" t="s">
        <v>71</v>
      </c>
      <c r="C16" s="17" t="s">
        <v>33</v>
      </c>
      <c r="D16" s="9"/>
      <c r="E16" s="8"/>
      <c r="F16" s="16"/>
    </row>
    <row r="17" spans="1:6" ht="28.5" x14ac:dyDescent="0.2">
      <c r="A17" s="190"/>
      <c r="B17" s="9" t="s">
        <v>70</v>
      </c>
      <c r="C17" s="12"/>
      <c r="D17" s="11"/>
      <c r="E17" s="8"/>
      <c r="F17" s="16"/>
    </row>
    <row r="18" spans="1:6" ht="24.95" customHeight="1" x14ac:dyDescent="0.2">
      <c r="A18" s="10" t="s">
        <v>69</v>
      </c>
      <c r="B18" s="9" t="s">
        <v>68</v>
      </c>
      <c r="D18" s="8"/>
      <c r="E18" s="8"/>
      <c r="F18" s="16"/>
    </row>
    <row r="19" spans="1:6" ht="44.25" customHeight="1" x14ac:dyDescent="0.2">
      <c r="A19" s="190" t="s">
        <v>67</v>
      </c>
      <c r="B19" s="9" t="s">
        <v>66</v>
      </c>
      <c r="D19" s="8"/>
      <c r="E19" s="8"/>
      <c r="F19" s="15"/>
    </row>
    <row r="20" spans="1:6" ht="39.75" customHeight="1" x14ac:dyDescent="0.2">
      <c r="A20" s="190"/>
      <c r="B20" s="9" t="s">
        <v>65</v>
      </c>
      <c r="C20" s="12"/>
      <c r="D20" s="11"/>
      <c r="E20" s="8"/>
      <c r="F20" s="15"/>
    </row>
    <row r="21" spans="1:6" ht="31.9" customHeight="1" x14ac:dyDescent="0.2">
      <c r="A21" s="190" t="s">
        <v>64</v>
      </c>
      <c r="B21" s="9" t="s">
        <v>63</v>
      </c>
      <c r="D21" s="8"/>
      <c r="E21" s="8"/>
      <c r="F21" s="15"/>
    </row>
    <row r="22" spans="1:6" ht="28.5" x14ac:dyDescent="0.2">
      <c r="A22" s="190"/>
      <c r="B22" s="9" t="s">
        <v>62</v>
      </c>
      <c r="C22" s="13"/>
      <c r="D22" s="11"/>
      <c r="E22" s="8"/>
      <c r="F22" s="15"/>
    </row>
    <row r="23" spans="1:6" ht="14.25" customHeight="1" x14ac:dyDescent="0.2">
      <c r="A23" s="190"/>
      <c r="B23" s="9" t="s">
        <v>61</v>
      </c>
      <c r="C23" s="13"/>
      <c r="D23" s="11"/>
      <c r="E23" s="8"/>
      <c r="F23" s="15"/>
    </row>
    <row r="24" spans="1:6" ht="28.5" x14ac:dyDescent="0.2">
      <c r="A24" s="190"/>
      <c r="B24" s="9" t="s">
        <v>60</v>
      </c>
      <c r="C24" s="13"/>
      <c r="D24" s="11"/>
      <c r="E24" s="8"/>
      <c r="F24" s="15"/>
    </row>
    <row r="25" spans="1:6" ht="14.25" customHeight="1" x14ac:dyDescent="0.2">
      <c r="A25" s="190"/>
      <c r="B25" s="9" t="s">
        <v>59</v>
      </c>
      <c r="C25" s="13"/>
      <c r="D25" s="11"/>
      <c r="E25" s="8"/>
      <c r="F25" s="8"/>
    </row>
    <row r="26" spans="1:6" ht="14.25" customHeight="1" x14ac:dyDescent="0.2">
      <c r="A26" s="190"/>
      <c r="B26" s="9" t="s">
        <v>58</v>
      </c>
      <c r="C26" s="13"/>
      <c r="D26" s="11"/>
      <c r="E26" s="8"/>
      <c r="F26" s="8"/>
    </row>
    <row r="27" spans="1:6" ht="14.25" customHeight="1" x14ac:dyDescent="0.2">
      <c r="A27" s="190"/>
      <c r="B27" s="9" t="s">
        <v>57</v>
      </c>
      <c r="C27" s="12"/>
      <c r="D27" s="11"/>
      <c r="E27" s="8"/>
      <c r="F27" s="8"/>
    </row>
    <row r="28" spans="1:6" ht="40.700000000000003" customHeight="1" x14ac:dyDescent="0.2">
      <c r="A28" s="190" t="s">
        <v>56</v>
      </c>
      <c r="B28" s="9" t="s">
        <v>55</v>
      </c>
      <c r="D28" s="8"/>
      <c r="E28" s="8"/>
      <c r="F28" s="8"/>
    </row>
    <row r="29" spans="1:6" ht="28.5" x14ac:dyDescent="0.2">
      <c r="A29" s="190"/>
      <c r="B29" s="9" t="s">
        <v>54</v>
      </c>
      <c r="C29" s="13"/>
      <c r="D29" s="11"/>
      <c r="E29" s="8"/>
      <c r="F29" s="8"/>
    </row>
    <row r="30" spans="1:6" ht="28.5" x14ac:dyDescent="0.2">
      <c r="A30" s="190"/>
      <c r="B30" s="9" t="s">
        <v>53</v>
      </c>
      <c r="C30" s="13"/>
      <c r="D30" s="11"/>
      <c r="E30" s="8"/>
      <c r="F30" s="8"/>
    </row>
    <row r="31" spans="1:6" ht="28.5" x14ac:dyDescent="0.2">
      <c r="A31" s="190"/>
      <c r="B31" s="14" t="s">
        <v>52</v>
      </c>
      <c r="C31" s="12"/>
      <c r="D31" s="11"/>
      <c r="E31" s="8"/>
      <c r="F31" s="8"/>
    </row>
    <row r="32" spans="1:6" ht="31.9" customHeight="1" x14ac:dyDescent="0.2">
      <c r="A32" s="190" t="s">
        <v>51</v>
      </c>
      <c r="B32" s="9" t="s">
        <v>50</v>
      </c>
      <c r="D32" s="8"/>
      <c r="E32" s="8"/>
      <c r="F32" s="8"/>
    </row>
    <row r="33" spans="1:6" ht="28.5" x14ac:dyDescent="0.2">
      <c r="A33" s="190"/>
      <c r="B33" s="9" t="s">
        <v>49</v>
      </c>
      <c r="C33" s="13"/>
      <c r="D33" s="11"/>
      <c r="E33" s="8"/>
      <c r="F33" s="8"/>
    </row>
    <row r="34" spans="1:6" ht="14.25" customHeight="1" x14ac:dyDescent="0.2">
      <c r="A34" s="190"/>
      <c r="B34" s="9" t="s">
        <v>48</v>
      </c>
      <c r="C34" s="13"/>
      <c r="D34" s="11"/>
      <c r="E34" s="8"/>
      <c r="F34" s="8"/>
    </row>
    <row r="35" spans="1:6" ht="14.25" customHeight="1" x14ac:dyDescent="0.2">
      <c r="A35" s="190"/>
      <c r="B35" s="9" t="s">
        <v>47</v>
      </c>
      <c r="C35" s="13"/>
      <c r="D35" s="11"/>
      <c r="E35" s="8"/>
      <c r="F35" s="8"/>
    </row>
    <row r="36" spans="1:6" ht="14.25" customHeight="1" x14ac:dyDescent="0.2">
      <c r="A36" s="190"/>
      <c r="B36" s="9" t="s">
        <v>46</v>
      </c>
      <c r="C36" s="13"/>
      <c r="D36" s="11"/>
      <c r="E36" s="8"/>
      <c r="F36" s="8"/>
    </row>
    <row r="37" spans="1:6" ht="14.25" customHeight="1" x14ac:dyDescent="0.2">
      <c r="A37" s="190"/>
      <c r="B37" s="14" t="s">
        <v>45</v>
      </c>
      <c r="C37" s="12"/>
      <c r="D37" s="11"/>
      <c r="E37" s="8"/>
      <c r="F37" s="8"/>
    </row>
    <row r="38" spans="1:6" ht="16.899999999999999" customHeight="1" x14ac:dyDescent="0.2">
      <c r="A38" s="190" t="s">
        <v>44</v>
      </c>
      <c r="B38" s="9" t="s">
        <v>43</v>
      </c>
      <c r="D38" s="8"/>
      <c r="E38" s="8"/>
      <c r="F38" s="8"/>
    </row>
    <row r="39" spans="1:6" ht="28.5" x14ac:dyDescent="0.2">
      <c r="A39" s="190"/>
      <c r="B39" s="9" t="s">
        <v>42</v>
      </c>
      <c r="C39" s="13"/>
      <c r="D39" s="11"/>
      <c r="E39" s="8"/>
      <c r="F39" s="8"/>
    </row>
    <row r="40" spans="1:6" ht="14.25" customHeight="1" x14ac:dyDescent="0.2">
      <c r="A40" s="190"/>
      <c r="B40" s="9" t="s">
        <v>41</v>
      </c>
      <c r="C40" s="13"/>
      <c r="D40" s="11"/>
      <c r="E40" s="8"/>
      <c r="F40" s="8"/>
    </row>
    <row r="41" spans="1:6" ht="42.75" x14ac:dyDescent="0.2">
      <c r="A41" s="190"/>
      <c r="B41" s="9" t="s">
        <v>40</v>
      </c>
      <c r="C41" s="13"/>
      <c r="D41" s="11"/>
      <c r="E41" s="8"/>
      <c r="F41" s="8"/>
    </row>
    <row r="42" spans="1:6" ht="25.5" x14ac:dyDescent="0.2">
      <c r="A42" s="190"/>
      <c r="B42" s="22" t="s">
        <v>39</v>
      </c>
      <c r="C42" s="12"/>
      <c r="D42" s="11"/>
      <c r="E42" s="8"/>
      <c r="F42" s="8"/>
    </row>
    <row r="43" spans="1:6" ht="15" x14ac:dyDescent="0.2">
      <c r="A43" s="10" t="s">
        <v>38</v>
      </c>
      <c r="B43" s="9" t="s">
        <v>37</v>
      </c>
      <c r="D43" s="8"/>
      <c r="E43" s="8"/>
      <c r="F43" s="8"/>
    </row>
    <row r="44" spans="1:6" ht="32.25" customHeight="1" x14ac:dyDescent="0.2">
      <c r="A44" s="190" t="s">
        <v>36</v>
      </c>
      <c r="B44" s="9" t="s">
        <v>35</v>
      </c>
      <c r="D44" s="8"/>
      <c r="E44" s="8"/>
      <c r="F44" s="8"/>
    </row>
    <row r="45" spans="1:6" ht="28.5" x14ac:dyDescent="0.2">
      <c r="A45" s="190"/>
      <c r="B45" s="9" t="s">
        <v>34</v>
      </c>
      <c r="C45" s="12"/>
      <c r="D45" s="11"/>
      <c r="E45" s="8"/>
      <c r="F45" s="8"/>
    </row>
    <row r="46" spans="1:6" ht="23.25" customHeight="1" x14ac:dyDescent="0.2">
      <c r="A46" s="10" t="s">
        <v>33</v>
      </c>
      <c r="B46" s="9" t="s">
        <v>32</v>
      </c>
      <c r="D46" s="8"/>
      <c r="E46" s="8"/>
      <c r="F46" s="8"/>
    </row>
    <row r="47" spans="1:6" x14ac:dyDescent="0.2">
      <c r="D47" s="8"/>
      <c r="E47" s="8"/>
      <c r="F47" s="8"/>
    </row>
  </sheetData>
  <protectedRanges>
    <protectedRange sqref="E1:F1" name="Rango3"/>
    <protectedRange sqref="E1:F1" name="Rango47"/>
  </protectedRanges>
  <mergeCells count="11">
    <mergeCell ref="A44:A45"/>
    <mergeCell ref="A19:A20"/>
    <mergeCell ref="A21:A27"/>
    <mergeCell ref="A28:A31"/>
    <mergeCell ref="A32:A37"/>
    <mergeCell ref="A38:A42"/>
    <mergeCell ref="A2:A3"/>
    <mergeCell ref="A4:A6"/>
    <mergeCell ref="A7:A10"/>
    <mergeCell ref="A12:A14"/>
    <mergeCell ref="A15:A17"/>
  </mergeCells>
  <pageMargins left="0.78749999999999998" right="0.78749999999999998" top="1.0249999999999999" bottom="1.0249999999999999" header="0.78749999999999998" footer="0.78749999999999998"/>
  <pageSetup paperSize="0" scale="0" firstPageNumber="0" orientation="portrait" usePrinterDefaults="0" horizontalDpi="0" verticalDpi="0" copies="0"/>
  <headerFooter>
    <oddHeader>&amp;C&amp;A</oddHeader>
    <oddFooter>&amp;CPágina &amp;P</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Q42"/>
  <sheetViews>
    <sheetView showGridLines="0" zoomScale="70" zoomScaleNormal="70" zoomScalePageLayoutView="25" workbookViewId="0"/>
  </sheetViews>
  <sheetFormatPr baseColWidth="10" defaultRowHeight="15" x14ac:dyDescent="0.25"/>
  <cols>
    <col min="2" max="2" width="41.7109375" customWidth="1"/>
    <col min="3" max="3" width="23.28515625" customWidth="1"/>
    <col min="4" max="4" width="49" customWidth="1"/>
    <col min="5" max="6" width="33.140625" customWidth="1"/>
    <col min="7" max="8" width="27.28515625" customWidth="1"/>
    <col min="9" max="9" width="40.7109375" customWidth="1"/>
    <col min="10" max="10" width="29.85546875" customWidth="1"/>
    <col min="11" max="11" width="25.140625" customWidth="1"/>
    <col min="12" max="12" width="29" customWidth="1"/>
    <col min="13" max="13" width="24.7109375" customWidth="1"/>
  </cols>
  <sheetData>
    <row r="1" spans="2:13" ht="15.75" thickBot="1" x14ac:dyDescent="0.3"/>
    <row r="2" spans="2:13" ht="15" customHeight="1" x14ac:dyDescent="0.25">
      <c r="B2" s="176"/>
      <c r="C2" s="177"/>
      <c r="D2" s="176" t="s">
        <v>0</v>
      </c>
      <c r="E2" s="177"/>
      <c r="F2" s="177"/>
      <c r="G2" s="177"/>
      <c r="H2" s="177"/>
      <c r="I2" s="177"/>
      <c r="J2" s="177"/>
      <c r="K2" s="177"/>
      <c r="L2" s="177"/>
      <c r="M2" s="182"/>
    </row>
    <row r="3" spans="2:13" ht="15" customHeight="1" x14ac:dyDescent="0.25">
      <c r="B3" s="178"/>
      <c r="C3" s="179"/>
      <c r="D3" s="178"/>
      <c r="E3" s="179"/>
      <c r="F3" s="179"/>
      <c r="G3" s="179"/>
      <c r="H3" s="179"/>
      <c r="I3" s="179"/>
      <c r="J3" s="179"/>
      <c r="K3" s="179"/>
      <c r="L3" s="179"/>
      <c r="M3" s="183"/>
    </row>
    <row r="4" spans="2:13" ht="15" customHeight="1" x14ac:dyDescent="0.25">
      <c r="B4" s="178"/>
      <c r="C4" s="179"/>
      <c r="D4" s="178"/>
      <c r="E4" s="179"/>
      <c r="F4" s="179"/>
      <c r="G4" s="179"/>
      <c r="H4" s="179"/>
      <c r="I4" s="179"/>
      <c r="J4" s="179"/>
      <c r="K4" s="179"/>
      <c r="L4" s="179"/>
      <c r="M4" s="183"/>
    </row>
    <row r="5" spans="2:13" ht="15" customHeight="1" x14ac:dyDescent="0.25">
      <c r="B5" s="178"/>
      <c r="C5" s="179"/>
      <c r="D5" s="178"/>
      <c r="E5" s="179"/>
      <c r="F5" s="179"/>
      <c r="G5" s="179"/>
      <c r="H5" s="179"/>
      <c r="I5" s="179"/>
      <c r="J5" s="179"/>
      <c r="K5" s="179"/>
      <c r="L5" s="179"/>
      <c r="M5" s="183"/>
    </row>
    <row r="6" spans="2:13" ht="15" customHeight="1" x14ac:dyDescent="0.25">
      <c r="B6" s="178"/>
      <c r="C6" s="179"/>
      <c r="D6" s="178"/>
      <c r="E6" s="179"/>
      <c r="F6" s="179"/>
      <c r="G6" s="179"/>
      <c r="H6" s="179"/>
      <c r="I6" s="179"/>
      <c r="J6" s="179"/>
      <c r="K6" s="179"/>
      <c r="L6" s="179"/>
      <c r="M6" s="183"/>
    </row>
    <row r="7" spans="2:13" ht="15" customHeight="1" x14ac:dyDescent="0.25">
      <c r="B7" s="178"/>
      <c r="C7" s="179"/>
      <c r="D7" s="178"/>
      <c r="E7" s="179"/>
      <c r="F7" s="179"/>
      <c r="G7" s="179"/>
      <c r="H7" s="179"/>
      <c r="I7" s="179"/>
      <c r="J7" s="179"/>
      <c r="K7" s="179"/>
      <c r="L7" s="179"/>
      <c r="M7" s="183"/>
    </row>
    <row r="8" spans="2:13" ht="15" customHeight="1" thickBot="1" x14ac:dyDescent="0.3">
      <c r="B8" s="180"/>
      <c r="C8" s="181"/>
      <c r="D8" s="180"/>
      <c r="E8" s="181"/>
      <c r="F8" s="181"/>
      <c r="G8" s="181"/>
      <c r="H8" s="181"/>
      <c r="I8" s="181"/>
      <c r="J8" s="181"/>
      <c r="K8" s="181"/>
      <c r="L8" s="181"/>
      <c r="M8" s="184"/>
    </row>
    <row r="9" spans="2:13" ht="15.75" thickBot="1" x14ac:dyDescent="0.3"/>
    <row r="10" spans="2:13" ht="65.25" customHeight="1" thickBot="1" x14ac:dyDescent="0.3">
      <c r="B10" s="1" t="s">
        <v>1</v>
      </c>
      <c r="C10" s="185" t="s">
        <v>47</v>
      </c>
      <c r="D10" s="185"/>
      <c r="E10" s="2" t="s">
        <v>2</v>
      </c>
      <c r="F10" s="186" t="s">
        <v>51</v>
      </c>
      <c r="G10" s="186"/>
      <c r="H10" s="186"/>
      <c r="I10" s="3" t="s">
        <v>3</v>
      </c>
      <c r="J10" s="4">
        <v>2017</v>
      </c>
      <c r="K10" s="187" t="s">
        <v>4</v>
      </c>
      <c r="L10" s="188"/>
      <c r="M10" s="5" t="s">
        <v>98</v>
      </c>
    </row>
    <row r="11" spans="2:13" ht="15.75" thickBot="1" x14ac:dyDescent="0.3"/>
    <row r="12" spans="2:13" ht="102" customHeight="1" thickBot="1" x14ac:dyDescent="0.3">
      <c r="B12" s="24" t="s">
        <v>102</v>
      </c>
      <c r="C12" s="171" t="str">
        <f>VLOOKUP(B12,'ESTRUCTURA '!E:F,2,0)</f>
        <v>Democracia Urbana</v>
      </c>
      <c r="D12" s="172"/>
      <c r="E12" s="24" t="s">
        <v>6</v>
      </c>
      <c r="F12" s="173" t="s">
        <v>117</v>
      </c>
      <c r="G12" s="174"/>
      <c r="H12" s="175"/>
      <c r="I12" s="23" t="s">
        <v>7</v>
      </c>
      <c r="J12" s="173" t="s">
        <v>120</v>
      </c>
      <c r="K12" s="174"/>
      <c r="L12" s="174"/>
      <c r="M12" s="175"/>
    </row>
    <row r="13" spans="2:13" ht="24" thickBot="1" x14ac:dyDescent="0.3">
      <c r="B13" s="152"/>
      <c r="C13" s="153"/>
      <c r="D13" s="153"/>
      <c r="E13" s="153"/>
      <c r="F13" s="153"/>
      <c r="G13" s="153"/>
      <c r="H13" s="153"/>
      <c r="I13" s="153"/>
      <c r="J13" s="153"/>
      <c r="K13" s="153"/>
      <c r="L13" s="153"/>
      <c r="M13" s="153"/>
    </row>
    <row r="14" spans="2:13" ht="93.75" thickBot="1" x14ac:dyDescent="0.3">
      <c r="B14" s="24" t="s">
        <v>8</v>
      </c>
      <c r="C14" s="199" t="s">
        <v>241</v>
      </c>
      <c r="D14" s="200"/>
      <c r="E14" s="24" t="s">
        <v>9</v>
      </c>
      <c r="F14" s="26" t="s">
        <v>125</v>
      </c>
      <c r="G14" s="24" t="s">
        <v>10</v>
      </c>
      <c r="H14" s="26"/>
      <c r="I14" s="25" t="s">
        <v>11</v>
      </c>
      <c r="J14" s="64">
        <v>42917</v>
      </c>
      <c r="K14" s="156" t="s">
        <v>12</v>
      </c>
      <c r="L14" s="157"/>
      <c r="M14" s="64">
        <v>43008</v>
      </c>
    </row>
    <row r="15" spans="2:13" ht="20.25" customHeight="1" thickBot="1" x14ac:dyDescent="0.3">
      <c r="B15" s="158"/>
      <c r="C15" s="159"/>
      <c r="D15" s="159"/>
      <c r="E15" s="159"/>
      <c r="F15" s="159"/>
      <c r="G15" s="159"/>
      <c r="H15" s="159"/>
      <c r="I15" s="159"/>
      <c r="J15" s="159"/>
      <c r="K15" s="159"/>
      <c r="L15" s="159"/>
      <c r="M15" s="159"/>
    </row>
    <row r="16" spans="2:13" ht="40.5" customHeight="1" thickBot="1" x14ac:dyDescent="0.3">
      <c r="B16" s="160" t="s">
        <v>13</v>
      </c>
      <c r="C16" s="161"/>
      <c r="D16" s="162"/>
      <c r="E16" s="166" t="s">
        <v>14</v>
      </c>
      <c r="F16" s="168" t="s">
        <v>15</v>
      </c>
      <c r="G16" s="168"/>
      <c r="H16" s="168"/>
      <c r="I16" s="169" t="s">
        <v>16</v>
      </c>
      <c r="J16" s="168"/>
      <c r="K16" s="168"/>
      <c r="L16" s="168"/>
      <c r="M16" s="170"/>
    </row>
    <row r="17" spans="2:17" ht="56.25" customHeight="1" thickBot="1" x14ac:dyDescent="0.3">
      <c r="B17" s="163"/>
      <c r="C17" s="164"/>
      <c r="D17" s="165"/>
      <c r="E17" s="167"/>
      <c r="F17" s="27" t="s">
        <v>17</v>
      </c>
      <c r="G17" s="63" t="s">
        <v>18</v>
      </c>
      <c r="H17" s="36" t="s">
        <v>19</v>
      </c>
      <c r="I17" s="27" t="s">
        <v>20</v>
      </c>
      <c r="J17" s="27" t="s">
        <v>21</v>
      </c>
      <c r="K17" s="62" t="s">
        <v>19</v>
      </c>
      <c r="L17" s="27" t="s">
        <v>22</v>
      </c>
      <c r="M17" s="29" t="s">
        <v>19</v>
      </c>
    </row>
    <row r="18" spans="2:17" ht="29.25" customHeight="1" x14ac:dyDescent="0.25">
      <c r="B18" s="136" t="s">
        <v>242</v>
      </c>
      <c r="C18" s="196"/>
      <c r="D18" s="137"/>
      <c r="E18" s="41" t="s">
        <v>23</v>
      </c>
      <c r="F18" s="50"/>
      <c r="G18" s="38"/>
      <c r="H18" s="55">
        <f>G18/$F$22</f>
        <v>0</v>
      </c>
      <c r="I18" s="33"/>
      <c r="J18" s="33"/>
      <c r="K18" s="56">
        <f>J18/$I$22</f>
        <v>0</v>
      </c>
      <c r="L18" s="68">
        <v>0</v>
      </c>
      <c r="M18" s="69">
        <f>L18/$J$22</f>
        <v>0</v>
      </c>
    </row>
    <row r="19" spans="2:17" ht="25.5" customHeight="1" x14ac:dyDescent="0.25">
      <c r="B19" s="138"/>
      <c r="C19" s="197"/>
      <c r="D19" s="139"/>
      <c r="E19" s="42" t="s">
        <v>24</v>
      </c>
      <c r="F19" s="52"/>
      <c r="G19" s="54"/>
      <c r="H19" s="48">
        <f>G19/$F$22</f>
        <v>0</v>
      </c>
      <c r="I19" s="34"/>
      <c r="J19" s="34"/>
      <c r="K19" s="53">
        <f>J19/$I$22</f>
        <v>0</v>
      </c>
      <c r="L19" s="67">
        <v>0</v>
      </c>
      <c r="M19" s="70">
        <f>L19/$J$22</f>
        <v>0</v>
      </c>
    </row>
    <row r="20" spans="2:17" ht="25.5" customHeight="1" x14ac:dyDescent="0.25">
      <c r="B20" s="138"/>
      <c r="C20" s="197"/>
      <c r="D20" s="139"/>
      <c r="E20" s="42" t="s">
        <v>25</v>
      </c>
      <c r="F20" s="52">
        <v>15</v>
      </c>
      <c r="G20" s="54">
        <v>10</v>
      </c>
      <c r="H20" s="48">
        <f>G20/$F$22</f>
        <v>0.66666666666666663</v>
      </c>
      <c r="I20" s="90">
        <v>17521976256</v>
      </c>
      <c r="J20" s="90">
        <v>10894765244</v>
      </c>
      <c r="K20" s="53">
        <f>J20/$I$22</f>
        <v>0.62177719481096416</v>
      </c>
      <c r="L20" s="89">
        <v>170020225</v>
      </c>
      <c r="M20" s="70">
        <f>L20/$J$22</f>
        <v>1.5605680452236828E-2</v>
      </c>
    </row>
    <row r="21" spans="2:17" ht="25.5" customHeight="1" x14ac:dyDescent="0.25">
      <c r="B21" s="138"/>
      <c r="C21" s="197"/>
      <c r="D21" s="139"/>
      <c r="E21" s="42" t="s">
        <v>26</v>
      </c>
      <c r="F21" s="52">
        <v>0</v>
      </c>
      <c r="G21" s="39">
        <v>0</v>
      </c>
      <c r="H21" s="48">
        <f>G21/$F$22</f>
        <v>0</v>
      </c>
      <c r="I21" s="90">
        <v>0</v>
      </c>
      <c r="J21" s="90">
        <v>0</v>
      </c>
      <c r="K21" s="53">
        <f>J21/$I$22</f>
        <v>0</v>
      </c>
      <c r="L21" s="67">
        <v>0</v>
      </c>
      <c r="M21" s="70">
        <f>L21/$J$22</f>
        <v>0</v>
      </c>
    </row>
    <row r="22" spans="2:17" ht="77.25" customHeight="1" thickBot="1" x14ac:dyDescent="0.3">
      <c r="B22" s="140"/>
      <c r="C22" s="198"/>
      <c r="D22" s="141"/>
      <c r="E22" s="46" t="s">
        <v>27</v>
      </c>
      <c r="F22" s="40">
        <f>SUM(F18:F21)</f>
        <v>15</v>
      </c>
      <c r="G22" s="40">
        <f>SUM(G18:G21)</f>
        <v>10</v>
      </c>
      <c r="H22" s="57">
        <f>G22/$F$22</f>
        <v>0.66666666666666663</v>
      </c>
      <c r="I22" s="91">
        <f>SUM(I18:I21)</f>
        <v>17521976256</v>
      </c>
      <c r="J22" s="91">
        <f>SUM(J18:J21)</f>
        <v>10894765244</v>
      </c>
      <c r="K22" s="58">
        <f>J22/$I$22</f>
        <v>0.62177719481096416</v>
      </c>
      <c r="L22" s="74">
        <f>SUM(L18:L21)</f>
        <v>170020225</v>
      </c>
      <c r="M22" s="58">
        <f>SUM(M18:M21)</f>
        <v>1.5605680452236828E-2</v>
      </c>
    </row>
    <row r="23" spans="2:17" ht="45.75" customHeight="1" thickBot="1" x14ac:dyDescent="0.3">
      <c r="B23" s="191" t="s">
        <v>28</v>
      </c>
      <c r="C23" s="131" t="s">
        <v>29</v>
      </c>
      <c r="D23" s="132"/>
      <c r="E23" s="27" t="s">
        <v>14</v>
      </c>
      <c r="F23" s="27" t="s">
        <v>20</v>
      </c>
      <c r="G23" s="47" t="s">
        <v>30</v>
      </c>
      <c r="H23" s="36" t="s">
        <v>19</v>
      </c>
      <c r="I23" s="133" t="s">
        <v>31</v>
      </c>
      <c r="J23" s="133"/>
      <c r="K23" s="133"/>
      <c r="L23" s="134"/>
      <c r="M23" s="135"/>
    </row>
    <row r="24" spans="2:17" ht="25.5" customHeight="1" x14ac:dyDescent="0.25">
      <c r="B24" s="192"/>
      <c r="C24" s="136" t="s">
        <v>243</v>
      </c>
      <c r="D24" s="137"/>
      <c r="E24" s="43" t="s">
        <v>23</v>
      </c>
      <c r="F24" s="38"/>
      <c r="G24" s="38"/>
      <c r="H24" s="37">
        <f>G24/$F$28</f>
        <v>0</v>
      </c>
      <c r="I24" s="105" t="s">
        <v>239</v>
      </c>
      <c r="J24" s="108" t="s">
        <v>183</v>
      </c>
      <c r="K24" s="109"/>
      <c r="L24" s="109"/>
      <c r="M24" s="110"/>
      <c r="N24" s="108" t="s">
        <v>199</v>
      </c>
      <c r="O24" s="109"/>
      <c r="P24" s="109"/>
      <c r="Q24" s="110"/>
    </row>
    <row r="25" spans="2:17" ht="25.5" customHeight="1" x14ac:dyDescent="0.25">
      <c r="B25" s="192"/>
      <c r="C25" s="138"/>
      <c r="D25" s="139"/>
      <c r="E25" s="44" t="s">
        <v>24</v>
      </c>
      <c r="F25" s="39"/>
      <c r="G25" s="39"/>
      <c r="H25" s="31">
        <f>G25/$F$28</f>
        <v>0</v>
      </c>
      <c r="I25" s="193" t="s">
        <v>184</v>
      </c>
      <c r="J25" s="111" t="s">
        <v>192</v>
      </c>
      <c r="K25" s="112"/>
      <c r="L25" s="112"/>
      <c r="M25" s="113"/>
      <c r="N25" s="142" t="s">
        <v>205</v>
      </c>
      <c r="O25" s="112"/>
      <c r="P25" s="112"/>
      <c r="Q25" s="113"/>
    </row>
    <row r="26" spans="2:17" ht="25.5" customHeight="1" x14ac:dyDescent="0.25">
      <c r="B26" s="192"/>
      <c r="C26" s="138"/>
      <c r="D26" s="139"/>
      <c r="E26" s="44" t="s">
        <v>25</v>
      </c>
      <c r="F26" s="39">
        <v>1</v>
      </c>
      <c r="G26" s="39">
        <v>1</v>
      </c>
      <c r="H26" s="31">
        <f>G26/$F$28</f>
        <v>1</v>
      </c>
      <c r="I26" s="194"/>
      <c r="J26" s="114"/>
      <c r="K26" s="115"/>
      <c r="L26" s="115"/>
      <c r="M26" s="116"/>
      <c r="N26" s="143"/>
      <c r="O26" s="115"/>
      <c r="P26" s="115"/>
      <c r="Q26" s="116"/>
    </row>
    <row r="27" spans="2:17" ht="25.5" customHeight="1" x14ac:dyDescent="0.25">
      <c r="B27" s="192"/>
      <c r="C27" s="138"/>
      <c r="D27" s="139"/>
      <c r="E27" s="44" t="s">
        <v>26</v>
      </c>
      <c r="F27" s="39"/>
      <c r="G27" s="39"/>
      <c r="H27" s="31">
        <f>G27/$F$28</f>
        <v>0</v>
      </c>
      <c r="I27" s="194"/>
      <c r="J27" s="114"/>
      <c r="K27" s="115"/>
      <c r="L27" s="115"/>
      <c r="M27" s="116"/>
      <c r="N27" s="143"/>
      <c r="O27" s="115"/>
      <c r="P27" s="115"/>
      <c r="Q27" s="116"/>
    </row>
    <row r="28" spans="2:17" ht="77.25" customHeight="1" thickBot="1" x14ac:dyDescent="0.3">
      <c r="B28" s="192"/>
      <c r="C28" s="140"/>
      <c r="D28" s="141"/>
      <c r="E28" s="45" t="s">
        <v>27</v>
      </c>
      <c r="F28" s="40">
        <f>SUM(F24:F27)</f>
        <v>1</v>
      </c>
      <c r="G28" s="40">
        <f>SUM(G24:G27)</f>
        <v>1</v>
      </c>
      <c r="H28" s="32">
        <f>G28/$F$28</f>
        <v>1</v>
      </c>
      <c r="I28" s="195"/>
      <c r="J28" s="117"/>
      <c r="K28" s="118"/>
      <c r="L28" s="118"/>
      <c r="M28" s="119"/>
      <c r="N28" s="144"/>
      <c r="O28" s="118"/>
      <c r="P28" s="118"/>
      <c r="Q28" s="119"/>
    </row>
    <row r="29" spans="2:17" ht="25.5" customHeight="1" thickBot="1" x14ac:dyDescent="0.3">
      <c r="B29" s="192"/>
      <c r="C29" s="136" t="s">
        <v>122</v>
      </c>
      <c r="D29" s="137"/>
      <c r="E29" s="43" t="s">
        <v>23</v>
      </c>
      <c r="F29" s="59"/>
      <c r="G29" s="59"/>
      <c r="H29" s="37">
        <f>G29/$F$33</f>
        <v>0</v>
      </c>
      <c r="I29" s="105" t="s">
        <v>239</v>
      </c>
      <c r="J29" s="108" t="s">
        <v>183</v>
      </c>
      <c r="K29" s="109"/>
      <c r="L29" s="109"/>
      <c r="M29" s="110"/>
      <c r="N29" s="108" t="s">
        <v>199</v>
      </c>
      <c r="O29" s="109"/>
      <c r="P29" s="109"/>
      <c r="Q29" s="110"/>
    </row>
    <row r="30" spans="2:17" ht="25.5" customHeight="1" thickBot="1" x14ac:dyDescent="0.3">
      <c r="B30" s="192"/>
      <c r="C30" s="138"/>
      <c r="D30" s="139"/>
      <c r="E30" s="44" t="s">
        <v>24</v>
      </c>
      <c r="F30" s="60"/>
      <c r="G30" s="60"/>
      <c r="H30" s="37">
        <f>G30/$F$33</f>
        <v>0</v>
      </c>
      <c r="I30" s="193" t="s">
        <v>185</v>
      </c>
      <c r="J30" s="111" t="s">
        <v>193</v>
      </c>
      <c r="K30" s="112"/>
      <c r="L30" s="112"/>
      <c r="M30" s="113"/>
      <c r="N30" s="142" t="s">
        <v>205</v>
      </c>
      <c r="O30" s="112"/>
      <c r="P30" s="112"/>
      <c r="Q30" s="113"/>
    </row>
    <row r="31" spans="2:17" ht="25.5" customHeight="1" thickBot="1" x14ac:dyDescent="0.3">
      <c r="B31" s="192"/>
      <c r="C31" s="138"/>
      <c r="D31" s="139"/>
      <c r="E31" s="44" t="s">
        <v>25</v>
      </c>
      <c r="F31" s="60">
        <v>0.2</v>
      </c>
      <c r="G31" s="60">
        <v>0.08</v>
      </c>
      <c r="H31" s="37">
        <f>G31/$F$33</f>
        <v>0.39999999999999997</v>
      </c>
      <c r="I31" s="194"/>
      <c r="J31" s="114"/>
      <c r="K31" s="115"/>
      <c r="L31" s="115"/>
      <c r="M31" s="116"/>
      <c r="N31" s="143"/>
      <c r="O31" s="115"/>
      <c r="P31" s="115"/>
      <c r="Q31" s="116"/>
    </row>
    <row r="32" spans="2:17" ht="25.5" customHeight="1" x14ac:dyDescent="0.25">
      <c r="B32" s="192"/>
      <c r="C32" s="138"/>
      <c r="D32" s="139"/>
      <c r="E32" s="44" t="s">
        <v>26</v>
      </c>
      <c r="F32" s="60"/>
      <c r="G32" s="60"/>
      <c r="H32" s="37">
        <f>G32/$F$33</f>
        <v>0</v>
      </c>
      <c r="I32" s="194"/>
      <c r="J32" s="114"/>
      <c r="K32" s="115"/>
      <c r="L32" s="115"/>
      <c r="M32" s="116"/>
      <c r="N32" s="143"/>
      <c r="O32" s="115"/>
      <c r="P32" s="115"/>
      <c r="Q32" s="116"/>
    </row>
    <row r="33" spans="2:17" ht="77.25" customHeight="1" thickBot="1" x14ac:dyDescent="0.3">
      <c r="B33" s="192"/>
      <c r="C33" s="140"/>
      <c r="D33" s="141"/>
      <c r="E33" s="45" t="s">
        <v>27</v>
      </c>
      <c r="F33" s="61">
        <f>SUM(F29:F32)</f>
        <v>0.2</v>
      </c>
      <c r="G33" s="61">
        <f>SUM(G29:G32)</f>
        <v>0.08</v>
      </c>
      <c r="H33" s="32">
        <f>G33/$F$33</f>
        <v>0.39999999999999997</v>
      </c>
      <c r="I33" s="195"/>
      <c r="J33" s="117"/>
      <c r="K33" s="118"/>
      <c r="L33" s="118"/>
      <c r="M33" s="119"/>
      <c r="N33" s="144"/>
      <c r="O33" s="118"/>
      <c r="P33" s="118"/>
      <c r="Q33" s="119"/>
    </row>
    <row r="34" spans="2:17" ht="25.5" customHeight="1" thickBot="1" x14ac:dyDescent="0.3">
      <c r="B34" s="192"/>
      <c r="C34" s="136" t="s">
        <v>123</v>
      </c>
      <c r="D34" s="137"/>
      <c r="E34" s="43" t="s">
        <v>23</v>
      </c>
      <c r="F34" s="59"/>
      <c r="G34" s="59"/>
      <c r="H34" s="37">
        <f>G34/$F$38</f>
        <v>0</v>
      </c>
      <c r="I34" s="105" t="s">
        <v>239</v>
      </c>
      <c r="J34" s="108" t="s">
        <v>183</v>
      </c>
      <c r="K34" s="109"/>
      <c r="L34" s="109"/>
      <c r="M34" s="110"/>
      <c r="N34" s="108" t="s">
        <v>199</v>
      </c>
      <c r="O34" s="109"/>
      <c r="P34" s="109"/>
      <c r="Q34" s="110"/>
    </row>
    <row r="35" spans="2:17" ht="25.5" customHeight="1" thickBot="1" x14ac:dyDescent="0.3">
      <c r="B35" s="192"/>
      <c r="C35" s="138"/>
      <c r="D35" s="139"/>
      <c r="E35" s="44" t="s">
        <v>24</v>
      </c>
      <c r="F35" s="60"/>
      <c r="G35" s="60"/>
      <c r="H35" s="37">
        <f t="shared" ref="H35:H38" si="0">G35/$F$38</f>
        <v>0</v>
      </c>
      <c r="I35" s="193" t="s">
        <v>240</v>
      </c>
      <c r="J35" s="111" t="s">
        <v>238</v>
      </c>
      <c r="K35" s="112"/>
      <c r="L35" s="112"/>
      <c r="M35" s="113"/>
      <c r="N35" s="142" t="s">
        <v>205</v>
      </c>
      <c r="O35" s="112"/>
      <c r="P35" s="112"/>
      <c r="Q35" s="113"/>
    </row>
    <row r="36" spans="2:17" ht="25.5" customHeight="1" thickBot="1" x14ac:dyDescent="0.3">
      <c r="B36" s="192"/>
      <c r="C36" s="138"/>
      <c r="D36" s="139"/>
      <c r="E36" s="44" t="s">
        <v>25</v>
      </c>
      <c r="F36" s="60">
        <v>0.24</v>
      </c>
      <c r="G36" s="60">
        <v>0.22</v>
      </c>
      <c r="H36" s="37">
        <f t="shared" si="0"/>
        <v>0.91666666666666674</v>
      </c>
      <c r="I36" s="194"/>
      <c r="J36" s="114"/>
      <c r="K36" s="115"/>
      <c r="L36" s="115"/>
      <c r="M36" s="116"/>
      <c r="N36" s="143"/>
      <c r="O36" s="115"/>
      <c r="P36" s="115"/>
      <c r="Q36" s="116"/>
    </row>
    <row r="37" spans="2:17" ht="25.5" customHeight="1" x14ac:dyDescent="0.25">
      <c r="B37" s="192"/>
      <c r="C37" s="138"/>
      <c r="D37" s="139"/>
      <c r="E37" s="44" t="s">
        <v>26</v>
      </c>
      <c r="F37" s="60"/>
      <c r="G37" s="60"/>
      <c r="H37" s="37">
        <f t="shared" si="0"/>
        <v>0</v>
      </c>
      <c r="I37" s="194"/>
      <c r="J37" s="114"/>
      <c r="K37" s="115"/>
      <c r="L37" s="115"/>
      <c r="M37" s="116"/>
      <c r="N37" s="143"/>
      <c r="O37" s="115"/>
      <c r="P37" s="115"/>
      <c r="Q37" s="116"/>
    </row>
    <row r="38" spans="2:17" ht="77.25" customHeight="1" thickBot="1" x14ac:dyDescent="0.3">
      <c r="B38" s="192"/>
      <c r="C38" s="140"/>
      <c r="D38" s="141"/>
      <c r="E38" s="45" t="s">
        <v>27</v>
      </c>
      <c r="F38" s="61">
        <f>SUM(F34:F37)</f>
        <v>0.24</v>
      </c>
      <c r="G38" s="61">
        <f>SUM(G34:G37)</f>
        <v>0.22</v>
      </c>
      <c r="H38" s="32">
        <f t="shared" si="0"/>
        <v>0.91666666666666674</v>
      </c>
      <c r="I38" s="195"/>
      <c r="J38" s="117"/>
      <c r="K38" s="118"/>
      <c r="L38" s="118"/>
      <c r="M38" s="119"/>
      <c r="N38" s="144"/>
      <c r="O38" s="118"/>
      <c r="P38" s="118"/>
      <c r="Q38" s="119"/>
    </row>
    <row r="40" spans="2:17" x14ac:dyDescent="0.25">
      <c r="B40" s="98"/>
      <c r="C40" s="98"/>
      <c r="D40" s="98"/>
    </row>
    <row r="41" spans="2:17" x14ac:dyDescent="0.25">
      <c r="B41" s="98"/>
      <c r="C41" s="98"/>
      <c r="D41" s="98"/>
    </row>
    <row r="42" spans="2:17" x14ac:dyDescent="0.25">
      <c r="B42" s="98"/>
      <c r="C42" s="98"/>
      <c r="D42" s="98"/>
    </row>
  </sheetData>
  <protectedRanges>
    <protectedRange sqref="J10" name="Rango1"/>
    <protectedRange sqref="M10" name="Rango2"/>
    <protectedRange sqref="B12:B13" name="Rango3"/>
    <protectedRange sqref="B12:B13" name="Rango47"/>
    <protectedRange sqref="L19 J18:J21 F18:G19 F21:G21" name="Rango5_3_1"/>
    <protectedRange sqref="H18:H22" name="Rango5_3_1_1"/>
    <protectedRange sqref="F22:G22 I22:J22 L22 F28:G28 F33:G33 F38:G38" name="Rango5_3_2"/>
    <protectedRange sqref="F24:H27 H28" name="Rango5_3_3"/>
    <protectedRange sqref="F29:H29 F30:G32 H30:H33" name="Rango5_3_4"/>
    <protectedRange sqref="F34:H34 F35:G37 H35:H38" name="Rango5_3_5"/>
    <protectedRange sqref="L25 L30 L35 J24:K27 J29:K32 J34:K37" name="Rango5_3_6"/>
  </protectedRanges>
  <dataConsolidate/>
  <mergeCells count="38">
    <mergeCell ref="C12:D12"/>
    <mergeCell ref="F12:H12"/>
    <mergeCell ref="J12:M12"/>
    <mergeCell ref="B2:C8"/>
    <mergeCell ref="D2:M8"/>
    <mergeCell ref="C10:D10"/>
    <mergeCell ref="F10:H10"/>
    <mergeCell ref="K10:L10"/>
    <mergeCell ref="B18:D22"/>
    <mergeCell ref="C23:D23"/>
    <mergeCell ref="I23:M23"/>
    <mergeCell ref="C24:D28"/>
    <mergeCell ref="B13:M13"/>
    <mergeCell ref="C14:D14"/>
    <mergeCell ref="K14:L14"/>
    <mergeCell ref="B15:M15"/>
    <mergeCell ref="B16:D17"/>
    <mergeCell ref="E16:E17"/>
    <mergeCell ref="F16:H16"/>
    <mergeCell ref="I16:M16"/>
    <mergeCell ref="C29:D33"/>
    <mergeCell ref="C34:D38"/>
    <mergeCell ref="B23:B38"/>
    <mergeCell ref="J24:M24"/>
    <mergeCell ref="I25:I28"/>
    <mergeCell ref="J25:M28"/>
    <mergeCell ref="J29:M29"/>
    <mergeCell ref="I30:I33"/>
    <mergeCell ref="J30:M33"/>
    <mergeCell ref="J34:M34"/>
    <mergeCell ref="I35:I38"/>
    <mergeCell ref="J35:M38"/>
    <mergeCell ref="N35:Q38"/>
    <mergeCell ref="N24:Q24"/>
    <mergeCell ref="N25:Q28"/>
    <mergeCell ref="N29:Q29"/>
    <mergeCell ref="N30:Q33"/>
    <mergeCell ref="N34:Q34"/>
  </mergeCells>
  <conditionalFormatting sqref="F22:G22">
    <cfRule type="cellIs" dxfId="117" priority="22" operator="greaterThan">
      <formula>F21</formula>
    </cfRule>
  </conditionalFormatting>
  <conditionalFormatting sqref="F22:G22">
    <cfRule type="cellIs" dxfId="116" priority="21" operator="greaterThan">
      <formula>#REF!</formula>
    </cfRule>
  </conditionalFormatting>
  <conditionalFormatting sqref="I22">
    <cfRule type="cellIs" dxfId="115" priority="14" operator="greaterThan">
      <formula>I21</formula>
    </cfRule>
  </conditionalFormatting>
  <conditionalFormatting sqref="I22">
    <cfRule type="cellIs" dxfId="114" priority="13" operator="greaterThan">
      <formula>#REF!</formula>
    </cfRule>
  </conditionalFormatting>
  <conditionalFormatting sqref="J22">
    <cfRule type="cellIs" dxfId="113" priority="12" operator="greaterThan">
      <formula>J21</formula>
    </cfRule>
  </conditionalFormatting>
  <conditionalFormatting sqref="J22">
    <cfRule type="cellIs" dxfId="112" priority="11" operator="greaterThan">
      <formula>#REF!</formula>
    </cfRule>
  </conditionalFormatting>
  <conditionalFormatting sqref="L22">
    <cfRule type="cellIs" dxfId="111" priority="8" operator="greaterThan">
      <formula>L21</formula>
    </cfRule>
  </conditionalFormatting>
  <conditionalFormatting sqref="L22">
    <cfRule type="cellIs" dxfId="110" priority="7" operator="greaterThan">
      <formula>#REF!</formula>
    </cfRule>
  </conditionalFormatting>
  <conditionalFormatting sqref="F28:G28">
    <cfRule type="cellIs" dxfId="109" priority="6" operator="greaterThan">
      <formula>F27</formula>
    </cfRule>
  </conditionalFormatting>
  <conditionalFormatting sqref="F28:G28">
    <cfRule type="cellIs" dxfId="108" priority="5" operator="greaterThan">
      <formula>#REF!</formula>
    </cfRule>
  </conditionalFormatting>
  <conditionalFormatting sqref="F33:G33">
    <cfRule type="cellIs" dxfId="107" priority="4" operator="greaterThan">
      <formula>F32</formula>
    </cfRule>
  </conditionalFormatting>
  <conditionalFormatting sqref="F33:G33">
    <cfRule type="cellIs" dxfId="106" priority="3" operator="greaterThan">
      <formula>#REF!</formula>
    </cfRule>
  </conditionalFormatting>
  <conditionalFormatting sqref="F38:G38">
    <cfRule type="cellIs" dxfId="105" priority="2" operator="greaterThan">
      <formula>F37</formula>
    </cfRule>
  </conditionalFormatting>
  <conditionalFormatting sqref="F38:G38">
    <cfRule type="cellIs" dxfId="104" priority="1" operator="greaterThan">
      <formula>#REF!</formula>
    </cfRule>
  </conditionalFormatting>
  <dataValidations disablePrompts="1" count="1">
    <dataValidation type="list" allowBlank="1" showInputMessage="1" showErrorMessage="1" sqref="J10">
      <formula1>"2016,2017,2018,2019,2020"</formula1>
    </dataValidation>
  </dataValidations>
  <pageMargins left="0.70866141732283472" right="0.70866141732283472" top="0.74803149606299213" bottom="0.74803149606299213" header="0.31496062992125984" footer="0.31496062992125984"/>
  <pageSetup paperSize="9" scale="32" fitToHeight="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Button 1">
              <controlPr defaultSize="0" print="0" autoFill="0" autoPict="0" macro="[1]!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5122" r:id="rId5" name="Button 2">
              <controlPr defaultSize="0" print="0" autoFill="0" autoPict="0" macro="[1]!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5123" r:id="rId6" name="Button 3">
              <controlPr defaultSize="0" print="0" autoFill="0" autoPict="0" macro="[1]!inser_CAUSA3">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5124" r:id="rId7" name="Button 4">
              <controlPr defaultSize="0" print="0" autoFill="0" autoPict="0" macro="[1]!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5125" r:id="rId8" name="Button 5">
              <controlPr defaultSize="0" print="0" autoFill="0" autoPict="0" macro="[1]!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5126" r:id="rId9" name="Button 6">
              <controlPr defaultSize="0" print="0" autoFill="0" autoPict="0" macro="[1]!inser_CAUSA3">
                <anchor moveWithCells="1" sizeWithCells="1">
                  <from>
                    <xdr:col>13</xdr:col>
                    <xdr:colOff>0</xdr:colOff>
                    <xdr:row>17</xdr:row>
                    <xdr:rowOff>0</xdr:rowOff>
                  </from>
                  <to>
                    <xdr:col>13</xdr:col>
                    <xdr:colOff>0</xdr:colOff>
                    <xdr:row>17</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5">
        <x14:dataValidation type="list" allowBlank="1" showInputMessage="1" showErrorMessage="1">
          <x14:formula1>
            <xm:f>'ESTRUCTURA '!$E$2:$E$8</xm:f>
          </x14:formula1>
          <xm:sqref>B12</xm:sqref>
        </x14:dataValidation>
        <x14:dataValidation type="list" allowBlank="1" showInputMessage="1" showErrorMessage="1">
          <x14:formula1>
            <xm:f>'ESTRUCTURA '!$D$2:$D$5</xm:f>
          </x14:formula1>
          <xm:sqref>M10</xm:sqref>
        </x14:dataValidation>
        <x14:dataValidation type="list" allowBlank="1" showInputMessage="1" showErrorMessage="1">
          <x14:formula1>
            <xm:f>'ESTRUCTURA '!$C$2:$C$16</xm:f>
          </x14:formula1>
          <xm:sqref>F10:H10</xm:sqref>
        </x14:dataValidation>
        <x14:dataValidation type="list" allowBlank="1" showInputMessage="1" showErrorMessage="1">
          <x14:formula1>
            <xm:f>'ESTRUCTURA '!$B$2:$B$46</xm:f>
          </x14:formula1>
          <xm:sqref>C10:D10</xm:sqref>
        </x14:dataValidation>
        <x14:dataValidation type="list" allowBlank="1" showInputMessage="1" showErrorMessage="1">
          <x14:formula1>
            <xm:f>'[1]01d_planaccioncompgestioninvers'!#REF!</xm:f>
          </x14:formula1>
          <xm:sqref>M11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Q28"/>
  <sheetViews>
    <sheetView showGridLines="0" zoomScale="70" zoomScaleNormal="70" zoomScalePageLayoutView="25" workbookViewId="0"/>
  </sheetViews>
  <sheetFormatPr baseColWidth="10" defaultRowHeight="15" x14ac:dyDescent="0.25"/>
  <cols>
    <col min="2" max="2" width="41.7109375" customWidth="1"/>
    <col min="3" max="3" width="23.28515625" customWidth="1"/>
    <col min="4" max="4" width="49" customWidth="1"/>
    <col min="5" max="6" width="33.140625" customWidth="1"/>
    <col min="7" max="8" width="27.28515625" customWidth="1"/>
    <col min="9" max="9" width="40.7109375" customWidth="1"/>
    <col min="10" max="10" width="29.85546875" customWidth="1"/>
    <col min="11" max="11" width="25.140625" customWidth="1"/>
    <col min="12" max="12" width="28.42578125" customWidth="1"/>
    <col min="13" max="13" width="24.7109375" customWidth="1"/>
  </cols>
  <sheetData>
    <row r="1" spans="2:13" ht="15.75" thickBot="1" x14ac:dyDescent="0.3"/>
    <row r="2" spans="2:13" ht="15" customHeight="1" x14ac:dyDescent="0.25">
      <c r="B2" s="176"/>
      <c r="C2" s="177"/>
      <c r="D2" s="176" t="s">
        <v>0</v>
      </c>
      <c r="E2" s="177"/>
      <c r="F2" s="177"/>
      <c r="G2" s="177"/>
      <c r="H2" s="177"/>
      <c r="I2" s="177"/>
      <c r="J2" s="177"/>
      <c r="K2" s="177"/>
      <c r="L2" s="177"/>
      <c r="M2" s="182"/>
    </row>
    <row r="3" spans="2:13" ht="15" customHeight="1" x14ac:dyDescent="0.25">
      <c r="B3" s="178"/>
      <c r="C3" s="179"/>
      <c r="D3" s="178"/>
      <c r="E3" s="179"/>
      <c r="F3" s="179"/>
      <c r="G3" s="179"/>
      <c r="H3" s="179"/>
      <c r="I3" s="179"/>
      <c r="J3" s="179"/>
      <c r="K3" s="179"/>
      <c r="L3" s="179"/>
      <c r="M3" s="183"/>
    </row>
    <row r="4" spans="2:13" ht="15" customHeight="1" x14ac:dyDescent="0.25">
      <c r="B4" s="178"/>
      <c r="C4" s="179"/>
      <c r="D4" s="178"/>
      <c r="E4" s="179"/>
      <c r="F4" s="179"/>
      <c r="G4" s="179"/>
      <c r="H4" s="179"/>
      <c r="I4" s="179"/>
      <c r="J4" s="179"/>
      <c r="K4" s="179"/>
      <c r="L4" s="179"/>
      <c r="M4" s="183"/>
    </row>
    <row r="5" spans="2:13" ht="15" customHeight="1" x14ac:dyDescent="0.25">
      <c r="B5" s="178"/>
      <c r="C5" s="179"/>
      <c r="D5" s="178"/>
      <c r="E5" s="179"/>
      <c r="F5" s="179"/>
      <c r="G5" s="179"/>
      <c r="H5" s="179"/>
      <c r="I5" s="179"/>
      <c r="J5" s="179"/>
      <c r="K5" s="179"/>
      <c r="L5" s="179"/>
      <c r="M5" s="183"/>
    </row>
    <row r="6" spans="2:13" ht="15" customHeight="1" x14ac:dyDescent="0.25">
      <c r="B6" s="178"/>
      <c r="C6" s="179"/>
      <c r="D6" s="178"/>
      <c r="E6" s="179"/>
      <c r="F6" s="179"/>
      <c r="G6" s="179"/>
      <c r="H6" s="179"/>
      <c r="I6" s="179"/>
      <c r="J6" s="179"/>
      <c r="K6" s="179"/>
      <c r="L6" s="179"/>
      <c r="M6" s="183"/>
    </row>
    <row r="7" spans="2:13" ht="15" customHeight="1" x14ac:dyDescent="0.25">
      <c r="B7" s="178"/>
      <c r="C7" s="179"/>
      <c r="D7" s="178"/>
      <c r="E7" s="179"/>
      <c r="F7" s="179"/>
      <c r="G7" s="179"/>
      <c r="H7" s="179"/>
      <c r="I7" s="179"/>
      <c r="J7" s="179"/>
      <c r="K7" s="179"/>
      <c r="L7" s="179"/>
      <c r="M7" s="183"/>
    </row>
    <row r="8" spans="2:13" ht="15" customHeight="1" thickBot="1" x14ac:dyDescent="0.3">
      <c r="B8" s="180"/>
      <c r="C8" s="181"/>
      <c r="D8" s="180"/>
      <c r="E8" s="181"/>
      <c r="F8" s="181"/>
      <c r="G8" s="181"/>
      <c r="H8" s="181"/>
      <c r="I8" s="181"/>
      <c r="J8" s="181"/>
      <c r="K8" s="181"/>
      <c r="L8" s="181"/>
      <c r="M8" s="184"/>
    </row>
    <row r="9" spans="2:13" ht="15.75" thickBot="1" x14ac:dyDescent="0.3"/>
    <row r="10" spans="2:13" ht="65.25" customHeight="1" thickBot="1" x14ac:dyDescent="0.3">
      <c r="B10" s="1" t="s">
        <v>1</v>
      </c>
      <c r="C10" s="185" t="s">
        <v>47</v>
      </c>
      <c r="D10" s="185"/>
      <c r="E10" s="2" t="s">
        <v>2</v>
      </c>
      <c r="F10" s="186" t="s">
        <v>51</v>
      </c>
      <c r="G10" s="186"/>
      <c r="H10" s="186"/>
      <c r="I10" s="3" t="s">
        <v>3</v>
      </c>
      <c r="J10" s="4">
        <v>2017</v>
      </c>
      <c r="K10" s="187" t="s">
        <v>4</v>
      </c>
      <c r="L10" s="188"/>
      <c r="M10" s="5" t="s">
        <v>98</v>
      </c>
    </row>
    <row r="11" spans="2:13" ht="15.75" thickBot="1" x14ac:dyDescent="0.3"/>
    <row r="12" spans="2:13" ht="102" customHeight="1" thickBot="1" x14ac:dyDescent="0.3">
      <c r="B12" s="24" t="s">
        <v>102</v>
      </c>
      <c r="C12" s="171" t="str">
        <f>VLOOKUP(B12,'ESTRUCTURA '!E:F,2,0)</f>
        <v>Democracia Urbana</v>
      </c>
      <c r="D12" s="172"/>
      <c r="E12" s="24" t="s">
        <v>6</v>
      </c>
      <c r="F12" s="173" t="s">
        <v>117</v>
      </c>
      <c r="G12" s="174"/>
      <c r="H12" s="175"/>
      <c r="I12" s="23" t="s">
        <v>7</v>
      </c>
      <c r="J12" s="173" t="s">
        <v>165</v>
      </c>
      <c r="K12" s="174"/>
      <c r="L12" s="174"/>
      <c r="M12" s="175"/>
    </row>
    <row r="13" spans="2:13" ht="24" thickBot="1" x14ac:dyDescent="0.3">
      <c r="B13" s="152"/>
      <c r="C13" s="153"/>
      <c r="D13" s="153"/>
      <c r="E13" s="153"/>
      <c r="F13" s="153"/>
      <c r="G13" s="153"/>
      <c r="H13" s="153"/>
      <c r="I13" s="153"/>
      <c r="J13" s="153"/>
      <c r="K13" s="153"/>
      <c r="L13" s="153"/>
      <c r="M13" s="153"/>
    </row>
    <row r="14" spans="2:13" ht="140.25" thickBot="1" x14ac:dyDescent="0.3">
      <c r="B14" s="24" t="s">
        <v>8</v>
      </c>
      <c r="C14" s="199" t="s">
        <v>130</v>
      </c>
      <c r="D14" s="200"/>
      <c r="E14" s="24" t="s">
        <v>9</v>
      </c>
      <c r="F14" s="26" t="s">
        <v>131</v>
      </c>
      <c r="G14" s="24" t="s">
        <v>10</v>
      </c>
      <c r="H14" s="26"/>
      <c r="I14" s="25" t="s">
        <v>11</v>
      </c>
      <c r="J14" s="64">
        <v>42917</v>
      </c>
      <c r="K14" s="156" t="s">
        <v>12</v>
      </c>
      <c r="L14" s="157"/>
      <c r="M14" s="64">
        <v>43008</v>
      </c>
    </row>
    <row r="15" spans="2:13" ht="20.25" customHeight="1" thickBot="1" x14ac:dyDescent="0.3">
      <c r="B15" s="158"/>
      <c r="C15" s="159"/>
      <c r="D15" s="159"/>
      <c r="E15" s="159"/>
      <c r="F15" s="159"/>
      <c r="G15" s="159"/>
      <c r="H15" s="159"/>
      <c r="I15" s="159"/>
      <c r="J15" s="159"/>
      <c r="K15" s="159"/>
      <c r="L15" s="159"/>
      <c r="M15" s="159"/>
    </row>
    <row r="16" spans="2:13" ht="40.5" customHeight="1" thickBot="1" x14ac:dyDescent="0.3">
      <c r="B16" s="160" t="s">
        <v>13</v>
      </c>
      <c r="C16" s="161"/>
      <c r="D16" s="162"/>
      <c r="E16" s="166" t="s">
        <v>14</v>
      </c>
      <c r="F16" s="168" t="s">
        <v>15</v>
      </c>
      <c r="G16" s="168"/>
      <c r="H16" s="168"/>
      <c r="I16" s="169" t="s">
        <v>16</v>
      </c>
      <c r="J16" s="168"/>
      <c r="K16" s="168"/>
      <c r="L16" s="168"/>
      <c r="M16" s="170"/>
    </row>
    <row r="17" spans="2:17" ht="56.25" customHeight="1" thickBot="1" x14ac:dyDescent="0.3">
      <c r="B17" s="163"/>
      <c r="C17" s="164"/>
      <c r="D17" s="165"/>
      <c r="E17" s="167"/>
      <c r="F17" s="27" t="s">
        <v>17</v>
      </c>
      <c r="G17" s="63" t="s">
        <v>18</v>
      </c>
      <c r="H17" s="36" t="s">
        <v>19</v>
      </c>
      <c r="I17" s="27" t="s">
        <v>20</v>
      </c>
      <c r="J17" s="27" t="s">
        <v>21</v>
      </c>
      <c r="K17" s="62" t="s">
        <v>19</v>
      </c>
      <c r="L17" s="27" t="s">
        <v>22</v>
      </c>
      <c r="M17" s="29" t="s">
        <v>19</v>
      </c>
    </row>
    <row r="18" spans="2:17" ht="29.25" customHeight="1" x14ac:dyDescent="0.25">
      <c r="B18" s="136" t="s">
        <v>132</v>
      </c>
      <c r="C18" s="196"/>
      <c r="D18" s="137"/>
      <c r="E18" s="41" t="s">
        <v>23</v>
      </c>
      <c r="F18" s="50"/>
      <c r="G18" s="38"/>
      <c r="H18" s="55">
        <f>G18/$F$22</f>
        <v>0</v>
      </c>
      <c r="I18" s="33"/>
      <c r="J18" s="33"/>
      <c r="K18" s="56">
        <f>J18/$I$22</f>
        <v>0</v>
      </c>
      <c r="L18" s="68">
        <v>0</v>
      </c>
      <c r="M18" s="56">
        <f>L18/$J$22</f>
        <v>0</v>
      </c>
    </row>
    <row r="19" spans="2:17" ht="25.5" customHeight="1" x14ac:dyDescent="0.25">
      <c r="B19" s="138"/>
      <c r="C19" s="197"/>
      <c r="D19" s="139"/>
      <c r="E19" s="42" t="s">
        <v>24</v>
      </c>
      <c r="F19" s="52"/>
      <c r="G19" s="54"/>
      <c r="H19" s="48">
        <f>G19/$F$22</f>
        <v>0</v>
      </c>
      <c r="I19" s="34"/>
      <c r="J19" s="34"/>
      <c r="K19" s="53">
        <f>J19/$I$22</f>
        <v>0</v>
      </c>
      <c r="L19" s="67">
        <v>0</v>
      </c>
      <c r="M19" s="53">
        <f>L19/$J$22</f>
        <v>0</v>
      </c>
    </row>
    <row r="20" spans="2:17" ht="25.5" customHeight="1" x14ac:dyDescent="0.25">
      <c r="B20" s="138"/>
      <c r="C20" s="197"/>
      <c r="D20" s="139"/>
      <c r="E20" s="42" t="s">
        <v>25</v>
      </c>
      <c r="F20" s="52">
        <v>70</v>
      </c>
      <c r="G20" s="39">
        <v>56</v>
      </c>
      <c r="H20" s="48">
        <f>G20/$F$22</f>
        <v>0.8</v>
      </c>
      <c r="I20" s="34">
        <v>25351572626</v>
      </c>
      <c r="J20" s="34">
        <v>18910417760</v>
      </c>
      <c r="K20" s="53">
        <f>J20/$I$22</f>
        <v>0.74592681246945225</v>
      </c>
      <c r="L20" s="89">
        <v>852249839</v>
      </c>
      <c r="M20" s="53">
        <f>L20/$J$22</f>
        <v>4.50677425436211E-2</v>
      </c>
    </row>
    <row r="21" spans="2:17" ht="25.5" customHeight="1" x14ac:dyDescent="0.25">
      <c r="B21" s="138"/>
      <c r="C21" s="197"/>
      <c r="D21" s="139"/>
      <c r="E21" s="42" t="s">
        <v>26</v>
      </c>
      <c r="F21" s="52"/>
      <c r="G21" s="39"/>
      <c r="H21" s="48">
        <f>G21/$F$22</f>
        <v>0</v>
      </c>
      <c r="I21" s="34"/>
      <c r="J21" s="34"/>
      <c r="K21" s="53">
        <f>J21/$I$22</f>
        <v>0</v>
      </c>
      <c r="L21" s="67">
        <v>0</v>
      </c>
      <c r="M21" s="53">
        <f>L21/$J$22</f>
        <v>0</v>
      </c>
    </row>
    <row r="22" spans="2:17" ht="77.25" customHeight="1" thickBot="1" x14ac:dyDescent="0.3">
      <c r="B22" s="140"/>
      <c r="C22" s="198"/>
      <c r="D22" s="141"/>
      <c r="E22" s="46" t="s">
        <v>27</v>
      </c>
      <c r="F22" s="40">
        <f>SUM(F18:F21)</f>
        <v>70</v>
      </c>
      <c r="G22" s="40">
        <f>SUM(G18:G21)</f>
        <v>56</v>
      </c>
      <c r="H22" s="57">
        <f>G22/$F$22</f>
        <v>0.8</v>
      </c>
      <c r="I22" s="74">
        <f>SUM(I18:I21)</f>
        <v>25351572626</v>
      </c>
      <c r="J22" s="74">
        <f>SUM(J18:J21)</f>
        <v>18910417760</v>
      </c>
      <c r="K22" s="58">
        <f>J22/$I$22</f>
        <v>0.74592681246945225</v>
      </c>
      <c r="L22" s="92">
        <f>SUM(L18:L21)</f>
        <v>852249839</v>
      </c>
      <c r="M22" s="58">
        <f>SUM(M18:M21)</f>
        <v>4.50677425436211E-2</v>
      </c>
    </row>
    <row r="23" spans="2:17" ht="45.75" customHeight="1" thickBot="1" x14ac:dyDescent="0.3">
      <c r="B23" s="191" t="s">
        <v>28</v>
      </c>
      <c r="C23" s="131" t="s">
        <v>29</v>
      </c>
      <c r="D23" s="132"/>
      <c r="E23" s="27" t="s">
        <v>14</v>
      </c>
      <c r="F23" s="27" t="s">
        <v>20</v>
      </c>
      <c r="G23" s="47" t="s">
        <v>30</v>
      </c>
      <c r="H23" s="36" t="s">
        <v>19</v>
      </c>
      <c r="I23" s="133" t="s">
        <v>31</v>
      </c>
      <c r="J23" s="133"/>
      <c r="K23" s="133"/>
      <c r="L23" s="134"/>
      <c r="M23" s="135"/>
    </row>
    <row r="24" spans="2:17" ht="25.5" customHeight="1" x14ac:dyDescent="0.25">
      <c r="B24" s="192"/>
      <c r="C24" s="136" t="s">
        <v>133</v>
      </c>
      <c r="D24" s="137"/>
      <c r="E24" s="43" t="s">
        <v>23</v>
      </c>
      <c r="F24" s="38"/>
      <c r="G24" s="38"/>
      <c r="H24" s="37">
        <f>G24/$F$28</f>
        <v>0</v>
      </c>
      <c r="I24" s="105" t="s">
        <v>239</v>
      </c>
      <c r="J24" s="108" t="s">
        <v>183</v>
      </c>
      <c r="K24" s="109"/>
      <c r="L24" s="109"/>
      <c r="M24" s="110"/>
      <c r="N24" s="108" t="s">
        <v>199</v>
      </c>
      <c r="O24" s="109"/>
      <c r="P24" s="109"/>
      <c r="Q24" s="110"/>
    </row>
    <row r="25" spans="2:17" ht="25.5" customHeight="1" x14ac:dyDescent="0.25">
      <c r="B25" s="192"/>
      <c r="C25" s="138"/>
      <c r="D25" s="139"/>
      <c r="E25" s="44" t="s">
        <v>24</v>
      </c>
      <c r="F25" s="39"/>
      <c r="G25" s="39"/>
      <c r="H25" s="31">
        <f>G25/$F$28</f>
        <v>0</v>
      </c>
      <c r="I25" s="111" t="s">
        <v>187</v>
      </c>
      <c r="J25" s="111" t="s">
        <v>194</v>
      </c>
      <c r="K25" s="112"/>
      <c r="L25" s="112"/>
      <c r="M25" s="113"/>
      <c r="N25" s="111" t="s">
        <v>232</v>
      </c>
      <c r="O25" s="112"/>
      <c r="P25" s="112"/>
      <c r="Q25" s="113"/>
    </row>
    <row r="26" spans="2:17" ht="25.5" customHeight="1" x14ac:dyDescent="0.25">
      <c r="B26" s="192"/>
      <c r="C26" s="138"/>
      <c r="D26" s="139"/>
      <c r="E26" s="44" t="s">
        <v>25</v>
      </c>
      <c r="F26" s="99">
        <v>0.35</v>
      </c>
      <c r="G26" s="99">
        <v>0.34</v>
      </c>
      <c r="H26" s="31">
        <f>G26/$F$28</f>
        <v>0.97142857142857153</v>
      </c>
      <c r="I26" s="114"/>
      <c r="J26" s="114"/>
      <c r="K26" s="115"/>
      <c r="L26" s="115"/>
      <c r="M26" s="116"/>
      <c r="N26" s="114"/>
      <c r="O26" s="115"/>
      <c r="P26" s="115"/>
      <c r="Q26" s="116"/>
    </row>
    <row r="27" spans="2:17" ht="25.5" customHeight="1" x14ac:dyDescent="0.25">
      <c r="B27" s="192"/>
      <c r="C27" s="138"/>
      <c r="D27" s="139"/>
      <c r="E27" s="44" t="s">
        <v>26</v>
      </c>
      <c r="F27" s="39"/>
      <c r="G27" s="39"/>
      <c r="H27" s="31">
        <f>G27/$F$28</f>
        <v>0</v>
      </c>
      <c r="I27" s="114"/>
      <c r="J27" s="114"/>
      <c r="K27" s="115"/>
      <c r="L27" s="115"/>
      <c r="M27" s="116"/>
      <c r="N27" s="114"/>
      <c r="O27" s="115"/>
      <c r="P27" s="115"/>
      <c r="Q27" s="116"/>
    </row>
    <row r="28" spans="2:17" ht="77.25" customHeight="1" thickBot="1" x14ac:dyDescent="0.3">
      <c r="B28" s="192"/>
      <c r="C28" s="140"/>
      <c r="D28" s="141"/>
      <c r="E28" s="45" t="s">
        <v>27</v>
      </c>
      <c r="F28" s="61">
        <f>SUM(F24:F27)</f>
        <v>0.35</v>
      </c>
      <c r="G28" s="61">
        <f>SUM(G24:G27)</f>
        <v>0.34</v>
      </c>
      <c r="H28" s="32">
        <f>G28/$F$28</f>
        <v>0.97142857142857153</v>
      </c>
      <c r="I28" s="117"/>
      <c r="J28" s="117"/>
      <c r="K28" s="118"/>
      <c r="L28" s="118"/>
      <c r="M28" s="119"/>
      <c r="N28" s="117"/>
      <c r="O28" s="118"/>
      <c r="P28" s="118"/>
      <c r="Q28" s="119"/>
    </row>
  </sheetData>
  <protectedRanges>
    <protectedRange sqref="J10" name="Rango1"/>
    <protectedRange sqref="M10" name="Rango2"/>
    <protectedRange sqref="B12:B13" name="Rango3"/>
    <protectedRange sqref="B12:B13" name="Rango47"/>
    <protectedRange sqref="L19 J18:J21 F18:G21" name="Rango5_3_1"/>
    <protectedRange sqref="H18:H22" name="Rango5_3_1_1"/>
    <protectedRange sqref="F22:G22 I22:J22 F28:G28" name="Rango5_3_2"/>
    <protectedRange sqref="F24:H25 H28 F27:H27 H26" name="Rango5_3_3"/>
    <protectedRange sqref="L25 J24:K27" name="Rango5_3_4"/>
  </protectedRanges>
  <dataConsolidate/>
  <mergeCells count="26">
    <mergeCell ref="C12:D12"/>
    <mergeCell ref="F12:H12"/>
    <mergeCell ref="J12:M12"/>
    <mergeCell ref="B2:C8"/>
    <mergeCell ref="D2:M8"/>
    <mergeCell ref="C10:D10"/>
    <mergeCell ref="F10:H10"/>
    <mergeCell ref="K10:L10"/>
    <mergeCell ref="B13:M13"/>
    <mergeCell ref="C14:D14"/>
    <mergeCell ref="K14:L14"/>
    <mergeCell ref="B15:M15"/>
    <mergeCell ref="B16:D17"/>
    <mergeCell ref="E16:E17"/>
    <mergeCell ref="F16:H16"/>
    <mergeCell ref="I16:M16"/>
    <mergeCell ref="N24:Q24"/>
    <mergeCell ref="N25:Q28"/>
    <mergeCell ref="B18:D22"/>
    <mergeCell ref="B23:B28"/>
    <mergeCell ref="C23:D23"/>
    <mergeCell ref="I23:M23"/>
    <mergeCell ref="C24:D28"/>
    <mergeCell ref="J24:M24"/>
    <mergeCell ref="I25:I28"/>
    <mergeCell ref="J25:M28"/>
  </mergeCells>
  <conditionalFormatting sqref="F22:G22">
    <cfRule type="cellIs" dxfId="103" priority="8" operator="greaterThan">
      <formula>F21</formula>
    </cfRule>
  </conditionalFormatting>
  <conditionalFormatting sqref="F22:G22">
    <cfRule type="cellIs" dxfId="102" priority="7" operator="greaterThan">
      <formula>#REF!</formula>
    </cfRule>
  </conditionalFormatting>
  <conditionalFormatting sqref="I22:J22">
    <cfRule type="cellIs" dxfId="101" priority="4" operator="greaterThan">
      <formula>I21</formula>
    </cfRule>
  </conditionalFormatting>
  <conditionalFormatting sqref="I22:J22">
    <cfRule type="cellIs" dxfId="100" priority="3" operator="greaterThan">
      <formula>#REF!</formula>
    </cfRule>
  </conditionalFormatting>
  <conditionalFormatting sqref="F28:G28">
    <cfRule type="cellIs" dxfId="99" priority="2" operator="greaterThan">
      <formula>F27</formula>
    </cfRule>
  </conditionalFormatting>
  <conditionalFormatting sqref="F28:G28">
    <cfRule type="cellIs" dxfId="98" priority="1" operator="greaterThan">
      <formula>#REF!</formula>
    </cfRule>
  </conditionalFormatting>
  <dataValidations count="1">
    <dataValidation type="list" allowBlank="1" showInputMessage="1" showErrorMessage="1" sqref="J10">
      <formula1>"2016,2017,2018,2019,2020"</formula1>
    </dataValidation>
  </dataValidations>
  <pageMargins left="0.70866141732283472" right="0.70866141732283472" top="0.74803149606299213" bottom="0.74803149606299213" header="0.31496062992125984" footer="0.31496062992125984"/>
  <pageSetup paperSize="9" scale="32" fitToHeight="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Button 1">
              <controlPr defaultSize="0" print="0" autoFill="0" autoPict="0" macro="[1]!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7170" r:id="rId5" name="Button 2">
              <controlPr defaultSize="0" print="0" autoFill="0" autoPict="0" macro="[1]!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7171" r:id="rId6" name="Button 3">
              <controlPr defaultSize="0" print="0" autoFill="0" autoPict="0" macro="[1]!inser_CAUSA3">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7172" r:id="rId7" name="Button 4">
              <controlPr defaultSize="0" print="0" autoFill="0" autoPict="0" macro="[1]!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7173" r:id="rId8" name="Button 5">
              <controlPr defaultSize="0" print="0" autoFill="0" autoPict="0" macro="[1]!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7174" r:id="rId9" name="Button 6">
              <controlPr defaultSize="0" print="0" autoFill="0" autoPict="0" macro="[1]!inser_CAUSA3">
                <anchor moveWithCells="1" sizeWithCells="1">
                  <from>
                    <xdr:col>13</xdr:col>
                    <xdr:colOff>0</xdr:colOff>
                    <xdr:row>17</xdr:row>
                    <xdr:rowOff>0</xdr:rowOff>
                  </from>
                  <to>
                    <xdr:col>13</xdr:col>
                    <xdr:colOff>0</xdr:colOff>
                    <xdr:row>17</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14:formula1>
            <xm:f>'ESTRUCTURA '!$E$2:$E$8</xm:f>
          </x14:formula1>
          <xm:sqref>B12</xm:sqref>
        </x14:dataValidation>
        <x14:dataValidation type="list" allowBlank="1" showInputMessage="1" showErrorMessage="1">
          <x14:formula1>
            <xm:f>'ESTRUCTURA '!$D$2:$D$5</xm:f>
          </x14:formula1>
          <xm:sqref>M10</xm:sqref>
        </x14:dataValidation>
        <x14:dataValidation type="list" allowBlank="1" showInputMessage="1" showErrorMessage="1">
          <x14:formula1>
            <xm:f>'ESTRUCTURA '!$C$2:$C$16</xm:f>
          </x14:formula1>
          <xm:sqref>F10:H10</xm:sqref>
        </x14:dataValidation>
        <x14:dataValidation type="list" allowBlank="1" showInputMessage="1" showErrorMessage="1">
          <x14:formula1>
            <xm:f>'ESTRUCTURA '!$B$2:$B$46</xm:f>
          </x14:formula1>
          <xm:sqref>C10:D10</xm:sqref>
        </x14:dataValidation>
        <x14:dataValidation type="list" allowBlank="1" showInputMessage="1" showErrorMessage="1">
          <x14:formula1>
            <xm:f>'[1]01d_planaccioncompgestioninvers'!#REF!</xm:f>
          </x14:formula1>
          <xm:sqref>M11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Q28"/>
  <sheetViews>
    <sheetView showGridLines="0" zoomScale="70" zoomScaleNormal="70" zoomScalePageLayoutView="25" workbookViewId="0"/>
  </sheetViews>
  <sheetFormatPr baseColWidth="10" defaultRowHeight="15" x14ac:dyDescent="0.25"/>
  <cols>
    <col min="2" max="2" width="41.7109375" customWidth="1"/>
    <col min="3" max="3" width="23.28515625" customWidth="1"/>
    <col min="4" max="4" width="49" customWidth="1"/>
    <col min="5" max="6" width="33.140625" customWidth="1"/>
    <col min="7" max="8" width="27.28515625" customWidth="1"/>
    <col min="9" max="9" width="40.7109375" customWidth="1"/>
    <col min="10" max="10" width="29.85546875" customWidth="1"/>
    <col min="11" max="11" width="25.140625" customWidth="1"/>
    <col min="12" max="12" width="28.42578125" customWidth="1"/>
    <col min="13" max="13" width="24.7109375" customWidth="1"/>
  </cols>
  <sheetData>
    <row r="1" spans="2:13" ht="15.75" thickBot="1" x14ac:dyDescent="0.3"/>
    <row r="2" spans="2:13" ht="15" customHeight="1" x14ac:dyDescent="0.25">
      <c r="B2" s="176"/>
      <c r="C2" s="177"/>
      <c r="D2" s="176" t="s">
        <v>0</v>
      </c>
      <c r="E2" s="177"/>
      <c r="F2" s="177"/>
      <c r="G2" s="177"/>
      <c r="H2" s="177"/>
      <c r="I2" s="177"/>
      <c r="J2" s="177"/>
      <c r="K2" s="177"/>
      <c r="L2" s="177"/>
      <c r="M2" s="182"/>
    </row>
    <row r="3" spans="2:13" ht="15" customHeight="1" x14ac:dyDescent="0.25">
      <c r="B3" s="178"/>
      <c r="C3" s="179"/>
      <c r="D3" s="178"/>
      <c r="E3" s="179"/>
      <c r="F3" s="179"/>
      <c r="G3" s="179"/>
      <c r="H3" s="179"/>
      <c r="I3" s="179"/>
      <c r="J3" s="179"/>
      <c r="K3" s="179"/>
      <c r="L3" s="179"/>
      <c r="M3" s="183"/>
    </row>
    <row r="4" spans="2:13" ht="15" customHeight="1" x14ac:dyDescent="0.25">
      <c r="B4" s="178"/>
      <c r="C4" s="179"/>
      <c r="D4" s="178"/>
      <c r="E4" s="179"/>
      <c r="F4" s="179"/>
      <c r="G4" s="179"/>
      <c r="H4" s="179"/>
      <c r="I4" s="179"/>
      <c r="J4" s="179"/>
      <c r="K4" s="179"/>
      <c r="L4" s="179"/>
      <c r="M4" s="183"/>
    </row>
    <row r="5" spans="2:13" ht="15" customHeight="1" x14ac:dyDescent="0.25">
      <c r="B5" s="178"/>
      <c r="C5" s="179"/>
      <c r="D5" s="178"/>
      <c r="E5" s="179"/>
      <c r="F5" s="179"/>
      <c r="G5" s="179"/>
      <c r="H5" s="179"/>
      <c r="I5" s="179"/>
      <c r="J5" s="179"/>
      <c r="K5" s="179"/>
      <c r="L5" s="179"/>
      <c r="M5" s="183"/>
    </row>
    <row r="6" spans="2:13" ht="15" customHeight="1" x14ac:dyDescent="0.25">
      <c r="B6" s="178"/>
      <c r="C6" s="179"/>
      <c r="D6" s="178"/>
      <c r="E6" s="179"/>
      <c r="F6" s="179"/>
      <c r="G6" s="179"/>
      <c r="H6" s="179"/>
      <c r="I6" s="179"/>
      <c r="J6" s="179"/>
      <c r="K6" s="179"/>
      <c r="L6" s="179"/>
      <c r="M6" s="183"/>
    </row>
    <row r="7" spans="2:13" ht="15" customHeight="1" x14ac:dyDescent="0.25">
      <c r="B7" s="178"/>
      <c r="C7" s="179"/>
      <c r="D7" s="178"/>
      <c r="E7" s="179"/>
      <c r="F7" s="179"/>
      <c r="G7" s="179"/>
      <c r="H7" s="179"/>
      <c r="I7" s="179"/>
      <c r="J7" s="179"/>
      <c r="K7" s="179"/>
      <c r="L7" s="179"/>
      <c r="M7" s="183"/>
    </row>
    <row r="8" spans="2:13" ht="15" customHeight="1" thickBot="1" x14ac:dyDescent="0.3">
      <c r="B8" s="180"/>
      <c r="C8" s="181"/>
      <c r="D8" s="180"/>
      <c r="E8" s="181"/>
      <c r="F8" s="181"/>
      <c r="G8" s="181"/>
      <c r="H8" s="181"/>
      <c r="I8" s="181"/>
      <c r="J8" s="181"/>
      <c r="K8" s="181"/>
      <c r="L8" s="181"/>
      <c r="M8" s="184"/>
    </row>
    <row r="9" spans="2:13" ht="15.75" thickBot="1" x14ac:dyDescent="0.3"/>
    <row r="10" spans="2:13" ht="65.25" customHeight="1" thickBot="1" x14ac:dyDescent="0.3">
      <c r="B10" s="1" t="s">
        <v>1</v>
      </c>
      <c r="C10" s="185" t="s">
        <v>47</v>
      </c>
      <c r="D10" s="185"/>
      <c r="E10" s="2" t="s">
        <v>2</v>
      </c>
      <c r="F10" s="186" t="s">
        <v>51</v>
      </c>
      <c r="G10" s="186"/>
      <c r="H10" s="186"/>
      <c r="I10" s="3" t="s">
        <v>3</v>
      </c>
      <c r="J10" s="4">
        <v>2017</v>
      </c>
      <c r="K10" s="187" t="s">
        <v>4</v>
      </c>
      <c r="L10" s="188"/>
      <c r="M10" s="5" t="s">
        <v>98</v>
      </c>
    </row>
    <row r="11" spans="2:13" ht="15.75" thickBot="1" x14ac:dyDescent="0.3"/>
    <row r="12" spans="2:13" ht="102" customHeight="1" thickBot="1" x14ac:dyDescent="0.3">
      <c r="B12" s="24" t="s">
        <v>102</v>
      </c>
      <c r="C12" s="171" t="str">
        <f>VLOOKUP(B12,'ESTRUCTURA '!E:F,2,0)</f>
        <v>Democracia Urbana</v>
      </c>
      <c r="D12" s="172"/>
      <c r="E12" s="24" t="s">
        <v>6</v>
      </c>
      <c r="F12" s="173" t="s">
        <v>117</v>
      </c>
      <c r="G12" s="174"/>
      <c r="H12" s="175"/>
      <c r="I12" s="23" t="s">
        <v>7</v>
      </c>
      <c r="J12" s="173" t="s">
        <v>120</v>
      </c>
      <c r="K12" s="174"/>
      <c r="L12" s="174"/>
      <c r="M12" s="175"/>
    </row>
    <row r="13" spans="2:13" ht="24" thickBot="1" x14ac:dyDescent="0.3">
      <c r="B13" s="152"/>
      <c r="C13" s="153"/>
      <c r="D13" s="153"/>
      <c r="E13" s="153"/>
      <c r="F13" s="153"/>
      <c r="G13" s="153"/>
      <c r="H13" s="153"/>
      <c r="I13" s="153"/>
      <c r="J13" s="153"/>
      <c r="K13" s="153"/>
      <c r="L13" s="153"/>
      <c r="M13" s="153"/>
    </row>
    <row r="14" spans="2:13" ht="140.25" thickBot="1" x14ac:dyDescent="0.3">
      <c r="B14" s="24" t="s">
        <v>8</v>
      </c>
      <c r="C14" s="199" t="s">
        <v>134</v>
      </c>
      <c r="D14" s="200"/>
      <c r="E14" s="24" t="s">
        <v>9</v>
      </c>
      <c r="F14" s="26" t="s">
        <v>135</v>
      </c>
      <c r="G14" s="24" t="s">
        <v>10</v>
      </c>
      <c r="H14" s="26"/>
      <c r="I14" s="25" t="s">
        <v>11</v>
      </c>
      <c r="J14" s="64">
        <v>42917</v>
      </c>
      <c r="K14" s="156" t="s">
        <v>12</v>
      </c>
      <c r="L14" s="157"/>
      <c r="M14" s="64">
        <v>43008</v>
      </c>
    </row>
    <row r="15" spans="2:13" ht="20.25" customHeight="1" thickBot="1" x14ac:dyDescent="0.3">
      <c r="B15" s="158"/>
      <c r="C15" s="159"/>
      <c r="D15" s="159"/>
      <c r="E15" s="159"/>
      <c r="F15" s="159"/>
      <c r="G15" s="159"/>
      <c r="H15" s="159"/>
      <c r="I15" s="159"/>
      <c r="J15" s="159"/>
      <c r="K15" s="159"/>
      <c r="L15" s="159"/>
      <c r="M15" s="159"/>
    </row>
    <row r="16" spans="2:13" ht="40.5" customHeight="1" thickBot="1" x14ac:dyDescent="0.3">
      <c r="B16" s="160" t="s">
        <v>13</v>
      </c>
      <c r="C16" s="161"/>
      <c r="D16" s="162"/>
      <c r="E16" s="166" t="s">
        <v>14</v>
      </c>
      <c r="F16" s="168" t="s">
        <v>15</v>
      </c>
      <c r="G16" s="168"/>
      <c r="H16" s="168"/>
      <c r="I16" s="169" t="s">
        <v>16</v>
      </c>
      <c r="J16" s="168"/>
      <c r="K16" s="168"/>
      <c r="L16" s="168"/>
      <c r="M16" s="170"/>
    </row>
    <row r="17" spans="2:17" ht="56.25" customHeight="1" thickBot="1" x14ac:dyDescent="0.3">
      <c r="B17" s="163"/>
      <c r="C17" s="164"/>
      <c r="D17" s="165"/>
      <c r="E17" s="167"/>
      <c r="F17" s="27" t="s">
        <v>17</v>
      </c>
      <c r="G17" s="65" t="s">
        <v>18</v>
      </c>
      <c r="H17" s="36" t="s">
        <v>19</v>
      </c>
      <c r="I17" s="27" t="s">
        <v>20</v>
      </c>
      <c r="J17" s="27" t="s">
        <v>21</v>
      </c>
      <c r="K17" s="66" t="s">
        <v>19</v>
      </c>
      <c r="L17" s="27" t="s">
        <v>22</v>
      </c>
      <c r="M17" s="29" t="s">
        <v>19</v>
      </c>
    </row>
    <row r="18" spans="2:17" ht="29.25" customHeight="1" x14ac:dyDescent="0.25">
      <c r="B18" s="136" t="s">
        <v>136</v>
      </c>
      <c r="C18" s="196"/>
      <c r="D18" s="137"/>
      <c r="E18" s="41" t="s">
        <v>23</v>
      </c>
      <c r="F18" s="50"/>
      <c r="G18" s="38"/>
      <c r="H18" s="55">
        <f>G18/$F$22</f>
        <v>0</v>
      </c>
      <c r="I18" s="33"/>
      <c r="J18" s="33"/>
      <c r="K18" s="56">
        <f>J18/$I$22</f>
        <v>0</v>
      </c>
      <c r="L18" s="68">
        <v>0</v>
      </c>
      <c r="M18" s="56">
        <f>L18/$J$22</f>
        <v>0</v>
      </c>
    </row>
    <row r="19" spans="2:17" ht="25.5" customHeight="1" x14ac:dyDescent="0.25">
      <c r="B19" s="138"/>
      <c r="C19" s="197"/>
      <c r="D19" s="139"/>
      <c r="E19" s="42" t="s">
        <v>24</v>
      </c>
      <c r="F19" s="52"/>
      <c r="G19" s="54"/>
      <c r="H19" s="48">
        <f>G19/$F$22</f>
        <v>0</v>
      </c>
      <c r="I19" s="34"/>
      <c r="J19" s="34"/>
      <c r="K19" s="53">
        <f>J19/$I$22</f>
        <v>0</v>
      </c>
      <c r="L19" s="67">
        <v>0</v>
      </c>
      <c r="M19" s="53">
        <f>L19/$J$22</f>
        <v>0</v>
      </c>
    </row>
    <row r="20" spans="2:17" ht="25.5" customHeight="1" x14ac:dyDescent="0.25">
      <c r="B20" s="138"/>
      <c r="C20" s="197"/>
      <c r="D20" s="139"/>
      <c r="E20" s="42" t="s">
        <v>25</v>
      </c>
      <c r="F20" s="52">
        <v>8</v>
      </c>
      <c r="G20" s="39">
        <v>6</v>
      </c>
      <c r="H20" s="48">
        <f>G20/$F$22</f>
        <v>0.75</v>
      </c>
      <c r="I20" s="90">
        <v>25598751487</v>
      </c>
      <c r="J20" s="90">
        <v>9137344800</v>
      </c>
      <c r="K20" s="53">
        <f>J20/$I$22</f>
        <v>0.35694493946864103</v>
      </c>
      <c r="L20" s="89">
        <v>111455000</v>
      </c>
      <c r="M20" s="53">
        <f>L20/$J$22</f>
        <v>1.219774479781041E-2</v>
      </c>
    </row>
    <row r="21" spans="2:17" ht="25.5" customHeight="1" x14ac:dyDescent="0.25">
      <c r="B21" s="138"/>
      <c r="C21" s="197"/>
      <c r="D21" s="139"/>
      <c r="E21" s="42" t="s">
        <v>26</v>
      </c>
      <c r="F21" s="52"/>
      <c r="G21" s="39"/>
      <c r="H21" s="48">
        <f>G21/$F$22</f>
        <v>0</v>
      </c>
      <c r="I21" s="34"/>
      <c r="J21" s="34"/>
      <c r="K21" s="53">
        <f>J21/$I$22</f>
        <v>0</v>
      </c>
      <c r="L21" s="67">
        <v>0</v>
      </c>
      <c r="M21" s="53">
        <f>L21/$J$22</f>
        <v>0</v>
      </c>
    </row>
    <row r="22" spans="2:17" ht="77.25" customHeight="1" thickBot="1" x14ac:dyDescent="0.3">
      <c r="B22" s="140"/>
      <c r="C22" s="198"/>
      <c r="D22" s="141"/>
      <c r="E22" s="46" t="s">
        <v>27</v>
      </c>
      <c r="F22" s="40">
        <f>SUM(F18:F21)</f>
        <v>8</v>
      </c>
      <c r="G22" s="40">
        <f>SUM(G18:G21)</f>
        <v>6</v>
      </c>
      <c r="H22" s="57">
        <f>G22/$F$22</f>
        <v>0.75</v>
      </c>
      <c r="I22" s="91">
        <f>SUM(I18:I21)</f>
        <v>25598751487</v>
      </c>
      <c r="J22" s="91">
        <f>SUM(J18:J21)</f>
        <v>9137344800</v>
      </c>
      <c r="K22" s="58">
        <f>J22/$I$22</f>
        <v>0.35694493946864103</v>
      </c>
      <c r="L22" s="35">
        <f>SUM(L18:L21)</f>
        <v>111455000</v>
      </c>
      <c r="M22" s="58">
        <f>SUM(M18:M21)</f>
        <v>1.219774479781041E-2</v>
      </c>
    </row>
    <row r="23" spans="2:17" ht="45.75" customHeight="1" thickBot="1" x14ac:dyDescent="0.3">
      <c r="B23" s="191" t="s">
        <v>28</v>
      </c>
      <c r="C23" s="131" t="s">
        <v>29</v>
      </c>
      <c r="D23" s="132"/>
      <c r="E23" s="27" t="s">
        <v>14</v>
      </c>
      <c r="F23" s="27" t="s">
        <v>20</v>
      </c>
      <c r="G23" s="47" t="s">
        <v>30</v>
      </c>
      <c r="H23" s="36" t="s">
        <v>19</v>
      </c>
      <c r="I23" s="133" t="s">
        <v>31</v>
      </c>
      <c r="J23" s="133"/>
      <c r="K23" s="133"/>
      <c r="L23" s="134"/>
      <c r="M23" s="135"/>
    </row>
    <row r="24" spans="2:17" ht="25.5" customHeight="1" x14ac:dyDescent="0.25">
      <c r="B24" s="192"/>
      <c r="C24" s="136" t="s">
        <v>137</v>
      </c>
      <c r="D24" s="137"/>
      <c r="E24" s="43" t="s">
        <v>23</v>
      </c>
      <c r="F24" s="59"/>
      <c r="G24" s="59"/>
      <c r="H24" s="71">
        <f>G24/$F$28</f>
        <v>0</v>
      </c>
      <c r="I24" s="105" t="s">
        <v>239</v>
      </c>
      <c r="J24" s="108" t="s">
        <v>183</v>
      </c>
      <c r="K24" s="109"/>
      <c r="L24" s="109"/>
      <c r="M24" s="110"/>
      <c r="N24" s="108" t="s">
        <v>199</v>
      </c>
      <c r="O24" s="109"/>
      <c r="P24" s="109"/>
      <c r="Q24" s="110"/>
    </row>
    <row r="25" spans="2:17" ht="25.5" customHeight="1" x14ac:dyDescent="0.25">
      <c r="B25" s="192"/>
      <c r="C25" s="138"/>
      <c r="D25" s="139"/>
      <c r="E25" s="44" t="s">
        <v>24</v>
      </c>
      <c r="F25" s="60"/>
      <c r="G25" s="60"/>
      <c r="H25" s="72">
        <f>G25/$F$28</f>
        <v>0</v>
      </c>
      <c r="I25" s="111" t="s">
        <v>189</v>
      </c>
      <c r="J25" s="111" t="s">
        <v>190</v>
      </c>
      <c r="K25" s="112"/>
      <c r="L25" s="112"/>
      <c r="M25" s="113"/>
      <c r="N25" s="111" t="s">
        <v>202</v>
      </c>
      <c r="O25" s="112"/>
      <c r="P25" s="112"/>
      <c r="Q25" s="113"/>
    </row>
    <row r="26" spans="2:17" ht="25.5" customHeight="1" x14ac:dyDescent="0.25">
      <c r="B26" s="192"/>
      <c r="C26" s="138"/>
      <c r="D26" s="139"/>
      <c r="E26" s="44" t="s">
        <v>25</v>
      </c>
      <c r="F26" s="60">
        <v>0.2</v>
      </c>
      <c r="G26" s="60">
        <v>0.14000000000000001</v>
      </c>
      <c r="H26" s="72">
        <f>G26/$F$28</f>
        <v>0.70000000000000007</v>
      </c>
      <c r="I26" s="114"/>
      <c r="J26" s="114"/>
      <c r="K26" s="115"/>
      <c r="L26" s="115"/>
      <c r="M26" s="116"/>
      <c r="N26" s="114"/>
      <c r="O26" s="115"/>
      <c r="P26" s="115"/>
      <c r="Q26" s="116"/>
    </row>
    <row r="27" spans="2:17" ht="25.5" customHeight="1" x14ac:dyDescent="0.25">
      <c r="B27" s="192"/>
      <c r="C27" s="138"/>
      <c r="D27" s="139"/>
      <c r="E27" s="44" t="s">
        <v>26</v>
      </c>
      <c r="F27" s="60"/>
      <c r="G27" s="60"/>
      <c r="H27" s="72">
        <f>G27/$F$28</f>
        <v>0</v>
      </c>
      <c r="I27" s="114"/>
      <c r="J27" s="114"/>
      <c r="K27" s="115"/>
      <c r="L27" s="115"/>
      <c r="M27" s="116"/>
      <c r="N27" s="114"/>
      <c r="O27" s="115"/>
      <c r="P27" s="115"/>
      <c r="Q27" s="116"/>
    </row>
    <row r="28" spans="2:17" ht="77.25" customHeight="1" thickBot="1" x14ac:dyDescent="0.3">
      <c r="B28" s="192"/>
      <c r="C28" s="140"/>
      <c r="D28" s="141"/>
      <c r="E28" s="45" t="s">
        <v>27</v>
      </c>
      <c r="F28" s="61">
        <f>SUM(F24:F27)</f>
        <v>0.2</v>
      </c>
      <c r="G28" s="61">
        <f>SUM(G24:G27)</f>
        <v>0.14000000000000001</v>
      </c>
      <c r="H28" s="73">
        <f>G28/$F$28</f>
        <v>0.70000000000000007</v>
      </c>
      <c r="I28" s="117"/>
      <c r="J28" s="117"/>
      <c r="K28" s="118"/>
      <c r="L28" s="118"/>
      <c r="M28" s="119"/>
      <c r="N28" s="117"/>
      <c r="O28" s="118"/>
      <c r="P28" s="118"/>
      <c r="Q28" s="119"/>
    </row>
  </sheetData>
  <protectedRanges>
    <protectedRange sqref="J10" name="Rango1"/>
    <protectedRange sqref="M10" name="Rango2"/>
    <protectedRange sqref="B12:B13" name="Rango3"/>
    <protectedRange sqref="B12:B13" name="Rango47"/>
    <protectedRange sqref="L19 J18:J21 F18:G21" name="Rango5_3_1"/>
    <protectedRange sqref="H18:H22" name="Rango5_3_1_1"/>
    <protectedRange sqref="F22:G22 I22:J22 F28:G28" name="Rango5_3_2"/>
    <protectedRange sqref="F24:H25 H28 F27:H27 H26" name="Rango5_3_3"/>
    <protectedRange sqref="L25 J24:K27" name="Rango5_3_4"/>
  </protectedRanges>
  <dataConsolidate/>
  <mergeCells count="26">
    <mergeCell ref="I23:M23"/>
    <mergeCell ref="C24:D28"/>
    <mergeCell ref="J24:M24"/>
    <mergeCell ref="I25:I28"/>
    <mergeCell ref="J25:M28"/>
    <mergeCell ref="B2:C8"/>
    <mergeCell ref="D2:M8"/>
    <mergeCell ref="C10:D10"/>
    <mergeCell ref="F10:H10"/>
    <mergeCell ref="K10:L10"/>
    <mergeCell ref="N24:Q24"/>
    <mergeCell ref="N25:Q28"/>
    <mergeCell ref="C12:D12"/>
    <mergeCell ref="F12:H12"/>
    <mergeCell ref="J12:M12"/>
    <mergeCell ref="B13:M13"/>
    <mergeCell ref="C14:D14"/>
    <mergeCell ref="K14:L14"/>
    <mergeCell ref="B15:M15"/>
    <mergeCell ref="B16:D17"/>
    <mergeCell ref="E16:E17"/>
    <mergeCell ref="F16:H16"/>
    <mergeCell ref="I16:M16"/>
    <mergeCell ref="B18:D22"/>
    <mergeCell ref="B23:B28"/>
    <mergeCell ref="C23:D23"/>
  </mergeCells>
  <conditionalFormatting sqref="F22:G22">
    <cfRule type="cellIs" dxfId="97" priority="10" operator="greaterThan">
      <formula>F21</formula>
    </cfRule>
  </conditionalFormatting>
  <conditionalFormatting sqref="F22:G22">
    <cfRule type="cellIs" dxfId="96" priority="9" operator="greaterThan">
      <formula>#REF!</formula>
    </cfRule>
  </conditionalFormatting>
  <conditionalFormatting sqref="I22:J22">
    <cfRule type="cellIs" dxfId="95" priority="6" operator="greaterThan">
      <formula>I21</formula>
    </cfRule>
  </conditionalFormatting>
  <conditionalFormatting sqref="I22:J22">
    <cfRule type="cellIs" dxfId="94" priority="5" operator="greaterThan">
      <formula>#REF!</formula>
    </cfRule>
  </conditionalFormatting>
  <conditionalFormatting sqref="F28:G28">
    <cfRule type="cellIs" dxfId="93" priority="2" operator="greaterThan">
      <formula>F27</formula>
    </cfRule>
  </conditionalFormatting>
  <conditionalFormatting sqref="F28:G28">
    <cfRule type="cellIs" dxfId="92" priority="1" operator="greaterThan">
      <formula>#REF!</formula>
    </cfRule>
  </conditionalFormatting>
  <dataValidations disablePrompts="1" count="1">
    <dataValidation type="list" allowBlank="1" showInputMessage="1" showErrorMessage="1" sqref="J10">
      <formula1>"2016,2017,2018,2019,2020"</formula1>
    </dataValidation>
  </dataValidations>
  <pageMargins left="0.70866141732283472" right="0.70866141732283472" top="0.74803149606299213" bottom="0.74803149606299213" header="0.31496062992125984" footer="0.31496062992125984"/>
  <pageSetup paperSize="9" scale="32" fitToHeight="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Button 1">
              <controlPr defaultSize="0" print="0" autoFill="0" autoPict="0" macro="[1]!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9218" r:id="rId5" name="Button 2">
              <controlPr defaultSize="0" print="0" autoFill="0" autoPict="0" macro="[1]!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9219" r:id="rId6" name="Button 3">
              <controlPr defaultSize="0" print="0" autoFill="0" autoPict="0" macro="[1]!inser_CAUSA3">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9220" r:id="rId7" name="Button 4">
              <controlPr defaultSize="0" print="0" autoFill="0" autoPict="0" macro="[1]!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9221" r:id="rId8" name="Button 5">
              <controlPr defaultSize="0" print="0" autoFill="0" autoPict="0" macro="[1]!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9222" r:id="rId9" name="Button 6">
              <controlPr defaultSize="0" print="0" autoFill="0" autoPict="0" macro="[1]!inser_CAUSA3">
                <anchor moveWithCells="1" sizeWithCells="1">
                  <from>
                    <xdr:col>13</xdr:col>
                    <xdr:colOff>0</xdr:colOff>
                    <xdr:row>17</xdr:row>
                    <xdr:rowOff>0</xdr:rowOff>
                  </from>
                  <to>
                    <xdr:col>13</xdr:col>
                    <xdr:colOff>0</xdr:colOff>
                    <xdr:row>17</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5">
        <x14:dataValidation type="list" allowBlank="1" showInputMessage="1" showErrorMessage="1">
          <x14:formula1>
            <xm:f>'[1]01d_planaccioncompgestioninvers'!#REF!</xm:f>
          </x14:formula1>
          <xm:sqref>M11</xm:sqref>
        </x14:dataValidation>
        <x14:dataValidation type="list" allowBlank="1" showInputMessage="1" showErrorMessage="1">
          <x14:formula1>
            <xm:f>'ESTRUCTURA '!$B$2:$B$46</xm:f>
          </x14:formula1>
          <xm:sqref>C10:D10</xm:sqref>
        </x14:dataValidation>
        <x14:dataValidation type="list" allowBlank="1" showInputMessage="1" showErrorMessage="1">
          <x14:formula1>
            <xm:f>'ESTRUCTURA '!$C$2:$C$16</xm:f>
          </x14:formula1>
          <xm:sqref>F10:H10</xm:sqref>
        </x14:dataValidation>
        <x14:dataValidation type="list" allowBlank="1" showInputMessage="1" showErrorMessage="1">
          <x14:formula1>
            <xm:f>'ESTRUCTURA '!$D$2:$D$5</xm:f>
          </x14:formula1>
          <xm:sqref>M10</xm:sqref>
        </x14:dataValidation>
        <x14:dataValidation type="list" allowBlank="1" showInputMessage="1" showErrorMessage="1">
          <x14:formula1>
            <xm:f>'ESTRUCTURA '!$E$2:$E$8</xm:f>
          </x14:formula1>
          <xm:sqref>B12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Q33"/>
  <sheetViews>
    <sheetView showGridLines="0" zoomScale="70" zoomScaleNormal="70" zoomScalePageLayoutView="25" workbookViewId="0"/>
  </sheetViews>
  <sheetFormatPr baseColWidth="10" defaultRowHeight="15" x14ac:dyDescent="0.25"/>
  <cols>
    <col min="2" max="2" width="41.7109375" customWidth="1"/>
    <col min="3" max="3" width="23.28515625" customWidth="1"/>
    <col min="4" max="4" width="49" customWidth="1"/>
    <col min="5" max="6" width="33.140625" customWidth="1"/>
    <col min="7" max="8" width="27.28515625" customWidth="1"/>
    <col min="9" max="9" width="40.7109375" customWidth="1"/>
    <col min="10" max="10" width="29.85546875" customWidth="1"/>
    <col min="11" max="11" width="25.140625" customWidth="1"/>
    <col min="12" max="12" width="28.42578125" customWidth="1"/>
    <col min="13" max="13" width="24.7109375" customWidth="1"/>
  </cols>
  <sheetData>
    <row r="1" spans="2:13" ht="15.75" thickBot="1" x14ac:dyDescent="0.3"/>
    <row r="2" spans="2:13" ht="15" customHeight="1" x14ac:dyDescent="0.25">
      <c r="B2" s="176"/>
      <c r="C2" s="177"/>
      <c r="D2" s="176" t="s">
        <v>0</v>
      </c>
      <c r="E2" s="177"/>
      <c r="F2" s="177"/>
      <c r="G2" s="177"/>
      <c r="H2" s="177"/>
      <c r="I2" s="177"/>
      <c r="J2" s="177"/>
      <c r="K2" s="177"/>
      <c r="L2" s="177"/>
      <c r="M2" s="182"/>
    </row>
    <row r="3" spans="2:13" ht="15" customHeight="1" x14ac:dyDescent="0.25">
      <c r="B3" s="178"/>
      <c r="C3" s="179"/>
      <c r="D3" s="178"/>
      <c r="E3" s="179"/>
      <c r="F3" s="179"/>
      <c r="G3" s="179"/>
      <c r="H3" s="179"/>
      <c r="I3" s="179"/>
      <c r="J3" s="179"/>
      <c r="K3" s="179"/>
      <c r="L3" s="179"/>
      <c r="M3" s="183"/>
    </row>
    <row r="4" spans="2:13" ht="15" customHeight="1" x14ac:dyDescent="0.25">
      <c r="B4" s="178"/>
      <c r="C4" s="179"/>
      <c r="D4" s="178"/>
      <c r="E4" s="179"/>
      <c r="F4" s="179"/>
      <c r="G4" s="179"/>
      <c r="H4" s="179"/>
      <c r="I4" s="179"/>
      <c r="J4" s="179"/>
      <c r="K4" s="179"/>
      <c r="L4" s="179"/>
      <c r="M4" s="183"/>
    </row>
    <row r="5" spans="2:13" ht="15" customHeight="1" x14ac:dyDescent="0.25">
      <c r="B5" s="178"/>
      <c r="C5" s="179"/>
      <c r="D5" s="178"/>
      <c r="E5" s="179"/>
      <c r="F5" s="179"/>
      <c r="G5" s="179"/>
      <c r="H5" s="179"/>
      <c r="I5" s="179"/>
      <c r="J5" s="179"/>
      <c r="K5" s="179"/>
      <c r="L5" s="179"/>
      <c r="M5" s="183"/>
    </row>
    <row r="6" spans="2:13" ht="15" customHeight="1" x14ac:dyDescent="0.25">
      <c r="B6" s="178"/>
      <c r="C6" s="179"/>
      <c r="D6" s="178"/>
      <c r="E6" s="179"/>
      <c r="F6" s="179"/>
      <c r="G6" s="179"/>
      <c r="H6" s="179"/>
      <c r="I6" s="179"/>
      <c r="J6" s="179"/>
      <c r="K6" s="179"/>
      <c r="L6" s="179"/>
      <c r="M6" s="183"/>
    </row>
    <row r="7" spans="2:13" ht="15" customHeight="1" x14ac:dyDescent="0.25">
      <c r="B7" s="178"/>
      <c r="C7" s="179"/>
      <c r="D7" s="178"/>
      <c r="E7" s="179"/>
      <c r="F7" s="179"/>
      <c r="G7" s="179"/>
      <c r="H7" s="179"/>
      <c r="I7" s="179"/>
      <c r="J7" s="179"/>
      <c r="K7" s="179"/>
      <c r="L7" s="179"/>
      <c r="M7" s="183"/>
    </row>
    <row r="8" spans="2:13" ht="15" customHeight="1" thickBot="1" x14ac:dyDescent="0.3">
      <c r="B8" s="180"/>
      <c r="C8" s="181"/>
      <c r="D8" s="180"/>
      <c r="E8" s="181"/>
      <c r="F8" s="181"/>
      <c r="G8" s="181"/>
      <c r="H8" s="181"/>
      <c r="I8" s="181"/>
      <c r="J8" s="181"/>
      <c r="K8" s="181"/>
      <c r="L8" s="181"/>
      <c r="M8" s="184"/>
    </row>
    <row r="9" spans="2:13" ht="15.75" thickBot="1" x14ac:dyDescent="0.3"/>
    <row r="10" spans="2:13" ht="65.25" customHeight="1" thickBot="1" x14ac:dyDescent="0.3">
      <c r="B10" s="1" t="s">
        <v>1</v>
      </c>
      <c r="C10" s="185" t="s">
        <v>47</v>
      </c>
      <c r="D10" s="185"/>
      <c r="E10" s="2" t="s">
        <v>2</v>
      </c>
      <c r="F10" s="186" t="s">
        <v>51</v>
      </c>
      <c r="G10" s="186"/>
      <c r="H10" s="186"/>
      <c r="I10" s="3" t="s">
        <v>3</v>
      </c>
      <c r="J10" s="4">
        <v>2017</v>
      </c>
      <c r="K10" s="187" t="s">
        <v>4</v>
      </c>
      <c r="L10" s="188"/>
      <c r="M10" s="5" t="s">
        <v>98</v>
      </c>
    </row>
    <row r="11" spans="2:13" ht="15.75" thickBot="1" x14ac:dyDescent="0.3"/>
    <row r="12" spans="2:13" ht="102" customHeight="1" thickBot="1" x14ac:dyDescent="0.3">
      <c r="B12" s="24" t="s">
        <v>102</v>
      </c>
      <c r="C12" s="171" t="str">
        <f>VLOOKUP(B12,'ESTRUCTURA '!E:F,2,0)</f>
        <v>Democracia Urbana</v>
      </c>
      <c r="D12" s="172"/>
      <c r="E12" s="24" t="s">
        <v>6</v>
      </c>
      <c r="F12" s="173" t="s">
        <v>117</v>
      </c>
      <c r="G12" s="174"/>
      <c r="H12" s="175"/>
      <c r="I12" s="23" t="s">
        <v>7</v>
      </c>
      <c r="J12" s="173" t="s">
        <v>120</v>
      </c>
      <c r="K12" s="174"/>
      <c r="L12" s="174"/>
      <c r="M12" s="175"/>
    </row>
    <row r="13" spans="2:13" ht="24" thickBot="1" x14ac:dyDescent="0.3">
      <c r="B13" s="152"/>
      <c r="C13" s="153"/>
      <c r="D13" s="153"/>
      <c r="E13" s="153"/>
      <c r="F13" s="153"/>
      <c r="G13" s="153"/>
      <c r="H13" s="153"/>
      <c r="I13" s="153"/>
      <c r="J13" s="153"/>
      <c r="K13" s="153"/>
      <c r="L13" s="153"/>
      <c r="M13" s="153"/>
    </row>
    <row r="14" spans="2:13" ht="117" thickBot="1" x14ac:dyDescent="0.3">
      <c r="B14" s="24" t="s">
        <v>8</v>
      </c>
      <c r="C14" s="199" t="s">
        <v>124</v>
      </c>
      <c r="D14" s="200"/>
      <c r="E14" s="24" t="s">
        <v>9</v>
      </c>
      <c r="F14" s="26" t="s">
        <v>126</v>
      </c>
      <c r="G14" s="24" t="s">
        <v>10</v>
      </c>
      <c r="H14" s="26"/>
      <c r="I14" s="25" t="s">
        <v>11</v>
      </c>
      <c r="J14" s="64">
        <v>42917</v>
      </c>
      <c r="K14" s="156" t="s">
        <v>12</v>
      </c>
      <c r="L14" s="157"/>
      <c r="M14" s="64">
        <v>43008</v>
      </c>
    </row>
    <row r="15" spans="2:13" ht="20.25" customHeight="1" thickBot="1" x14ac:dyDescent="0.3">
      <c r="B15" s="158"/>
      <c r="C15" s="159"/>
      <c r="D15" s="159"/>
      <c r="E15" s="159"/>
      <c r="F15" s="159"/>
      <c r="G15" s="159"/>
      <c r="H15" s="159"/>
      <c r="I15" s="159"/>
      <c r="J15" s="159"/>
      <c r="K15" s="159"/>
      <c r="L15" s="159"/>
      <c r="M15" s="159"/>
    </row>
    <row r="16" spans="2:13" ht="40.5" customHeight="1" thickBot="1" x14ac:dyDescent="0.3">
      <c r="B16" s="160" t="s">
        <v>13</v>
      </c>
      <c r="C16" s="161"/>
      <c r="D16" s="162"/>
      <c r="E16" s="166" t="s">
        <v>14</v>
      </c>
      <c r="F16" s="168" t="s">
        <v>15</v>
      </c>
      <c r="G16" s="168"/>
      <c r="H16" s="168"/>
      <c r="I16" s="169" t="s">
        <v>16</v>
      </c>
      <c r="J16" s="168"/>
      <c r="K16" s="168"/>
      <c r="L16" s="168"/>
      <c r="M16" s="170"/>
    </row>
    <row r="17" spans="2:17" ht="56.25" customHeight="1" thickBot="1" x14ac:dyDescent="0.3">
      <c r="B17" s="163"/>
      <c r="C17" s="164"/>
      <c r="D17" s="165"/>
      <c r="E17" s="167"/>
      <c r="F17" s="27" t="s">
        <v>17</v>
      </c>
      <c r="G17" s="63" t="s">
        <v>18</v>
      </c>
      <c r="H17" s="36" t="s">
        <v>19</v>
      </c>
      <c r="I17" s="27" t="s">
        <v>20</v>
      </c>
      <c r="J17" s="27" t="s">
        <v>21</v>
      </c>
      <c r="K17" s="62" t="s">
        <v>19</v>
      </c>
      <c r="L17" s="27" t="s">
        <v>22</v>
      </c>
      <c r="M17" s="29" t="s">
        <v>19</v>
      </c>
    </row>
    <row r="18" spans="2:17" ht="29.25" customHeight="1" x14ac:dyDescent="0.25">
      <c r="B18" s="136" t="s">
        <v>127</v>
      </c>
      <c r="C18" s="196"/>
      <c r="D18" s="137"/>
      <c r="E18" s="41" t="s">
        <v>23</v>
      </c>
      <c r="F18" s="50"/>
      <c r="G18" s="38"/>
      <c r="H18" s="55">
        <f>G18/$F$22</f>
        <v>0</v>
      </c>
      <c r="I18" s="33"/>
      <c r="J18" s="33"/>
      <c r="K18" s="56">
        <f>J18/$I$22</f>
        <v>0</v>
      </c>
      <c r="L18" s="68">
        <v>0</v>
      </c>
      <c r="M18" s="56">
        <f>L18/$J$22</f>
        <v>0</v>
      </c>
    </row>
    <row r="19" spans="2:17" ht="25.5" customHeight="1" x14ac:dyDescent="0.25">
      <c r="B19" s="138"/>
      <c r="C19" s="197"/>
      <c r="D19" s="139"/>
      <c r="E19" s="42" t="s">
        <v>24</v>
      </c>
      <c r="F19" s="52"/>
      <c r="G19" s="54"/>
      <c r="H19" s="48">
        <f>G19/$F$22</f>
        <v>0</v>
      </c>
      <c r="I19" s="34"/>
      <c r="J19" s="34"/>
      <c r="K19" s="53">
        <f>J19/$I$22</f>
        <v>0</v>
      </c>
      <c r="L19" s="67">
        <v>0</v>
      </c>
      <c r="M19" s="53">
        <f>L19/$J$22</f>
        <v>0</v>
      </c>
    </row>
    <row r="20" spans="2:17" ht="25.5" customHeight="1" x14ac:dyDescent="0.25">
      <c r="B20" s="138"/>
      <c r="C20" s="197"/>
      <c r="D20" s="139"/>
      <c r="E20" s="42" t="s">
        <v>25</v>
      </c>
      <c r="F20" s="52">
        <v>18</v>
      </c>
      <c r="G20" s="39">
        <v>16</v>
      </c>
      <c r="H20" s="48">
        <f>G20/$F$22</f>
        <v>0.88888888888888884</v>
      </c>
      <c r="I20" s="90">
        <v>21372718016</v>
      </c>
      <c r="J20" s="90">
        <v>20945718016</v>
      </c>
      <c r="K20" s="53">
        <f>J20/$I$22</f>
        <v>0.98002125889274638</v>
      </c>
      <c r="L20" s="89">
        <v>2254146319</v>
      </c>
      <c r="M20" s="53">
        <f>L20/$J$22</f>
        <v>0.10761847921747558</v>
      </c>
    </row>
    <row r="21" spans="2:17" ht="25.5" customHeight="1" x14ac:dyDescent="0.25">
      <c r="B21" s="138"/>
      <c r="C21" s="197"/>
      <c r="D21" s="139"/>
      <c r="E21" s="42" t="s">
        <v>26</v>
      </c>
      <c r="F21" s="52"/>
      <c r="G21" s="39"/>
      <c r="H21" s="48">
        <f>G21/$F$22</f>
        <v>0</v>
      </c>
      <c r="I21" s="90"/>
      <c r="J21" s="90"/>
      <c r="K21" s="53">
        <f>J21/$I$22</f>
        <v>0</v>
      </c>
      <c r="L21" s="67">
        <v>0</v>
      </c>
      <c r="M21" s="53">
        <f>L21/$J$22</f>
        <v>0</v>
      </c>
    </row>
    <row r="22" spans="2:17" ht="77.25" customHeight="1" thickBot="1" x14ac:dyDescent="0.3">
      <c r="B22" s="140"/>
      <c r="C22" s="198"/>
      <c r="D22" s="141"/>
      <c r="E22" s="46" t="s">
        <v>27</v>
      </c>
      <c r="F22" s="40">
        <f t="shared" ref="F22:L22" si="0">SUM(F18:F21)</f>
        <v>18</v>
      </c>
      <c r="G22" s="40">
        <f t="shared" si="0"/>
        <v>16</v>
      </c>
      <c r="H22" s="57">
        <f>G22/$F$22</f>
        <v>0.88888888888888884</v>
      </c>
      <c r="I22" s="91">
        <f t="shared" si="0"/>
        <v>21372718016</v>
      </c>
      <c r="J22" s="91">
        <f t="shared" si="0"/>
        <v>20945718016</v>
      </c>
      <c r="K22" s="58">
        <f>J22/$I$22</f>
        <v>0.98002125889274638</v>
      </c>
      <c r="L22" s="92">
        <f t="shared" si="0"/>
        <v>2254146319</v>
      </c>
      <c r="M22" s="58">
        <f>SUM(M18:M21)</f>
        <v>0.10761847921747558</v>
      </c>
    </row>
    <row r="23" spans="2:17" ht="45.75" customHeight="1" thickBot="1" x14ac:dyDescent="0.3">
      <c r="B23" s="191" t="s">
        <v>28</v>
      </c>
      <c r="C23" s="131" t="s">
        <v>29</v>
      </c>
      <c r="D23" s="132"/>
      <c r="E23" s="27" t="s">
        <v>14</v>
      </c>
      <c r="F23" s="27" t="s">
        <v>20</v>
      </c>
      <c r="G23" s="47" t="s">
        <v>30</v>
      </c>
      <c r="H23" s="36" t="s">
        <v>19</v>
      </c>
      <c r="I23" s="133" t="s">
        <v>31</v>
      </c>
      <c r="J23" s="133"/>
      <c r="K23" s="133"/>
      <c r="L23" s="134"/>
      <c r="M23" s="135"/>
    </row>
    <row r="24" spans="2:17" ht="25.5" customHeight="1" x14ac:dyDescent="0.25">
      <c r="B24" s="192"/>
      <c r="C24" s="136" t="s">
        <v>128</v>
      </c>
      <c r="D24" s="137"/>
      <c r="E24" s="43" t="s">
        <v>23</v>
      </c>
      <c r="F24" s="59"/>
      <c r="G24" s="59"/>
      <c r="H24" s="37">
        <f>G24/$F$28</f>
        <v>0</v>
      </c>
      <c r="I24" s="106" t="s">
        <v>239</v>
      </c>
      <c r="J24" s="201" t="s">
        <v>183</v>
      </c>
      <c r="K24" s="202"/>
      <c r="L24" s="202"/>
      <c r="M24" s="203"/>
      <c r="N24" s="201" t="s">
        <v>199</v>
      </c>
      <c r="O24" s="202"/>
      <c r="P24" s="202"/>
      <c r="Q24" s="203"/>
    </row>
    <row r="25" spans="2:17" ht="25.5" customHeight="1" x14ac:dyDescent="0.25">
      <c r="B25" s="192"/>
      <c r="C25" s="138"/>
      <c r="D25" s="139"/>
      <c r="E25" s="44" t="s">
        <v>24</v>
      </c>
      <c r="F25" s="60"/>
      <c r="G25" s="60"/>
      <c r="H25" s="31">
        <f>G25/$F$28</f>
        <v>0</v>
      </c>
      <c r="I25" s="111" t="s">
        <v>196</v>
      </c>
      <c r="J25" s="111" t="s">
        <v>195</v>
      </c>
      <c r="K25" s="112"/>
      <c r="L25" s="112"/>
      <c r="M25" s="113"/>
      <c r="N25" s="111" t="s">
        <v>200</v>
      </c>
      <c r="O25" s="112"/>
      <c r="P25" s="112"/>
      <c r="Q25" s="113"/>
    </row>
    <row r="26" spans="2:17" ht="25.5" customHeight="1" x14ac:dyDescent="0.25">
      <c r="B26" s="192"/>
      <c r="C26" s="138"/>
      <c r="D26" s="139"/>
      <c r="E26" s="44" t="s">
        <v>25</v>
      </c>
      <c r="F26" s="100">
        <v>0.2</v>
      </c>
      <c r="G26" s="60">
        <v>0.14000000000000001</v>
      </c>
      <c r="H26" s="31">
        <f>G26/$F$28</f>
        <v>0.70000000000000007</v>
      </c>
      <c r="I26" s="114"/>
      <c r="J26" s="114"/>
      <c r="K26" s="115"/>
      <c r="L26" s="115"/>
      <c r="M26" s="116"/>
      <c r="N26" s="114"/>
      <c r="O26" s="115"/>
      <c r="P26" s="115"/>
      <c r="Q26" s="116"/>
    </row>
    <row r="27" spans="2:17" ht="25.5" customHeight="1" x14ac:dyDescent="0.25">
      <c r="B27" s="192"/>
      <c r="C27" s="138"/>
      <c r="D27" s="139"/>
      <c r="E27" s="44" t="s">
        <v>26</v>
      </c>
      <c r="F27" s="100"/>
      <c r="G27" s="60"/>
      <c r="H27" s="31">
        <f>G27/$F$28</f>
        <v>0</v>
      </c>
      <c r="I27" s="114"/>
      <c r="J27" s="114"/>
      <c r="K27" s="115"/>
      <c r="L27" s="115"/>
      <c r="M27" s="116"/>
      <c r="N27" s="114"/>
      <c r="O27" s="115"/>
      <c r="P27" s="115"/>
      <c r="Q27" s="116"/>
    </row>
    <row r="28" spans="2:17" ht="77.25" customHeight="1" thickBot="1" x14ac:dyDescent="0.3">
      <c r="B28" s="192"/>
      <c r="C28" s="140"/>
      <c r="D28" s="141"/>
      <c r="E28" s="45" t="s">
        <v>27</v>
      </c>
      <c r="F28" s="61">
        <f t="shared" ref="F28:G28" si="1">SUM(F24:F27)</f>
        <v>0.2</v>
      </c>
      <c r="G28" s="61">
        <f t="shared" si="1"/>
        <v>0.14000000000000001</v>
      </c>
      <c r="H28" s="32">
        <f>G28/$F$28</f>
        <v>0.70000000000000007</v>
      </c>
      <c r="I28" s="117"/>
      <c r="J28" s="117"/>
      <c r="K28" s="118"/>
      <c r="L28" s="118"/>
      <c r="M28" s="119"/>
      <c r="N28" s="117"/>
      <c r="O28" s="118"/>
      <c r="P28" s="118"/>
      <c r="Q28" s="119"/>
    </row>
    <row r="29" spans="2:17" ht="25.5" customHeight="1" thickBot="1" x14ac:dyDescent="0.3">
      <c r="B29" s="192"/>
      <c r="C29" s="136" t="s">
        <v>129</v>
      </c>
      <c r="D29" s="137"/>
      <c r="E29" s="43" t="s">
        <v>23</v>
      </c>
      <c r="F29" s="59"/>
      <c r="G29" s="59"/>
      <c r="H29" s="37">
        <f>G29/$F$33</f>
        <v>0</v>
      </c>
      <c r="I29" s="106" t="s">
        <v>239</v>
      </c>
      <c r="J29" s="201" t="s">
        <v>183</v>
      </c>
      <c r="K29" s="202"/>
      <c r="L29" s="202"/>
      <c r="M29" s="203"/>
      <c r="N29" s="201" t="s">
        <v>199</v>
      </c>
      <c r="O29" s="202"/>
      <c r="P29" s="202"/>
      <c r="Q29" s="203"/>
    </row>
    <row r="30" spans="2:17" ht="25.5" customHeight="1" thickBot="1" x14ac:dyDescent="0.3">
      <c r="B30" s="192"/>
      <c r="C30" s="138"/>
      <c r="D30" s="139"/>
      <c r="E30" s="44" t="s">
        <v>24</v>
      </c>
      <c r="F30" s="60"/>
      <c r="G30" s="60"/>
      <c r="H30" s="37">
        <f>G30/$F$33</f>
        <v>0</v>
      </c>
      <c r="I30" s="111" t="s">
        <v>198</v>
      </c>
      <c r="J30" s="111" t="s">
        <v>197</v>
      </c>
      <c r="K30" s="112"/>
      <c r="L30" s="112"/>
      <c r="M30" s="113"/>
      <c r="N30" s="111" t="s">
        <v>201</v>
      </c>
      <c r="O30" s="112"/>
      <c r="P30" s="112"/>
      <c r="Q30" s="113"/>
    </row>
    <row r="31" spans="2:17" ht="25.5" customHeight="1" thickBot="1" x14ac:dyDescent="0.3">
      <c r="B31" s="192"/>
      <c r="C31" s="138"/>
      <c r="D31" s="139"/>
      <c r="E31" s="44" t="s">
        <v>25</v>
      </c>
      <c r="F31" s="100">
        <v>0.1</v>
      </c>
      <c r="G31" s="60">
        <v>0.1</v>
      </c>
      <c r="H31" s="37">
        <f>G31/$F$33</f>
        <v>1</v>
      </c>
      <c r="I31" s="114"/>
      <c r="J31" s="114"/>
      <c r="K31" s="115"/>
      <c r="L31" s="115"/>
      <c r="M31" s="116"/>
      <c r="N31" s="114"/>
      <c r="O31" s="115"/>
      <c r="P31" s="115"/>
      <c r="Q31" s="116"/>
    </row>
    <row r="32" spans="2:17" ht="25.5" customHeight="1" thickBot="1" x14ac:dyDescent="0.3">
      <c r="B32" s="192"/>
      <c r="C32" s="138"/>
      <c r="D32" s="139"/>
      <c r="E32" s="44" t="s">
        <v>26</v>
      </c>
      <c r="F32" s="100"/>
      <c r="G32" s="60"/>
      <c r="H32" s="37">
        <f>G32/$F$33</f>
        <v>0</v>
      </c>
      <c r="I32" s="114"/>
      <c r="J32" s="114"/>
      <c r="K32" s="115"/>
      <c r="L32" s="115"/>
      <c r="M32" s="116"/>
      <c r="N32" s="114"/>
      <c r="O32" s="115"/>
      <c r="P32" s="115"/>
      <c r="Q32" s="116"/>
    </row>
    <row r="33" spans="2:17" ht="77.25" customHeight="1" thickBot="1" x14ac:dyDescent="0.3">
      <c r="B33" s="192"/>
      <c r="C33" s="140"/>
      <c r="D33" s="141"/>
      <c r="E33" s="45" t="s">
        <v>27</v>
      </c>
      <c r="F33" s="61">
        <f t="shared" ref="F33:G33" si="2">SUM(F29:F32)</f>
        <v>0.1</v>
      </c>
      <c r="G33" s="61">
        <f t="shared" si="2"/>
        <v>0.1</v>
      </c>
      <c r="H33" s="37">
        <f>G33/$F$33</f>
        <v>1</v>
      </c>
      <c r="I33" s="117"/>
      <c r="J33" s="117"/>
      <c r="K33" s="118"/>
      <c r="L33" s="118"/>
      <c r="M33" s="119"/>
      <c r="N33" s="117"/>
      <c r="O33" s="118"/>
      <c r="P33" s="118"/>
      <c r="Q33" s="119"/>
    </row>
  </sheetData>
  <protectedRanges>
    <protectedRange sqref="J10" name="Rango1"/>
    <protectedRange sqref="M10" name="Rango2"/>
    <protectedRange sqref="B12:B13" name="Rango3"/>
    <protectedRange sqref="B12:B13" name="Rango47"/>
    <protectedRange sqref="L19 J18:J21 F18:G21" name="Rango5_3_1"/>
    <protectedRange sqref="H18:H22" name="Rango5_3_1_1"/>
    <protectedRange sqref="F22:G22 I22:J22 F28:G28 F33:G33" name="Rango5_3_2"/>
    <protectedRange sqref="F24:H25 H28 F27:H27 H26" name="Rango5_3_3"/>
    <protectedRange sqref="F29:H30 H33 F32:H32 H31" name="Rango5_3_4"/>
    <protectedRange sqref="L25 L30 J24:K27 J29:K32" name="Rango5_3_5"/>
  </protectedRanges>
  <dataConsolidate/>
  <mergeCells count="32">
    <mergeCell ref="C12:D12"/>
    <mergeCell ref="F12:H12"/>
    <mergeCell ref="J12:M12"/>
    <mergeCell ref="B2:C8"/>
    <mergeCell ref="D2:M8"/>
    <mergeCell ref="C10:D10"/>
    <mergeCell ref="F10:H10"/>
    <mergeCell ref="K10:L10"/>
    <mergeCell ref="B13:M13"/>
    <mergeCell ref="C14:D14"/>
    <mergeCell ref="K14:L14"/>
    <mergeCell ref="B15:M15"/>
    <mergeCell ref="B16:D17"/>
    <mergeCell ref="E16:E17"/>
    <mergeCell ref="F16:H16"/>
    <mergeCell ref="I16:M16"/>
    <mergeCell ref="N24:Q24"/>
    <mergeCell ref="N29:Q29"/>
    <mergeCell ref="N25:Q28"/>
    <mergeCell ref="N30:Q33"/>
    <mergeCell ref="B18:D22"/>
    <mergeCell ref="B23:B33"/>
    <mergeCell ref="C23:D23"/>
    <mergeCell ref="I23:M23"/>
    <mergeCell ref="C24:D28"/>
    <mergeCell ref="C29:D33"/>
    <mergeCell ref="J24:M24"/>
    <mergeCell ref="I25:I28"/>
    <mergeCell ref="J25:M28"/>
    <mergeCell ref="J29:M29"/>
    <mergeCell ref="I30:I33"/>
    <mergeCell ref="J30:M33"/>
  </mergeCells>
  <conditionalFormatting sqref="F22:G22">
    <cfRule type="cellIs" dxfId="91" priority="14" operator="greaterThan">
      <formula>F21</formula>
    </cfRule>
  </conditionalFormatting>
  <conditionalFormatting sqref="F22:G22">
    <cfRule type="cellIs" dxfId="90" priority="13" operator="greaterThan">
      <formula>#REF!</formula>
    </cfRule>
  </conditionalFormatting>
  <conditionalFormatting sqref="I22:J22">
    <cfRule type="cellIs" dxfId="89" priority="8" operator="greaterThan">
      <formula>I21</formula>
    </cfRule>
  </conditionalFormatting>
  <conditionalFormatting sqref="I22:J22">
    <cfRule type="cellIs" dxfId="88" priority="7" operator="greaterThan">
      <formula>#REF!</formula>
    </cfRule>
  </conditionalFormatting>
  <conditionalFormatting sqref="F28:G28">
    <cfRule type="cellIs" dxfId="87" priority="6" operator="greaterThan">
      <formula>F27</formula>
    </cfRule>
  </conditionalFormatting>
  <conditionalFormatting sqref="F28:G28">
    <cfRule type="cellIs" dxfId="86" priority="5" operator="greaterThan">
      <formula>#REF!</formula>
    </cfRule>
  </conditionalFormatting>
  <conditionalFormatting sqref="F33:G33">
    <cfRule type="cellIs" dxfId="85" priority="2" operator="greaterThan">
      <formula>F32</formula>
    </cfRule>
  </conditionalFormatting>
  <conditionalFormatting sqref="F33:G33">
    <cfRule type="cellIs" dxfId="84" priority="1" operator="greaterThan">
      <formula>#REF!</formula>
    </cfRule>
  </conditionalFormatting>
  <dataValidations disablePrompts="1" count="1">
    <dataValidation type="list" allowBlank="1" showInputMessage="1" showErrorMessage="1" sqref="J10">
      <formula1>"2016,2017,2018,2019,2020"</formula1>
    </dataValidation>
  </dataValidations>
  <pageMargins left="0.70866141732283472" right="0.70866141732283472" top="0.74803149606299213" bottom="0.74803149606299213" header="0.31496062992125984" footer="0.31496062992125984"/>
  <pageSetup paperSize="9" scale="32" fitToHeight="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Button 1">
              <controlPr defaultSize="0" print="0" autoFill="0" autoPict="0" macro="[1]!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6146" r:id="rId5" name="Button 2">
              <controlPr defaultSize="0" print="0" autoFill="0" autoPict="0" macro="[1]!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6147" r:id="rId6" name="Button 3">
              <controlPr defaultSize="0" print="0" autoFill="0" autoPict="0" macro="[1]!inser_CAUSA3">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6148" r:id="rId7" name="Button 4">
              <controlPr defaultSize="0" print="0" autoFill="0" autoPict="0" macro="[1]!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6149" r:id="rId8" name="Button 5">
              <controlPr defaultSize="0" print="0" autoFill="0" autoPict="0" macro="[1]!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6150" r:id="rId9" name="Button 6">
              <controlPr defaultSize="0" print="0" autoFill="0" autoPict="0" macro="[1]!inser_CAUSA3">
                <anchor moveWithCells="1" sizeWithCells="1">
                  <from>
                    <xdr:col>13</xdr:col>
                    <xdr:colOff>0</xdr:colOff>
                    <xdr:row>17</xdr:row>
                    <xdr:rowOff>0</xdr:rowOff>
                  </from>
                  <to>
                    <xdr:col>13</xdr:col>
                    <xdr:colOff>0</xdr:colOff>
                    <xdr:row>17</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5">
        <x14:dataValidation type="list" allowBlank="1" showInputMessage="1" showErrorMessage="1">
          <x14:formula1>
            <xm:f>'[1]01d_planaccioncompgestioninvers'!#REF!</xm:f>
          </x14:formula1>
          <xm:sqref>M11</xm:sqref>
        </x14:dataValidation>
        <x14:dataValidation type="list" allowBlank="1" showInputMessage="1" showErrorMessage="1">
          <x14:formula1>
            <xm:f>'ESTRUCTURA '!$B$2:$B$46</xm:f>
          </x14:formula1>
          <xm:sqref>C10:D10</xm:sqref>
        </x14:dataValidation>
        <x14:dataValidation type="list" allowBlank="1" showInputMessage="1" showErrorMessage="1">
          <x14:formula1>
            <xm:f>'ESTRUCTURA '!$C$2:$C$16</xm:f>
          </x14:formula1>
          <xm:sqref>F10:H10</xm:sqref>
        </x14:dataValidation>
        <x14:dataValidation type="list" allowBlank="1" showInputMessage="1" showErrorMessage="1">
          <x14:formula1>
            <xm:f>'ESTRUCTURA '!$D$2:$D$5</xm:f>
          </x14:formula1>
          <xm:sqref>M10</xm:sqref>
        </x14:dataValidation>
        <x14:dataValidation type="list" allowBlank="1" showInputMessage="1" showErrorMessage="1">
          <x14:formula1>
            <xm:f>'ESTRUCTURA '!$E$2:$E$8</xm:f>
          </x14:formula1>
          <xm:sqref>B12</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R109"/>
  <sheetViews>
    <sheetView showGridLines="0" zoomScale="70" zoomScaleNormal="70" zoomScalePageLayoutView="25" workbookViewId="0"/>
  </sheetViews>
  <sheetFormatPr baseColWidth="10" defaultRowHeight="15" x14ac:dyDescent="0.25"/>
  <cols>
    <col min="2" max="2" width="41.7109375" customWidth="1"/>
    <col min="3" max="3" width="23.28515625" customWidth="1"/>
    <col min="4" max="4" width="49" customWidth="1"/>
    <col min="5" max="6" width="33.140625" customWidth="1"/>
    <col min="7" max="8" width="27.28515625" customWidth="1"/>
    <col min="9" max="9" width="40.7109375" customWidth="1"/>
    <col min="10" max="10" width="34.28515625" customWidth="1"/>
    <col min="11" max="11" width="25.140625" customWidth="1"/>
    <col min="12" max="12" width="31" customWidth="1"/>
    <col min="13" max="13" width="24.7109375" customWidth="1"/>
    <col min="16" max="16" width="15.140625" bestFit="1" customWidth="1"/>
    <col min="17" max="17" width="15" bestFit="1" customWidth="1"/>
  </cols>
  <sheetData>
    <row r="1" spans="2:13" ht="15.75" thickBot="1" x14ac:dyDescent="0.3"/>
    <row r="2" spans="2:13" ht="15" customHeight="1" x14ac:dyDescent="0.25">
      <c r="B2" s="176"/>
      <c r="C2" s="177"/>
      <c r="D2" s="176" t="s">
        <v>0</v>
      </c>
      <c r="E2" s="177"/>
      <c r="F2" s="177"/>
      <c r="G2" s="177"/>
      <c r="H2" s="177"/>
      <c r="I2" s="177"/>
      <c r="J2" s="177"/>
      <c r="K2" s="177"/>
      <c r="L2" s="177"/>
      <c r="M2" s="182"/>
    </row>
    <row r="3" spans="2:13" ht="15" customHeight="1" x14ac:dyDescent="0.25">
      <c r="B3" s="178"/>
      <c r="C3" s="179"/>
      <c r="D3" s="178"/>
      <c r="E3" s="179"/>
      <c r="F3" s="179"/>
      <c r="G3" s="179"/>
      <c r="H3" s="179"/>
      <c r="I3" s="179"/>
      <c r="J3" s="179"/>
      <c r="K3" s="179"/>
      <c r="L3" s="179"/>
      <c r="M3" s="183"/>
    </row>
    <row r="4" spans="2:13" ht="15" customHeight="1" x14ac:dyDescent="0.25">
      <c r="B4" s="178"/>
      <c r="C4" s="179"/>
      <c r="D4" s="178"/>
      <c r="E4" s="179"/>
      <c r="F4" s="179"/>
      <c r="G4" s="179"/>
      <c r="H4" s="179"/>
      <c r="I4" s="179"/>
      <c r="J4" s="179"/>
      <c r="K4" s="179"/>
      <c r="L4" s="179"/>
      <c r="M4" s="183"/>
    </row>
    <row r="5" spans="2:13" ht="15" customHeight="1" x14ac:dyDescent="0.25">
      <c r="B5" s="178"/>
      <c r="C5" s="179"/>
      <c r="D5" s="178"/>
      <c r="E5" s="179"/>
      <c r="F5" s="179"/>
      <c r="G5" s="179"/>
      <c r="H5" s="179"/>
      <c r="I5" s="179"/>
      <c r="J5" s="179"/>
      <c r="K5" s="179"/>
      <c r="L5" s="179"/>
      <c r="M5" s="183"/>
    </row>
    <row r="6" spans="2:13" ht="15" customHeight="1" x14ac:dyDescent="0.25">
      <c r="B6" s="178"/>
      <c r="C6" s="179"/>
      <c r="D6" s="178"/>
      <c r="E6" s="179"/>
      <c r="F6" s="179"/>
      <c r="G6" s="179"/>
      <c r="H6" s="179"/>
      <c r="I6" s="179"/>
      <c r="J6" s="179"/>
      <c r="K6" s="179"/>
      <c r="L6" s="179"/>
      <c r="M6" s="183"/>
    </row>
    <row r="7" spans="2:13" ht="15" customHeight="1" x14ac:dyDescent="0.25">
      <c r="B7" s="178"/>
      <c r="C7" s="179"/>
      <c r="D7" s="178"/>
      <c r="E7" s="179"/>
      <c r="F7" s="179"/>
      <c r="G7" s="179"/>
      <c r="H7" s="179"/>
      <c r="I7" s="179"/>
      <c r="J7" s="179"/>
      <c r="K7" s="179"/>
      <c r="L7" s="179"/>
      <c r="M7" s="183"/>
    </row>
    <row r="8" spans="2:13" ht="15" customHeight="1" thickBot="1" x14ac:dyDescent="0.3">
      <c r="B8" s="180"/>
      <c r="C8" s="181"/>
      <c r="D8" s="180"/>
      <c r="E8" s="181"/>
      <c r="F8" s="181"/>
      <c r="G8" s="181"/>
      <c r="H8" s="181"/>
      <c r="I8" s="181"/>
      <c r="J8" s="181"/>
      <c r="K8" s="181"/>
      <c r="L8" s="181"/>
      <c r="M8" s="184"/>
    </row>
    <row r="9" spans="2:13" ht="15.75" thickBot="1" x14ac:dyDescent="0.3"/>
    <row r="10" spans="2:13" ht="65.25" customHeight="1" thickBot="1" x14ac:dyDescent="0.3">
      <c r="B10" s="1" t="s">
        <v>1</v>
      </c>
      <c r="C10" s="185" t="s">
        <v>47</v>
      </c>
      <c r="D10" s="185"/>
      <c r="E10" s="2" t="s">
        <v>2</v>
      </c>
      <c r="F10" s="186" t="s">
        <v>51</v>
      </c>
      <c r="G10" s="186"/>
      <c r="H10" s="186"/>
      <c r="I10" s="3" t="s">
        <v>3</v>
      </c>
      <c r="J10" s="4">
        <v>2017</v>
      </c>
      <c r="K10" s="187" t="s">
        <v>4</v>
      </c>
      <c r="L10" s="188"/>
      <c r="M10" s="5" t="s">
        <v>98</v>
      </c>
    </row>
    <row r="11" spans="2:13" ht="15.75" thickBot="1" x14ac:dyDescent="0.3"/>
    <row r="12" spans="2:13" ht="102" customHeight="1" thickBot="1" x14ac:dyDescent="0.3">
      <c r="B12" s="24" t="s">
        <v>102</v>
      </c>
      <c r="C12" s="171" t="str">
        <f>VLOOKUP(B12,'ESTRUCTURA '!E:F,2,0)</f>
        <v>Democracia Urbana</v>
      </c>
      <c r="D12" s="172"/>
      <c r="E12" s="24" t="s">
        <v>6</v>
      </c>
      <c r="F12" s="173" t="s">
        <v>117</v>
      </c>
      <c r="G12" s="174"/>
      <c r="H12" s="175"/>
      <c r="I12" s="23" t="s">
        <v>7</v>
      </c>
      <c r="J12" s="173" t="s">
        <v>120</v>
      </c>
      <c r="K12" s="174"/>
      <c r="L12" s="174"/>
      <c r="M12" s="175"/>
    </row>
    <row r="13" spans="2:13" ht="24" thickBot="1" x14ac:dyDescent="0.3">
      <c r="B13" s="152"/>
      <c r="C13" s="153"/>
      <c r="D13" s="153"/>
      <c r="E13" s="153"/>
      <c r="F13" s="153"/>
      <c r="G13" s="153"/>
      <c r="H13" s="153"/>
      <c r="I13" s="153"/>
      <c r="J13" s="153"/>
      <c r="K13" s="153"/>
      <c r="L13" s="153"/>
      <c r="M13" s="153"/>
    </row>
    <row r="14" spans="2:13" ht="70.5" thickBot="1" x14ac:dyDescent="0.3">
      <c r="B14" s="24" t="s">
        <v>8</v>
      </c>
      <c r="C14" s="199" t="s">
        <v>138</v>
      </c>
      <c r="D14" s="200"/>
      <c r="E14" s="24" t="s">
        <v>9</v>
      </c>
      <c r="F14" s="26" t="s">
        <v>139</v>
      </c>
      <c r="G14" s="24" t="s">
        <v>10</v>
      </c>
      <c r="H14" s="26"/>
      <c r="I14" s="25" t="s">
        <v>11</v>
      </c>
      <c r="J14" s="64">
        <v>42917</v>
      </c>
      <c r="K14" s="156" t="s">
        <v>12</v>
      </c>
      <c r="L14" s="157"/>
      <c r="M14" s="64">
        <v>43008</v>
      </c>
    </row>
    <row r="15" spans="2:13" ht="20.25" customHeight="1" thickBot="1" x14ac:dyDescent="0.3">
      <c r="B15" s="158"/>
      <c r="C15" s="159"/>
      <c r="D15" s="159"/>
      <c r="E15" s="159"/>
      <c r="F15" s="159"/>
      <c r="G15" s="159"/>
      <c r="H15" s="159"/>
      <c r="I15" s="159"/>
      <c r="J15" s="159"/>
      <c r="K15" s="159"/>
      <c r="L15" s="159"/>
      <c r="M15" s="159"/>
    </row>
    <row r="16" spans="2:13" ht="40.5" customHeight="1" thickBot="1" x14ac:dyDescent="0.3">
      <c r="B16" s="160" t="s">
        <v>13</v>
      </c>
      <c r="C16" s="161"/>
      <c r="D16" s="162"/>
      <c r="E16" s="166" t="s">
        <v>14</v>
      </c>
      <c r="F16" s="168" t="s">
        <v>15</v>
      </c>
      <c r="G16" s="168"/>
      <c r="H16" s="168"/>
      <c r="I16" s="169" t="s">
        <v>16</v>
      </c>
      <c r="J16" s="168"/>
      <c r="K16" s="168"/>
      <c r="L16" s="168"/>
      <c r="M16" s="170"/>
    </row>
    <row r="17" spans="1:17" ht="56.25" customHeight="1" thickBot="1" x14ac:dyDescent="0.3">
      <c r="B17" s="163"/>
      <c r="C17" s="164"/>
      <c r="D17" s="165"/>
      <c r="E17" s="167"/>
      <c r="F17" s="27" t="s">
        <v>17</v>
      </c>
      <c r="G17" s="65" t="s">
        <v>18</v>
      </c>
      <c r="H17" s="36" t="s">
        <v>19</v>
      </c>
      <c r="I17" s="27" t="s">
        <v>20</v>
      </c>
      <c r="J17" s="27" t="s">
        <v>21</v>
      </c>
      <c r="K17" s="66" t="s">
        <v>19</v>
      </c>
      <c r="L17" s="27" t="s">
        <v>22</v>
      </c>
      <c r="M17" s="29" t="s">
        <v>19</v>
      </c>
    </row>
    <row r="18" spans="1:17" ht="29.25" customHeight="1" x14ac:dyDescent="0.25">
      <c r="A18" s="204" t="s">
        <v>237</v>
      </c>
      <c r="B18" s="136" t="s">
        <v>140</v>
      </c>
      <c r="C18" s="196"/>
      <c r="D18" s="137"/>
      <c r="E18" s="41" t="s">
        <v>23</v>
      </c>
      <c r="F18" s="50">
        <v>0</v>
      </c>
      <c r="G18" s="38">
        <v>0</v>
      </c>
      <c r="H18" s="55" t="e">
        <f>G18/$F$22</f>
        <v>#DIV/0!</v>
      </c>
      <c r="I18" s="33"/>
      <c r="J18" s="33"/>
      <c r="K18" s="56">
        <f>J18/$I$22</f>
        <v>0</v>
      </c>
      <c r="L18" s="68">
        <v>0</v>
      </c>
      <c r="M18" s="56">
        <f>L18/$J$22</f>
        <v>0</v>
      </c>
    </row>
    <row r="19" spans="1:17" ht="25.5" customHeight="1" x14ac:dyDescent="0.25">
      <c r="A19" s="204"/>
      <c r="B19" s="138"/>
      <c r="C19" s="197"/>
      <c r="D19" s="139"/>
      <c r="E19" s="42" t="s">
        <v>24</v>
      </c>
      <c r="F19" s="52">
        <f>-F18+'[2]Corte 30 de junio'!$I$25</f>
        <v>0</v>
      </c>
      <c r="G19" s="54">
        <f>-G18+'[2]Corte 30 de junio'!$I$26</f>
        <v>0</v>
      </c>
      <c r="H19" s="48" t="e">
        <f>G19/$F$22</f>
        <v>#DIV/0!</v>
      </c>
      <c r="I19" s="34"/>
      <c r="J19" s="34"/>
      <c r="K19" s="53">
        <f>J19/$I$22</f>
        <v>0</v>
      </c>
      <c r="L19" s="67">
        <v>0</v>
      </c>
      <c r="M19" s="53">
        <f>L19/$J$22</f>
        <v>0</v>
      </c>
    </row>
    <row r="20" spans="1:17" ht="25.5" customHeight="1" x14ac:dyDescent="0.25">
      <c r="A20" s="204"/>
      <c r="B20" s="138"/>
      <c r="C20" s="197"/>
      <c r="D20" s="139"/>
      <c r="E20" s="42" t="s">
        <v>25</v>
      </c>
      <c r="F20" s="52">
        <v>0</v>
      </c>
      <c r="G20" s="39">
        <v>0</v>
      </c>
      <c r="H20" s="48" t="e">
        <f>G20/$F$22</f>
        <v>#DIV/0!</v>
      </c>
      <c r="I20" s="90">
        <v>783227000000</v>
      </c>
      <c r="J20" s="90">
        <v>461746947274</v>
      </c>
      <c r="K20" s="53">
        <f>J20/$I$22</f>
        <v>0.58954421550074243</v>
      </c>
      <c r="L20" s="90">
        <v>461746947274</v>
      </c>
      <c r="M20" s="53">
        <f>L20/$J$22</f>
        <v>1</v>
      </c>
    </row>
    <row r="21" spans="1:17" ht="25.5" customHeight="1" x14ac:dyDescent="0.25">
      <c r="A21" s="204"/>
      <c r="B21" s="138"/>
      <c r="C21" s="197"/>
      <c r="D21" s="139"/>
      <c r="E21" s="42" t="s">
        <v>26</v>
      </c>
      <c r="F21" s="52">
        <v>0</v>
      </c>
      <c r="G21" s="39">
        <v>0</v>
      </c>
      <c r="H21" s="48" t="e">
        <f>G21/$F$22</f>
        <v>#DIV/0!</v>
      </c>
      <c r="I21" s="34"/>
      <c r="J21" s="34"/>
      <c r="K21" s="53">
        <f>J21/$I$22</f>
        <v>0</v>
      </c>
      <c r="L21" s="67">
        <v>0</v>
      </c>
      <c r="M21" s="53">
        <f>L21/$J$22</f>
        <v>0</v>
      </c>
    </row>
    <row r="22" spans="1:17" ht="77.25" customHeight="1" thickBot="1" x14ac:dyDescent="0.3">
      <c r="A22" s="204"/>
      <c r="B22" s="140"/>
      <c r="C22" s="198"/>
      <c r="D22" s="141"/>
      <c r="E22" s="46" t="s">
        <v>27</v>
      </c>
      <c r="F22" s="40">
        <f t="shared" ref="F22:J22" si="0">SUM(F18:F21)</f>
        <v>0</v>
      </c>
      <c r="G22" s="40">
        <f t="shared" si="0"/>
        <v>0</v>
      </c>
      <c r="H22" s="57" t="e">
        <f>G22/$F$22</f>
        <v>#DIV/0!</v>
      </c>
      <c r="I22" s="91">
        <f t="shared" si="0"/>
        <v>783227000000</v>
      </c>
      <c r="J22" s="91">
        <f t="shared" si="0"/>
        <v>461746947274</v>
      </c>
      <c r="K22" s="58">
        <f>J22/$I$22</f>
        <v>0.58954421550074243</v>
      </c>
      <c r="L22" s="92">
        <f>SUM(L18:L21)</f>
        <v>461746947274</v>
      </c>
      <c r="M22" s="58">
        <f>SUM(M18:M21)</f>
        <v>1</v>
      </c>
    </row>
    <row r="23" spans="1:17" ht="45.75" customHeight="1" thickBot="1" x14ac:dyDescent="0.3">
      <c r="B23" s="191" t="s">
        <v>28</v>
      </c>
      <c r="C23" s="131" t="s">
        <v>29</v>
      </c>
      <c r="D23" s="132"/>
      <c r="E23" s="27" t="s">
        <v>14</v>
      </c>
      <c r="F23" s="27" t="s">
        <v>20</v>
      </c>
      <c r="G23" s="47" t="s">
        <v>30</v>
      </c>
      <c r="H23" s="36" t="s">
        <v>19</v>
      </c>
      <c r="I23" s="133" t="s">
        <v>31</v>
      </c>
      <c r="J23" s="133"/>
      <c r="K23" s="133"/>
      <c r="L23" s="134"/>
      <c r="M23" s="135"/>
    </row>
    <row r="24" spans="1:17" ht="25.5" customHeight="1" x14ac:dyDescent="0.25">
      <c r="B24" s="192"/>
      <c r="C24" s="136" t="s">
        <v>141</v>
      </c>
      <c r="D24" s="137"/>
      <c r="E24" s="43" t="s">
        <v>23</v>
      </c>
      <c r="F24" s="50"/>
      <c r="G24" s="38"/>
      <c r="H24" s="55">
        <f>G24/$F$28</f>
        <v>0</v>
      </c>
      <c r="I24" s="105" t="s">
        <v>239</v>
      </c>
      <c r="J24" s="108" t="s">
        <v>183</v>
      </c>
      <c r="K24" s="109"/>
      <c r="L24" s="109"/>
      <c r="M24" s="110"/>
      <c r="N24" s="108" t="s">
        <v>199</v>
      </c>
      <c r="O24" s="109"/>
      <c r="P24" s="109"/>
      <c r="Q24" s="110"/>
    </row>
    <row r="25" spans="1:17" ht="25.5" customHeight="1" x14ac:dyDescent="0.25">
      <c r="B25" s="192"/>
      <c r="C25" s="138"/>
      <c r="D25" s="139"/>
      <c r="E25" s="44" t="s">
        <v>24</v>
      </c>
      <c r="F25" s="52"/>
      <c r="G25" s="54"/>
      <c r="H25" s="55">
        <f>G25/$F$28</f>
        <v>0</v>
      </c>
      <c r="I25" s="205" t="s">
        <v>181</v>
      </c>
      <c r="J25" s="205" t="s">
        <v>244</v>
      </c>
      <c r="K25" s="206"/>
      <c r="L25" s="206"/>
      <c r="M25" s="207"/>
      <c r="N25" s="205" t="s">
        <v>203</v>
      </c>
      <c r="O25" s="206"/>
      <c r="P25" s="206"/>
      <c r="Q25" s="207"/>
    </row>
    <row r="26" spans="1:17" ht="25.5" customHeight="1" x14ac:dyDescent="0.25">
      <c r="B26" s="192"/>
      <c r="C26" s="138"/>
      <c r="D26" s="139"/>
      <c r="E26" s="44" t="s">
        <v>25</v>
      </c>
      <c r="F26" s="100">
        <v>1</v>
      </c>
      <c r="G26" s="60">
        <v>0.75</v>
      </c>
      <c r="H26" s="55">
        <f>G26/$F$28</f>
        <v>0.75</v>
      </c>
      <c r="I26" s="208"/>
      <c r="J26" s="208"/>
      <c r="K26" s="209"/>
      <c r="L26" s="209"/>
      <c r="M26" s="210"/>
      <c r="N26" s="208"/>
      <c r="O26" s="209"/>
      <c r="P26" s="209"/>
      <c r="Q26" s="210"/>
    </row>
    <row r="27" spans="1:17" ht="25.5" customHeight="1" x14ac:dyDescent="0.25">
      <c r="B27" s="192"/>
      <c r="C27" s="138"/>
      <c r="D27" s="139"/>
      <c r="E27" s="44" t="s">
        <v>26</v>
      </c>
      <c r="F27" s="52">
        <v>0</v>
      </c>
      <c r="G27" s="39">
        <v>0</v>
      </c>
      <c r="H27" s="55">
        <f>G27/$F$28</f>
        <v>0</v>
      </c>
      <c r="I27" s="208"/>
      <c r="J27" s="208"/>
      <c r="K27" s="209"/>
      <c r="L27" s="209"/>
      <c r="M27" s="210"/>
      <c r="N27" s="208"/>
      <c r="O27" s="209"/>
      <c r="P27" s="209"/>
      <c r="Q27" s="210"/>
    </row>
    <row r="28" spans="1:17" ht="77.25" customHeight="1" thickBot="1" x14ac:dyDescent="0.3">
      <c r="B28" s="192"/>
      <c r="C28" s="140"/>
      <c r="D28" s="141"/>
      <c r="E28" s="45" t="s">
        <v>27</v>
      </c>
      <c r="F28" s="61">
        <f>SUM(F24:F27)</f>
        <v>1</v>
      </c>
      <c r="G28" s="61">
        <f>SUM(G24:G27)</f>
        <v>0.75</v>
      </c>
      <c r="H28" s="55">
        <f>G28/$F$28</f>
        <v>0.75</v>
      </c>
      <c r="I28" s="211"/>
      <c r="J28" s="211"/>
      <c r="K28" s="212"/>
      <c r="L28" s="212"/>
      <c r="M28" s="213"/>
      <c r="N28" s="211"/>
      <c r="O28" s="212"/>
      <c r="P28" s="212"/>
      <c r="Q28" s="213"/>
    </row>
    <row r="29" spans="1:17" ht="15.75" thickBot="1" x14ac:dyDescent="0.3"/>
    <row r="30" spans="1:17" ht="40.5" customHeight="1" thickBot="1" x14ac:dyDescent="0.3">
      <c r="B30" s="160" t="s">
        <v>13</v>
      </c>
      <c r="C30" s="161"/>
      <c r="D30" s="162"/>
      <c r="E30" s="166" t="s">
        <v>14</v>
      </c>
      <c r="F30" s="168" t="s">
        <v>15</v>
      </c>
      <c r="G30" s="168"/>
      <c r="H30" s="168"/>
      <c r="I30" s="169" t="s">
        <v>16</v>
      </c>
      <c r="J30" s="168"/>
      <c r="K30" s="168"/>
      <c r="L30" s="168"/>
      <c r="M30" s="170"/>
      <c r="P30" s="75"/>
    </row>
    <row r="31" spans="1:17" ht="56.25" customHeight="1" thickBot="1" x14ac:dyDescent="0.3">
      <c r="B31" s="163"/>
      <c r="C31" s="164"/>
      <c r="D31" s="165"/>
      <c r="E31" s="167"/>
      <c r="F31" s="27" t="s">
        <v>17</v>
      </c>
      <c r="G31" s="65" t="s">
        <v>18</v>
      </c>
      <c r="H31" s="36" t="s">
        <v>19</v>
      </c>
      <c r="I31" s="27" t="s">
        <v>20</v>
      </c>
      <c r="J31" s="27" t="s">
        <v>21</v>
      </c>
      <c r="K31" s="66" t="s">
        <v>19</v>
      </c>
      <c r="L31" s="27" t="s">
        <v>22</v>
      </c>
      <c r="M31" s="29" t="s">
        <v>19</v>
      </c>
    </row>
    <row r="32" spans="1:17" ht="29.25" customHeight="1" x14ac:dyDescent="0.25">
      <c r="B32" s="136" t="s">
        <v>132</v>
      </c>
      <c r="C32" s="196"/>
      <c r="D32" s="137"/>
      <c r="E32" s="41" t="s">
        <v>23</v>
      </c>
      <c r="F32" s="50"/>
      <c r="G32" s="38"/>
      <c r="H32" s="55">
        <f>G32/$F$36</f>
        <v>0</v>
      </c>
      <c r="I32" s="33"/>
      <c r="J32" s="33"/>
      <c r="K32" s="56">
        <f>J32/$I$36</f>
        <v>0</v>
      </c>
      <c r="L32" s="68">
        <v>0</v>
      </c>
      <c r="M32" s="69">
        <f>L32/$J$36</f>
        <v>0</v>
      </c>
    </row>
    <row r="33" spans="2:18" ht="25.5" customHeight="1" x14ac:dyDescent="0.25">
      <c r="B33" s="138"/>
      <c r="C33" s="197"/>
      <c r="D33" s="139"/>
      <c r="E33" s="42" t="s">
        <v>24</v>
      </c>
      <c r="F33" s="52"/>
      <c r="G33" s="54"/>
      <c r="H33" s="55">
        <f>G33/$F$36</f>
        <v>0</v>
      </c>
      <c r="I33" s="34"/>
      <c r="J33" s="34"/>
      <c r="K33" s="56">
        <f>J33/$I$36</f>
        <v>0</v>
      </c>
      <c r="L33" s="67">
        <v>0</v>
      </c>
      <c r="M33" s="69">
        <f>L33/$J$36</f>
        <v>0</v>
      </c>
    </row>
    <row r="34" spans="2:18" ht="25.5" customHeight="1" x14ac:dyDescent="0.25">
      <c r="B34" s="138"/>
      <c r="C34" s="197"/>
      <c r="D34" s="139"/>
      <c r="E34" s="42" t="s">
        <v>25</v>
      </c>
      <c r="F34" s="52">
        <v>204</v>
      </c>
      <c r="G34" s="39">
        <v>150</v>
      </c>
      <c r="H34" s="55">
        <f>G34/$F$36</f>
        <v>0.73529411764705888</v>
      </c>
      <c r="I34" s="90">
        <v>93409772105</v>
      </c>
      <c r="J34" s="90">
        <v>51411885044</v>
      </c>
      <c r="K34" s="56">
        <f>J34/$I$36</f>
        <v>0.55039086259849734</v>
      </c>
      <c r="L34" s="89">
        <v>20732272470</v>
      </c>
      <c r="M34" s="69">
        <f>L34/$J$36</f>
        <v>0.40325836044052132</v>
      </c>
    </row>
    <row r="35" spans="2:18" ht="25.5" customHeight="1" x14ac:dyDescent="0.25">
      <c r="B35" s="138"/>
      <c r="C35" s="197"/>
      <c r="D35" s="139"/>
      <c r="E35" s="42" t="s">
        <v>26</v>
      </c>
      <c r="F35" s="52"/>
      <c r="G35" s="39"/>
      <c r="H35" s="55">
        <f>G35/$F$36</f>
        <v>0</v>
      </c>
      <c r="I35" s="90"/>
      <c r="J35" s="90"/>
      <c r="K35" s="56">
        <f>J35/$I$36</f>
        <v>0</v>
      </c>
      <c r="L35" s="89">
        <v>0</v>
      </c>
      <c r="M35" s="69">
        <f>L35/$J$36</f>
        <v>0</v>
      </c>
    </row>
    <row r="36" spans="2:18" ht="77.25" customHeight="1" thickBot="1" x14ac:dyDescent="0.3">
      <c r="B36" s="140"/>
      <c r="C36" s="198"/>
      <c r="D36" s="141"/>
      <c r="E36" s="46" t="s">
        <v>27</v>
      </c>
      <c r="F36" s="40">
        <f>SUM(F32:F35)</f>
        <v>204</v>
      </c>
      <c r="G36" s="40">
        <f>SUM(G32:G35)</f>
        <v>150</v>
      </c>
      <c r="H36" s="55">
        <f>G36/$F$36</f>
        <v>0.73529411764705888</v>
      </c>
      <c r="I36" s="91">
        <f>SUM(I32:I35)</f>
        <v>93409772105</v>
      </c>
      <c r="J36" s="91">
        <f>SUM(J32:J35)</f>
        <v>51411885044</v>
      </c>
      <c r="K36" s="56">
        <f>J36/$I$36</f>
        <v>0.55039086259849734</v>
      </c>
      <c r="L36" s="92">
        <f t="shared" ref="L36" si="1">SUM(L32:L35)</f>
        <v>20732272470</v>
      </c>
      <c r="M36" s="58">
        <f>SUM(M32:M35)</f>
        <v>0.40325836044052132</v>
      </c>
    </row>
    <row r="37" spans="2:18" ht="45.75" customHeight="1" thickBot="1" x14ac:dyDescent="0.3">
      <c r="B37" s="191" t="s">
        <v>28</v>
      </c>
      <c r="C37" s="131" t="s">
        <v>29</v>
      </c>
      <c r="D37" s="132"/>
      <c r="E37" s="27" t="s">
        <v>14</v>
      </c>
      <c r="F37" s="27" t="s">
        <v>20</v>
      </c>
      <c r="G37" s="47" t="s">
        <v>30</v>
      </c>
      <c r="H37" s="36" t="s">
        <v>19</v>
      </c>
      <c r="I37" s="133" t="s">
        <v>31</v>
      </c>
      <c r="J37" s="133"/>
      <c r="K37" s="133"/>
      <c r="L37" s="134"/>
      <c r="M37" s="135"/>
    </row>
    <row r="38" spans="2:18" ht="25.5" customHeight="1" thickBot="1" x14ac:dyDescent="0.3">
      <c r="B38" s="192"/>
      <c r="C38" s="136" t="s">
        <v>142</v>
      </c>
      <c r="D38" s="137"/>
      <c r="E38" s="43" t="s">
        <v>23</v>
      </c>
      <c r="F38" s="59"/>
      <c r="G38" s="59"/>
      <c r="H38" s="37">
        <f>G38/$F$42</f>
        <v>0</v>
      </c>
      <c r="I38" s="105" t="s">
        <v>239</v>
      </c>
      <c r="J38" s="108" t="s">
        <v>183</v>
      </c>
      <c r="K38" s="109"/>
      <c r="L38" s="109"/>
      <c r="M38" s="110"/>
      <c r="N38" s="108" t="s">
        <v>199</v>
      </c>
      <c r="O38" s="109"/>
      <c r="P38" s="109"/>
      <c r="Q38" s="110"/>
    </row>
    <row r="39" spans="2:18" ht="25.5" customHeight="1" thickBot="1" x14ac:dyDescent="0.3">
      <c r="B39" s="192"/>
      <c r="C39" s="138"/>
      <c r="D39" s="139"/>
      <c r="E39" s="44" t="s">
        <v>24</v>
      </c>
      <c r="F39" s="60"/>
      <c r="G39" s="60"/>
      <c r="H39" s="37">
        <f>G39/$F$42</f>
        <v>0</v>
      </c>
      <c r="I39" s="205" t="s">
        <v>188</v>
      </c>
      <c r="J39" s="205" t="s">
        <v>245</v>
      </c>
      <c r="K39" s="206"/>
      <c r="L39" s="206"/>
      <c r="M39" s="207"/>
      <c r="N39" s="205" t="s">
        <v>204</v>
      </c>
      <c r="O39" s="206"/>
      <c r="P39" s="206"/>
      <c r="Q39" s="207"/>
      <c r="R39" t="s">
        <v>236</v>
      </c>
    </row>
    <row r="40" spans="2:18" ht="25.5" customHeight="1" thickBot="1" x14ac:dyDescent="0.3">
      <c r="B40" s="192"/>
      <c r="C40" s="138"/>
      <c r="D40" s="139"/>
      <c r="E40" s="44" t="s">
        <v>25</v>
      </c>
      <c r="F40" s="101">
        <v>0.02</v>
      </c>
      <c r="G40" s="102">
        <v>1.2E-2</v>
      </c>
      <c r="H40" s="37">
        <f>G40/$F$42</f>
        <v>0.6</v>
      </c>
      <c r="I40" s="208"/>
      <c r="J40" s="208"/>
      <c r="K40" s="209"/>
      <c r="L40" s="209"/>
      <c r="M40" s="210"/>
      <c r="N40" s="208"/>
      <c r="O40" s="209"/>
      <c r="P40" s="209"/>
      <c r="Q40" s="210"/>
    </row>
    <row r="41" spans="2:18" ht="25.5" customHeight="1" thickBot="1" x14ac:dyDescent="0.3">
      <c r="B41" s="192"/>
      <c r="C41" s="138"/>
      <c r="D41" s="139"/>
      <c r="E41" s="44" t="s">
        <v>26</v>
      </c>
      <c r="F41" s="101"/>
      <c r="G41" s="102"/>
      <c r="H41" s="37">
        <f>G41/$F$42</f>
        <v>0</v>
      </c>
      <c r="I41" s="208"/>
      <c r="J41" s="208"/>
      <c r="K41" s="209"/>
      <c r="L41" s="209"/>
      <c r="M41" s="210"/>
      <c r="N41" s="208"/>
      <c r="O41" s="209"/>
      <c r="P41" s="209"/>
      <c r="Q41" s="210"/>
    </row>
    <row r="42" spans="2:18" ht="77.25" customHeight="1" thickBot="1" x14ac:dyDescent="0.3">
      <c r="B42" s="192"/>
      <c r="C42" s="140"/>
      <c r="D42" s="141"/>
      <c r="E42" s="45" t="s">
        <v>27</v>
      </c>
      <c r="F42" s="93">
        <f>SUM(F38:F41)</f>
        <v>0.02</v>
      </c>
      <c r="G42" s="93">
        <f>SUM(G38:G41)</f>
        <v>1.2E-2</v>
      </c>
      <c r="H42" s="37">
        <f>G42/$F$42</f>
        <v>0.6</v>
      </c>
      <c r="I42" s="211"/>
      <c r="J42" s="211"/>
      <c r="K42" s="212"/>
      <c r="L42" s="212"/>
      <c r="M42" s="213"/>
      <c r="N42" s="211"/>
      <c r="O42" s="212"/>
      <c r="P42" s="212"/>
      <c r="Q42" s="213"/>
    </row>
    <row r="43" spans="2:18" ht="25.5" customHeight="1" thickBot="1" x14ac:dyDescent="0.3">
      <c r="B43" s="192"/>
      <c r="C43" s="136" t="s">
        <v>143</v>
      </c>
      <c r="D43" s="137"/>
      <c r="E43" s="43" t="s">
        <v>23</v>
      </c>
      <c r="F43" s="59"/>
      <c r="G43" s="59"/>
      <c r="H43" s="37">
        <f>G43/$F$47</f>
        <v>0</v>
      </c>
      <c r="I43" s="107" t="s">
        <v>239</v>
      </c>
      <c r="J43" s="214" t="s">
        <v>183</v>
      </c>
      <c r="K43" s="215"/>
      <c r="L43" s="215"/>
      <c r="M43" s="216"/>
      <c r="N43" s="214" t="s">
        <v>199</v>
      </c>
      <c r="O43" s="215"/>
      <c r="P43" s="215"/>
      <c r="Q43" s="216"/>
    </row>
    <row r="44" spans="2:18" ht="25.5" customHeight="1" thickBot="1" x14ac:dyDescent="0.3">
      <c r="B44" s="192"/>
      <c r="C44" s="138"/>
      <c r="D44" s="139"/>
      <c r="E44" s="44" t="s">
        <v>24</v>
      </c>
      <c r="F44" s="60"/>
      <c r="G44" s="60"/>
      <c r="H44" s="37">
        <f>G44/$F$47</f>
        <v>0</v>
      </c>
      <c r="I44" s="220" t="s">
        <v>254</v>
      </c>
      <c r="J44" s="206" t="s">
        <v>246</v>
      </c>
      <c r="K44" s="206"/>
      <c r="L44" s="206"/>
      <c r="M44" s="223"/>
      <c r="N44" s="205" t="s">
        <v>206</v>
      </c>
      <c r="O44" s="206"/>
      <c r="P44" s="206"/>
      <c r="Q44" s="207"/>
    </row>
    <row r="45" spans="2:18" ht="25.5" customHeight="1" thickBot="1" x14ac:dyDescent="0.3">
      <c r="B45" s="192"/>
      <c r="C45" s="138"/>
      <c r="D45" s="139"/>
      <c r="E45" s="44" t="s">
        <v>25</v>
      </c>
      <c r="F45" s="101">
        <v>4</v>
      </c>
      <c r="G45" s="102">
        <v>0.81</v>
      </c>
      <c r="H45" s="37">
        <f>G45/$F$47</f>
        <v>0.20250000000000001</v>
      </c>
      <c r="I45" s="221"/>
      <c r="J45" s="209"/>
      <c r="K45" s="209"/>
      <c r="L45" s="209"/>
      <c r="M45" s="224"/>
      <c r="N45" s="208"/>
      <c r="O45" s="209"/>
      <c r="P45" s="209"/>
      <c r="Q45" s="210"/>
    </row>
    <row r="46" spans="2:18" ht="25.5" customHeight="1" thickBot="1" x14ac:dyDescent="0.3">
      <c r="B46" s="192"/>
      <c r="C46" s="138"/>
      <c r="D46" s="139"/>
      <c r="E46" s="44" t="s">
        <v>26</v>
      </c>
      <c r="F46" s="60"/>
      <c r="G46" s="60"/>
      <c r="H46" s="37">
        <f>G46/$F$47</f>
        <v>0</v>
      </c>
      <c r="I46" s="221"/>
      <c r="J46" s="209"/>
      <c r="K46" s="209"/>
      <c r="L46" s="209"/>
      <c r="M46" s="224"/>
      <c r="N46" s="208"/>
      <c r="O46" s="209"/>
      <c r="P46" s="209"/>
      <c r="Q46" s="210"/>
    </row>
    <row r="47" spans="2:18" ht="77.25" customHeight="1" thickBot="1" x14ac:dyDescent="0.3">
      <c r="B47" s="192"/>
      <c r="C47" s="140"/>
      <c r="D47" s="141"/>
      <c r="E47" s="45" t="s">
        <v>27</v>
      </c>
      <c r="F47" s="61">
        <f>SUM(F43:F46)</f>
        <v>4</v>
      </c>
      <c r="G47" s="61">
        <f>SUM(G43:G46)</f>
        <v>0.81</v>
      </c>
      <c r="H47" s="37">
        <f>G47/$F$47</f>
        <v>0.20250000000000001</v>
      </c>
      <c r="I47" s="222"/>
      <c r="J47" s="212"/>
      <c r="K47" s="212"/>
      <c r="L47" s="212"/>
      <c r="M47" s="225"/>
      <c r="N47" s="211"/>
      <c r="O47" s="212"/>
      <c r="P47" s="212"/>
      <c r="Q47" s="213"/>
    </row>
    <row r="48" spans="2:18" ht="25.5" customHeight="1" thickBot="1" x14ac:dyDescent="0.3">
      <c r="B48" s="192"/>
      <c r="C48" s="136" t="s">
        <v>144</v>
      </c>
      <c r="D48" s="137"/>
      <c r="E48" s="43" t="s">
        <v>23</v>
      </c>
      <c r="F48" s="38"/>
      <c r="G48" s="38"/>
      <c r="H48" s="37">
        <f>+'[2]Corte 31 de marzo'!$S$32</f>
        <v>0</v>
      </c>
      <c r="I48" s="107" t="s">
        <v>239</v>
      </c>
      <c r="J48" s="214" t="s">
        <v>183</v>
      </c>
      <c r="K48" s="215"/>
      <c r="L48" s="215"/>
      <c r="M48" s="216"/>
      <c r="N48" s="214" t="s">
        <v>199</v>
      </c>
      <c r="O48" s="215"/>
      <c r="P48" s="215"/>
      <c r="Q48" s="216"/>
    </row>
    <row r="49" spans="2:17" ht="25.5" customHeight="1" thickBot="1" x14ac:dyDescent="0.3">
      <c r="B49" s="192"/>
      <c r="C49" s="138"/>
      <c r="D49" s="139"/>
      <c r="E49" s="44" t="s">
        <v>24</v>
      </c>
      <c r="F49" s="39"/>
      <c r="G49" s="39"/>
      <c r="H49" s="37">
        <f>G49/$F$52</f>
        <v>0</v>
      </c>
      <c r="I49" s="205" t="s">
        <v>207</v>
      </c>
      <c r="J49" s="205" t="s">
        <v>247</v>
      </c>
      <c r="K49" s="206"/>
      <c r="L49" s="206"/>
      <c r="M49" s="207"/>
      <c r="N49" s="205" t="s">
        <v>205</v>
      </c>
      <c r="O49" s="206"/>
      <c r="P49" s="206"/>
      <c r="Q49" s="207"/>
    </row>
    <row r="50" spans="2:17" ht="25.5" customHeight="1" thickBot="1" x14ac:dyDescent="0.3">
      <c r="B50" s="192"/>
      <c r="C50" s="138"/>
      <c r="D50" s="139"/>
      <c r="E50" s="44" t="s">
        <v>25</v>
      </c>
      <c r="F50" s="52">
        <v>88112</v>
      </c>
      <c r="G50" s="39">
        <v>0</v>
      </c>
      <c r="H50" s="37">
        <f>G50/$F$52</f>
        <v>0</v>
      </c>
      <c r="I50" s="208"/>
      <c r="J50" s="208"/>
      <c r="K50" s="209"/>
      <c r="L50" s="209"/>
      <c r="M50" s="210"/>
      <c r="N50" s="208"/>
      <c r="O50" s="209"/>
      <c r="P50" s="209"/>
      <c r="Q50" s="210"/>
    </row>
    <row r="51" spans="2:17" ht="25.5" customHeight="1" thickBot="1" x14ac:dyDescent="0.3">
      <c r="B51" s="192"/>
      <c r="C51" s="138"/>
      <c r="D51" s="139"/>
      <c r="E51" s="44" t="s">
        <v>26</v>
      </c>
      <c r="F51" s="39"/>
      <c r="G51" s="39"/>
      <c r="H51" s="37">
        <f>G51/$F$52</f>
        <v>0</v>
      </c>
      <c r="I51" s="208"/>
      <c r="J51" s="208"/>
      <c r="K51" s="209"/>
      <c r="L51" s="209"/>
      <c r="M51" s="210"/>
      <c r="N51" s="208"/>
      <c r="O51" s="209"/>
      <c r="P51" s="209"/>
      <c r="Q51" s="210"/>
    </row>
    <row r="52" spans="2:17" ht="77.25" customHeight="1" thickBot="1" x14ac:dyDescent="0.3">
      <c r="B52" s="192"/>
      <c r="C52" s="140"/>
      <c r="D52" s="141"/>
      <c r="E52" s="45" t="s">
        <v>27</v>
      </c>
      <c r="F52" s="40">
        <f>SUM(F48:F51)</f>
        <v>88112</v>
      </c>
      <c r="G52" s="40">
        <f>SUM(G48:G51)</f>
        <v>0</v>
      </c>
      <c r="H52" s="37">
        <f>G52/$F$52</f>
        <v>0</v>
      </c>
      <c r="I52" s="211"/>
      <c r="J52" s="211"/>
      <c r="K52" s="212"/>
      <c r="L52" s="212"/>
      <c r="M52" s="213"/>
      <c r="N52" s="211"/>
      <c r="O52" s="212"/>
      <c r="P52" s="212"/>
      <c r="Q52" s="213"/>
    </row>
    <row r="53" spans="2:17" ht="25.5" customHeight="1" thickBot="1" x14ac:dyDescent="0.3">
      <c r="B53" s="192"/>
      <c r="C53" s="136" t="s">
        <v>145</v>
      </c>
      <c r="D53" s="137"/>
      <c r="E53" s="43" t="s">
        <v>23</v>
      </c>
      <c r="F53" s="38"/>
      <c r="G53" s="38"/>
      <c r="H53" s="37">
        <f>G53/$F$57</f>
        <v>0</v>
      </c>
      <c r="I53" s="107" t="s">
        <v>239</v>
      </c>
      <c r="J53" s="214" t="s">
        <v>183</v>
      </c>
      <c r="K53" s="215"/>
      <c r="L53" s="215"/>
      <c r="M53" s="216"/>
      <c r="N53" s="214" t="s">
        <v>199</v>
      </c>
      <c r="O53" s="215"/>
      <c r="P53" s="215"/>
      <c r="Q53" s="216"/>
    </row>
    <row r="54" spans="2:17" ht="25.5" customHeight="1" thickBot="1" x14ac:dyDescent="0.3">
      <c r="B54" s="192"/>
      <c r="C54" s="138"/>
      <c r="D54" s="139"/>
      <c r="E54" s="44" t="s">
        <v>24</v>
      </c>
      <c r="F54" s="39"/>
      <c r="G54" s="39"/>
      <c r="H54" s="37">
        <f>G54/$F$57</f>
        <v>0</v>
      </c>
      <c r="I54" s="205" t="s">
        <v>209</v>
      </c>
      <c r="J54" s="205" t="s">
        <v>248</v>
      </c>
      <c r="K54" s="206"/>
      <c r="L54" s="206"/>
      <c r="M54" s="207"/>
      <c r="N54" s="205" t="s">
        <v>208</v>
      </c>
      <c r="O54" s="206"/>
      <c r="P54" s="206"/>
      <c r="Q54" s="207"/>
    </row>
    <row r="55" spans="2:17" ht="25.5" customHeight="1" thickBot="1" x14ac:dyDescent="0.3">
      <c r="B55" s="192"/>
      <c r="C55" s="138"/>
      <c r="D55" s="139"/>
      <c r="E55" s="44" t="s">
        <v>25</v>
      </c>
      <c r="F55" s="100">
        <v>0.65</v>
      </c>
      <c r="G55" s="60">
        <v>0.05</v>
      </c>
      <c r="H55" s="37">
        <f>G55/$F$57</f>
        <v>7.6923076923076927E-2</v>
      </c>
      <c r="I55" s="208"/>
      <c r="J55" s="208"/>
      <c r="K55" s="209"/>
      <c r="L55" s="209"/>
      <c r="M55" s="210"/>
      <c r="N55" s="208"/>
      <c r="O55" s="209"/>
      <c r="P55" s="209"/>
      <c r="Q55" s="210"/>
    </row>
    <row r="56" spans="2:17" ht="25.5" customHeight="1" thickBot="1" x14ac:dyDescent="0.3">
      <c r="B56" s="192"/>
      <c r="C56" s="138"/>
      <c r="D56" s="139"/>
      <c r="E56" s="44" t="s">
        <v>26</v>
      </c>
      <c r="F56" s="39"/>
      <c r="G56" s="39"/>
      <c r="H56" s="37">
        <f>G56/$F$57</f>
        <v>0</v>
      </c>
      <c r="I56" s="208"/>
      <c r="J56" s="208"/>
      <c r="K56" s="209"/>
      <c r="L56" s="209"/>
      <c r="M56" s="210"/>
      <c r="N56" s="208"/>
      <c r="O56" s="209"/>
      <c r="P56" s="209"/>
      <c r="Q56" s="210"/>
    </row>
    <row r="57" spans="2:17" ht="77.25" customHeight="1" thickBot="1" x14ac:dyDescent="0.3">
      <c r="B57" s="192"/>
      <c r="C57" s="140"/>
      <c r="D57" s="141"/>
      <c r="E57" s="45" t="s">
        <v>27</v>
      </c>
      <c r="F57" s="61">
        <f>SUM(F53:F56)</f>
        <v>0.65</v>
      </c>
      <c r="G57" s="61">
        <f>SUM(G53:G56)</f>
        <v>0.05</v>
      </c>
      <c r="H57" s="37">
        <f>G57/$F$57</f>
        <v>7.6923076923076927E-2</v>
      </c>
      <c r="I57" s="211"/>
      <c r="J57" s="211"/>
      <c r="K57" s="212"/>
      <c r="L57" s="212"/>
      <c r="M57" s="213"/>
      <c r="N57" s="211"/>
      <c r="O57" s="212"/>
      <c r="P57" s="212"/>
      <c r="Q57" s="213"/>
    </row>
    <row r="58" spans="2:17" ht="25.5" customHeight="1" thickBot="1" x14ac:dyDescent="0.3">
      <c r="B58" s="192"/>
      <c r="C58" s="136" t="s">
        <v>146</v>
      </c>
      <c r="D58" s="137"/>
      <c r="E58" s="43" t="s">
        <v>23</v>
      </c>
      <c r="F58" s="38"/>
      <c r="G58" s="38"/>
      <c r="H58" s="37">
        <f>G58/$F$62</f>
        <v>0</v>
      </c>
      <c r="I58" s="107" t="s">
        <v>239</v>
      </c>
      <c r="J58" s="214" t="s">
        <v>183</v>
      </c>
      <c r="K58" s="215"/>
      <c r="L58" s="215"/>
      <c r="M58" s="216"/>
      <c r="N58" s="214" t="s">
        <v>199</v>
      </c>
      <c r="O58" s="215"/>
      <c r="P58" s="215"/>
      <c r="Q58" s="216"/>
    </row>
    <row r="59" spans="2:17" ht="25.5" customHeight="1" thickBot="1" x14ac:dyDescent="0.3">
      <c r="B59" s="192"/>
      <c r="C59" s="138"/>
      <c r="D59" s="139"/>
      <c r="E59" s="44" t="s">
        <v>24</v>
      </c>
      <c r="F59" s="39"/>
      <c r="G59" s="39"/>
      <c r="H59" s="37">
        <f t="shared" ref="H59:H62" si="2">G59/$F$62</f>
        <v>0</v>
      </c>
      <c r="I59" s="205" t="s">
        <v>210</v>
      </c>
      <c r="J59" s="205" t="s">
        <v>255</v>
      </c>
      <c r="K59" s="206"/>
      <c r="L59" s="206"/>
      <c r="M59" s="207"/>
      <c r="N59" s="205" t="s">
        <v>211</v>
      </c>
      <c r="O59" s="206"/>
      <c r="P59" s="206"/>
      <c r="Q59" s="207"/>
    </row>
    <row r="60" spans="2:17" ht="25.5" customHeight="1" thickBot="1" x14ac:dyDescent="0.3">
      <c r="B60" s="192"/>
      <c r="C60" s="138"/>
      <c r="D60" s="139"/>
      <c r="E60" s="44" t="s">
        <v>25</v>
      </c>
      <c r="F60" s="52">
        <v>100</v>
      </c>
      <c r="G60" s="39">
        <v>75</v>
      </c>
      <c r="H60" s="37">
        <f t="shared" si="2"/>
        <v>0.75</v>
      </c>
      <c r="I60" s="208"/>
      <c r="J60" s="208"/>
      <c r="K60" s="209"/>
      <c r="L60" s="209"/>
      <c r="M60" s="210"/>
      <c r="N60" s="208"/>
      <c r="O60" s="209"/>
      <c r="P60" s="209"/>
      <c r="Q60" s="210"/>
    </row>
    <row r="61" spans="2:17" ht="25.5" customHeight="1" thickBot="1" x14ac:dyDescent="0.3">
      <c r="B61" s="192"/>
      <c r="C61" s="138"/>
      <c r="D61" s="139"/>
      <c r="E61" s="44" t="s">
        <v>26</v>
      </c>
      <c r="F61" s="39"/>
      <c r="G61" s="39"/>
      <c r="H61" s="37">
        <f t="shared" si="2"/>
        <v>0</v>
      </c>
      <c r="I61" s="208"/>
      <c r="J61" s="208"/>
      <c r="K61" s="209"/>
      <c r="L61" s="209"/>
      <c r="M61" s="210"/>
      <c r="N61" s="208"/>
      <c r="O61" s="209"/>
      <c r="P61" s="209"/>
      <c r="Q61" s="210"/>
    </row>
    <row r="62" spans="2:17" ht="77.25" customHeight="1" thickBot="1" x14ac:dyDescent="0.3">
      <c r="B62" s="192"/>
      <c r="C62" s="140"/>
      <c r="D62" s="141"/>
      <c r="E62" s="45" t="s">
        <v>27</v>
      </c>
      <c r="F62" s="40">
        <f>SUM(F58:F61)</f>
        <v>100</v>
      </c>
      <c r="G62" s="40">
        <f>SUM(G58:G61)</f>
        <v>75</v>
      </c>
      <c r="H62" s="37">
        <f t="shared" si="2"/>
        <v>0.75</v>
      </c>
      <c r="I62" s="211"/>
      <c r="J62" s="211"/>
      <c r="K62" s="212"/>
      <c r="L62" s="212"/>
      <c r="M62" s="213"/>
      <c r="N62" s="211"/>
      <c r="O62" s="212"/>
      <c r="P62" s="212"/>
      <c r="Q62" s="213"/>
    </row>
    <row r="63" spans="2:17" ht="25.5" customHeight="1" thickBot="1" x14ac:dyDescent="0.3">
      <c r="B63" s="192"/>
      <c r="C63" s="136" t="s">
        <v>147</v>
      </c>
      <c r="D63" s="137"/>
      <c r="E63" s="43" t="s">
        <v>23</v>
      </c>
      <c r="F63" s="38"/>
      <c r="G63" s="38"/>
      <c r="H63" s="37">
        <f>G63/$F$67</f>
        <v>0</v>
      </c>
      <c r="I63" s="107" t="s">
        <v>239</v>
      </c>
      <c r="J63" s="214" t="s">
        <v>183</v>
      </c>
      <c r="K63" s="215"/>
      <c r="L63" s="215"/>
      <c r="M63" s="216"/>
      <c r="N63" s="214" t="s">
        <v>199</v>
      </c>
      <c r="O63" s="215"/>
      <c r="P63" s="215"/>
      <c r="Q63" s="216"/>
    </row>
    <row r="64" spans="2:17" ht="25.5" customHeight="1" thickBot="1" x14ac:dyDescent="0.3">
      <c r="B64" s="192"/>
      <c r="C64" s="138"/>
      <c r="D64" s="139"/>
      <c r="E64" s="44" t="s">
        <v>24</v>
      </c>
      <c r="F64" s="39"/>
      <c r="G64" s="39"/>
      <c r="H64" s="37">
        <f t="shared" ref="H64:H67" si="3">G64/$F$67</f>
        <v>0</v>
      </c>
      <c r="I64" s="205" t="s">
        <v>249</v>
      </c>
      <c r="J64" s="205" t="s">
        <v>256</v>
      </c>
      <c r="K64" s="206"/>
      <c r="L64" s="206"/>
      <c r="M64" s="207"/>
      <c r="N64" s="205" t="s">
        <v>205</v>
      </c>
      <c r="O64" s="206"/>
      <c r="P64" s="206"/>
      <c r="Q64" s="207"/>
    </row>
    <row r="65" spans="2:17" ht="25.5" customHeight="1" thickBot="1" x14ac:dyDescent="0.3">
      <c r="B65" s="192"/>
      <c r="C65" s="138"/>
      <c r="D65" s="139"/>
      <c r="E65" s="44" t="s">
        <v>25</v>
      </c>
      <c r="F65" s="52">
        <v>100</v>
      </c>
      <c r="G65" s="39">
        <v>75</v>
      </c>
      <c r="H65" s="37">
        <f t="shared" si="3"/>
        <v>0.75</v>
      </c>
      <c r="I65" s="208"/>
      <c r="J65" s="208"/>
      <c r="K65" s="209"/>
      <c r="L65" s="209"/>
      <c r="M65" s="210"/>
      <c r="N65" s="208"/>
      <c r="O65" s="209"/>
      <c r="P65" s="209"/>
      <c r="Q65" s="210"/>
    </row>
    <row r="66" spans="2:17" ht="25.5" customHeight="1" thickBot="1" x14ac:dyDescent="0.3">
      <c r="B66" s="192"/>
      <c r="C66" s="138"/>
      <c r="D66" s="139"/>
      <c r="E66" s="44" t="s">
        <v>26</v>
      </c>
      <c r="F66" s="39"/>
      <c r="G66" s="39"/>
      <c r="H66" s="37">
        <f t="shared" si="3"/>
        <v>0</v>
      </c>
      <c r="I66" s="208"/>
      <c r="J66" s="208"/>
      <c r="K66" s="209"/>
      <c r="L66" s="209"/>
      <c r="M66" s="210"/>
      <c r="N66" s="208"/>
      <c r="O66" s="209"/>
      <c r="P66" s="209"/>
      <c r="Q66" s="210"/>
    </row>
    <row r="67" spans="2:17" ht="77.25" customHeight="1" thickBot="1" x14ac:dyDescent="0.3">
      <c r="B67" s="192"/>
      <c r="C67" s="140"/>
      <c r="D67" s="141"/>
      <c r="E67" s="45" t="s">
        <v>27</v>
      </c>
      <c r="F67" s="40">
        <f>SUM(F63:F66)</f>
        <v>100</v>
      </c>
      <c r="G67" s="40">
        <f>SUM(G63:G66)</f>
        <v>75</v>
      </c>
      <c r="H67" s="37">
        <f t="shared" si="3"/>
        <v>0.75</v>
      </c>
      <c r="I67" s="211"/>
      <c r="J67" s="211"/>
      <c r="K67" s="212"/>
      <c r="L67" s="212"/>
      <c r="M67" s="213"/>
      <c r="N67" s="211"/>
      <c r="O67" s="212"/>
      <c r="P67" s="212"/>
      <c r="Q67" s="213"/>
    </row>
    <row r="68" spans="2:17" ht="25.5" customHeight="1" thickBot="1" x14ac:dyDescent="0.3">
      <c r="B68" s="192"/>
      <c r="C68" s="136" t="s">
        <v>148</v>
      </c>
      <c r="D68" s="137"/>
      <c r="E68" s="43" t="s">
        <v>23</v>
      </c>
      <c r="F68" s="38"/>
      <c r="G68" s="38"/>
      <c r="H68" s="37">
        <f>G68/$F$72</f>
        <v>0</v>
      </c>
      <c r="I68" s="107" t="s">
        <v>239</v>
      </c>
      <c r="J68" s="214" t="s">
        <v>183</v>
      </c>
      <c r="K68" s="215"/>
      <c r="L68" s="215"/>
      <c r="M68" s="216"/>
      <c r="N68" s="214" t="s">
        <v>199</v>
      </c>
      <c r="O68" s="215"/>
      <c r="P68" s="215"/>
      <c r="Q68" s="216"/>
    </row>
    <row r="69" spans="2:17" ht="25.5" customHeight="1" thickBot="1" x14ac:dyDescent="0.3">
      <c r="B69" s="192"/>
      <c r="C69" s="138"/>
      <c r="D69" s="139"/>
      <c r="E69" s="44" t="s">
        <v>24</v>
      </c>
      <c r="F69" s="39"/>
      <c r="G69" s="39"/>
      <c r="H69" s="37">
        <f>G69/$F$72</f>
        <v>0</v>
      </c>
      <c r="I69" s="205" t="s">
        <v>234</v>
      </c>
      <c r="J69" s="205" t="s">
        <v>257</v>
      </c>
      <c r="K69" s="206"/>
      <c r="L69" s="206"/>
      <c r="M69" s="207"/>
      <c r="N69" s="205" t="s">
        <v>235</v>
      </c>
      <c r="O69" s="206"/>
      <c r="P69" s="206"/>
      <c r="Q69" s="207"/>
    </row>
    <row r="70" spans="2:17" ht="25.5" customHeight="1" thickBot="1" x14ac:dyDescent="0.3">
      <c r="B70" s="192"/>
      <c r="C70" s="138"/>
      <c r="D70" s="139"/>
      <c r="E70" s="44" t="s">
        <v>25</v>
      </c>
      <c r="F70" s="39">
        <v>100</v>
      </c>
      <c r="G70" s="39">
        <v>100</v>
      </c>
      <c r="H70" s="37">
        <f t="shared" ref="H70" si="4">G70/$F$72</f>
        <v>1</v>
      </c>
      <c r="I70" s="208"/>
      <c r="J70" s="208"/>
      <c r="K70" s="209"/>
      <c r="L70" s="209"/>
      <c r="M70" s="210"/>
      <c r="N70" s="208"/>
      <c r="O70" s="209"/>
      <c r="P70" s="209"/>
      <c r="Q70" s="210"/>
    </row>
    <row r="71" spans="2:17" ht="25.5" customHeight="1" thickBot="1" x14ac:dyDescent="0.3">
      <c r="B71" s="192"/>
      <c r="C71" s="138"/>
      <c r="D71" s="139"/>
      <c r="E71" s="44" t="s">
        <v>26</v>
      </c>
      <c r="F71" s="39"/>
      <c r="G71" s="39"/>
      <c r="H71" s="37">
        <f>G71/$F$72</f>
        <v>0</v>
      </c>
      <c r="I71" s="208"/>
      <c r="J71" s="208"/>
      <c r="K71" s="209"/>
      <c r="L71" s="209"/>
      <c r="M71" s="210"/>
      <c r="N71" s="208"/>
      <c r="O71" s="209"/>
      <c r="P71" s="209"/>
      <c r="Q71" s="210"/>
    </row>
    <row r="72" spans="2:17" ht="77.25" customHeight="1" thickBot="1" x14ac:dyDescent="0.3">
      <c r="B72" s="192"/>
      <c r="C72" s="140"/>
      <c r="D72" s="141"/>
      <c r="E72" s="45" t="s">
        <v>27</v>
      </c>
      <c r="F72" s="40">
        <f>SUM(F68:F71)</f>
        <v>100</v>
      </c>
      <c r="G72" s="40">
        <f>SUM(G68:G71)</f>
        <v>100</v>
      </c>
      <c r="H72" s="37">
        <f>G72/$F$72</f>
        <v>1</v>
      </c>
      <c r="I72" s="211"/>
      <c r="J72" s="211"/>
      <c r="K72" s="212"/>
      <c r="L72" s="212"/>
      <c r="M72" s="213"/>
      <c r="N72" s="211"/>
      <c r="O72" s="212"/>
      <c r="P72" s="212"/>
      <c r="Q72" s="213"/>
    </row>
    <row r="73" spans="2:17" ht="15.75" thickBot="1" x14ac:dyDescent="0.3"/>
    <row r="74" spans="2:17" ht="40.5" customHeight="1" thickBot="1" x14ac:dyDescent="0.3">
      <c r="B74" s="160" t="s">
        <v>13</v>
      </c>
      <c r="C74" s="161"/>
      <c r="D74" s="162"/>
      <c r="E74" s="166" t="s">
        <v>14</v>
      </c>
      <c r="F74" s="168" t="s">
        <v>15</v>
      </c>
      <c r="G74" s="168"/>
      <c r="H74" s="168"/>
      <c r="I74" s="169" t="s">
        <v>16</v>
      </c>
      <c r="J74" s="168"/>
      <c r="K74" s="168"/>
      <c r="L74" s="168"/>
      <c r="M74" s="170"/>
    </row>
    <row r="75" spans="2:17" ht="56.25" customHeight="1" thickBot="1" x14ac:dyDescent="0.3">
      <c r="B75" s="163"/>
      <c r="C75" s="164"/>
      <c r="D75" s="165"/>
      <c r="E75" s="167"/>
      <c r="F75" s="27" t="s">
        <v>17</v>
      </c>
      <c r="G75" s="65" t="s">
        <v>18</v>
      </c>
      <c r="H75" s="36" t="s">
        <v>19</v>
      </c>
      <c r="I75" s="27" t="s">
        <v>20</v>
      </c>
      <c r="J75" s="27" t="s">
        <v>21</v>
      </c>
      <c r="K75" s="66" t="s">
        <v>19</v>
      </c>
      <c r="L75" s="27" t="s">
        <v>22</v>
      </c>
      <c r="M75" s="29" t="s">
        <v>19</v>
      </c>
    </row>
    <row r="76" spans="2:17" ht="29.25" customHeight="1" x14ac:dyDescent="0.25">
      <c r="B76" s="136" t="s">
        <v>149</v>
      </c>
      <c r="C76" s="196"/>
      <c r="D76" s="137"/>
      <c r="E76" s="41" t="s">
        <v>23</v>
      </c>
      <c r="F76" s="50"/>
      <c r="G76" s="38"/>
      <c r="H76" s="55">
        <f>G76/$F$80</f>
        <v>0</v>
      </c>
      <c r="I76" s="33"/>
      <c r="J76" s="33"/>
      <c r="K76" s="56">
        <f>J76/$I$80</f>
        <v>0</v>
      </c>
      <c r="L76" s="68">
        <v>0</v>
      </c>
      <c r="M76" s="56">
        <f>L76/$J$80</f>
        <v>0</v>
      </c>
    </row>
    <row r="77" spans="2:17" ht="25.5" customHeight="1" x14ac:dyDescent="0.25">
      <c r="B77" s="138"/>
      <c r="C77" s="197"/>
      <c r="D77" s="139"/>
      <c r="E77" s="42" t="s">
        <v>24</v>
      </c>
      <c r="F77" s="52"/>
      <c r="G77" s="54"/>
      <c r="H77" s="55">
        <f t="shared" ref="H77:H79" si="5">G77/$F$80</f>
        <v>0</v>
      </c>
      <c r="I77" s="34"/>
      <c r="J77" s="34"/>
      <c r="K77" s="56">
        <f t="shared" ref="K77:K80" si="6">J77/$I$80</f>
        <v>0</v>
      </c>
      <c r="L77" s="67">
        <v>0</v>
      </c>
      <c r="M77" s="56">
        <f>L77/$J$80</f>
        <v>0</v>
      </c>
    </row>
    <row r="78" spans="2:17" ht="25.5" customHeight="1" x14ac:dyDescent="0.25">
      <c r="B78" s="138"/>
      <c r="C78" s="197"/>
      <c r="D78" s="139"/>
      <c r="E78" s="42" t="s">
        <v>25</v>
      </c>
      <c r="F78" s="52">
        <v>8</v>
      </c>
      <c r="G78" s="39">
        <v>4</v>
      </c>
      <c r="H78" s="55">
        <f t="shared" si="5"/>
        <v>0.5</v>
      </c>
      <c r="I78" s="90">
        <v>374083832793</v>
      </c>
      <c r="J78" s="90">
        <v>20316047631</v>
      </c>
      <c r="K78" s="56">
        <f t="shared" si="6"/>
        <v>5.4308809550296509E-2</v>
      </c>
      <c r="L78" s="67">
        <v>852013886.46670949</v>
      </c>
      <c r="M78" s="56">
        <f>L78/$J$80</f>
        <v>4.1937974449647988E-2</v>
      </c>
    </row>
    <row r="79" spans="2:17" ht="25.5" customHeight="1" x14ac:dyDescent="0.25">
      <c r="B79" s="138"/>
      <c r="C79" s="197"/>
      <c r="D79" s="139"/>
      <c r="E79" s="42" t="s">
        <v>26</v>
      </c>
      <c r="F79" s="52"/>
      <c r="G79" s="39"/>
      <c r="H79" s="55">
        <f t="shared" si="5"/>
        <v>0</v>
      </c>
      <c r="I79" s="90"/>
      <c r="J79" s="90"/>
      <c r="K79" s="56">
        <f t="shared" si="6"/>
        <v>0</v>
      </c>
      <c r="L79" s="67">
        <v>0</v>
      </c>
      <c r="M79" s="56">
        <f>L79/$J$80</f>
        <v>0</v>
      </c>
    </row>
    <row r="80" spans="2:17" ht="77.25" customHeight="1" thickBot="1" x14ac:dyDescent="0.3">
      <c r="B80" s="140"/>
      <c r="C80" s="198"/>
      <c r="D80" s="141"/>
      <c r="E80" s="46" t="s">
        <v>27</v>
      </c>
      <c r="F80" s="40">
        <f>SUM(F76:F79)</f>
        <v>8</v>
      </c>
      <c r="G80" s="40">
        <f>SUM(G76:G79)</f>
        <v>4</v>
      </c>
      <c r="H80" s="55">
        <f>G80/$F$80</f>
        <v>0.5</v>
      </c>
      <c r="I80" s="91">
        <f>SUM(I76:I79)</f>
        <v>374083832793</v>
      </c>
      <c r="J80" s="91">
        <f>SUM(J76:J79)</f>
        <v>20316047631</v>
      </c>
      <c r="K80" s="56">
        <f t="shared" si="6"/>
        <v>5.4308809550296509E-2</v>
      </c>
      <c r="L80" s="35">
        <f>SUM(L76:L79)</f>
        <v>852013886.46670949</v>
      </c>
      <c r="M80" s="56">
        <f>L80/$J$80</f>
        <v>4.1937974449647988E-2</v>
      </c>
    </row>
    <row r="81" spans="2:17" ht="45.75" customHeight="1" thickBot="1" x14ac:dyDescent="0.3">
      <c r="B81" s="191" t="s">
        <v>28</v>
      </c>
      <c r="C81" s="131" t="s">
        <v>29</v>
      </c>
      <c r="D81" s="132"/>
      <c r="E81" s="27" t="s">
        <v>14</v>
      </c>
      <c r="F81" s="27" t="s">
        <v>20</v>
      </c>
      <c r="G81" s="47" t="s">
        <v>30</v>
      </c>
      <c r="H81" s="49" t="s">
        <v>19</v>
      </c>
      <c r="I81" s="133" t="s">
        <v>31</v>
      </c>
      <c r="J81" s="133"/>
      <c r="K81" s="133"/>
      <c r="L81" s="134"/>
      <c r="M81" s="135"/>
    </row>
    <row r="82" spans="2:17" ht="25.5" customHeight="1" thickBot="1" x14ac:dyDescent="0.3">
      <c r="B82" s="192"/>
      <c r="C82" s="136" t="s">
        <v>150</v>
      </c>
      <c r="D82" s="137"/>
      <c r="E82" s="43" t="s">
        <v>23</v>
      </c>
      <c r="F82" s="38"/>
      <c r="G82" s="38"/>
      <c r="H82" s="37">
        <f>G82/$F$86</f>
        <v>0</v>
      </c>
      <c r="I82" s="107" t="s">
        <v>239</v>
      </c>
      <c r="J82" s="214" t="s">
        <v>183</v>
      </c>
      <c r="K82" s="215"/>
      <c r="L82" s="215"/>
      <c r="M82" s="216"/>
      <c r="N82" s="214" t="s">
        <v>199</v>
      </c>
      <c r="O82" s="215"/>
      <c r="P82" s="215"/>
      <c r="Q82" s="216"/>
    </row>
    <row r="83" spans="2:17" ht="25.5" customHeight="1" thickBot="1" x14ac:dyDescent="0.3">
      <c r="B83" s="192"/>
      <c r="C83" s="138"/>
      <c r="D83" s="139"/>
      <c r="E83" s="44" t="s">
        <v>24</v>
      </c>
      <c r="F83" s="39"/>
      <c r="G83" s="39"/>
      <c r="H83" s="37">
        <f t="shared" ref="H83" si="7">G83/$F$86</f>
        <v>0</v>
      </c>
      <c r="I83" s="217" t="s">
        <v>212</v>
      </c>
      <c r="J83" s="205" t="s">
        <v>250</v>
      </c>
      <c r="K83" s="206"/>
      <c r="L83" s="206"/>
      <c r="M83" s="207"/>
      <c r="N83" s="205" t="s">
        <v>258</v>
      </c>
      <c r="O83" s="206"/>
      <c r="P83" s="206"/>
      <c r="Q83" s="207"/>
    </row>
    <row r="84" spans="2:17" ht="25.5" customHeight="1" thickBot="1" x14ac:dyDescent="0.3">
      <c r="B84" s="192"/>
      <c r="C84" s="138"/>
      <c r="D84" s="139"/>
      <c r="E84" s="44" t="s">
        <v>25</v>
      </c>
      <c r="F84" s="52">
        <v>2</v>
      </c>
      <c r="G84" s="39">
        <v>0</v>
      </c>
      <c r="H84" s="37">
        <f>G84/$F$86</f>
        <v>0</v>
      </c>
      <c r="I84" s="218"/>
      <c r="J84" s="208"/>
      <c r="K84" s="209"/>
      <c r="L84" s="209"/>
      <c r="M84" s="210"/>
      <c r="N84" s="208"/>
      <c r="O84" s="209"/>
      <c r="P84" s="209"/>
      <c r="Q84" s="210"/>
    </row>
    <row r="85" spans="2:17" ht="25.5" customHeight="1" thickBot="1" x14ac:dyDescent="0.3">
      <c r="B85" s="192"/>
      <c r="C85" s="138"/>
      <c r="D85" s="139"/>
      <c r="E85" s="44" t="s">
        <v>26</v>
      </c>
      <c r="F85" s="39"/>
      <c r="G85" s="39"/>
      <c r="H85" s="37">
        <f>G85/$F$86</f>
        <v>0</v>
      </c>
      <c r="I85" s="218"/>
      <c r="J85" s="208"/>
      <c r="K85" s="209"/>
      <c r="L85" s="209"/>
      <c r="M85" s="210"/>
      <c r="N85" s="208"/>
      <c r="O85" s="209"/>
      <c r="P85" s="209"/>
      <c r="Q85" s="210"/>
    </row>
    <row r="86" spans="2:17" ht="77.25" customHeight="1" thickBot="1" x14ac:dyDescent="0.3">
      <c r="B86" s="192"/>
      <c r="C86" s="140"/>
      <c r="D86" s="141"/>
      <c r="E86" s="45" t="s">
        <v>27</v>
      </c>
      <c r="F86" s="40">
        <f>SUM(F82:F85)</f>
        <v>2</v>
      </c>
      <c r="G86" s="40">
        <f>SUM(G82:G85)</f>
        <v>0</v>
      </c>
      <c r="H86" s="37">
        <f>G86/$F$86</f>
        <v>0</v>
      </c>
      <c r="I86" s="219"/>
      <c r="J86" s="211"/>
      <c r="K86" s="212"/>
      <c r="L86" s="212"/>
      <c r="M86" s="213"/>
      <c r="N86" s="211"/>
      <c r="O86" s="212"/>
      <c r="P86" s="212"/>
      <c r="Q86" s="213"/>
    </row>
    <row r="87" spans="2:17" ht="25.5" customHeight="1" thickBot="1" x14ac:dyDescent="0.3">
      <c r="B87" s="192"/>
      <c r="C87" s="136" t="s">
        <v>151</v>
      </c>
      <c r="D87" s="137"/>
      <c r="E87" s="43" t="s">
        <v>23</v>
      </c>
      <c r="F87" s="38"/>
      <c r="G87" s="38"/>
      <c r="H87" s="37">
        <f>G87/$F$91</f>
        <v>0</v>
      </c>
      <c r="I87" s="107" t="s">
        <v>239</v>
      </c>
      <c r="J87" s="214" t="s">
        <v>183</v>
      </c>
      <c r="K87" s="215"/>
      <c r="L87" s="215"/>
      <c r="M87" s="216"/>
      <c r="N87" s="214" t="s">
        <v>199</v>
      </c>
      <c r="O87" s="215"/>
      <c r="P87" s="215"/>
      <c r="Q87" s="216"/>
    </row>
    <row r="88" spans="2:17" ht="25.5" customHeight="1" thickBot="1" x14ac:dyDescent="0.3">
      <c r="B88" s="192"/>
      <c r="C88" s="138"/>
      <c r="D88" s="139"/>
      <c r="E88" s="44" t="s">
        <v>24</v>
      </c>
      <c r="F88" s="39"/>
      <c r="G88" s="39"/>
      <c r="H88" s="37">
        <f>G88/$F$91</f>
        <v>0</v>
      </c>
      <c r="I88" s="217" t="s">
        <v>212</v>
      </c>
      <c r="J88" s="205" t="s">
        <v>251</v>
      </c>
      <c r="K88" s="206"/>
      <c r="L88" s="206"/>
      <c r="M88" s="207"/>
      <c r="N88" s="205" t="s">
        <v>258</v>
      </c>
      <c r="O88" s="206"/>
      <c r="P88" s="206"/>
      <c r="Q88" s="207"/>
    </row>
    <row r="89" spans="2:17" ht="25.5" customHeight="1" thickBot="1" x14ac:dyDescent="0.3">
      <c r="B89" s="192"/>
      <c r="C89" s="138"/>
      <c r="D89" s="139"/>
      <c r="E89" s="44" t="s">
        <v>25</v>
      </c>
      <c r="F89" s="52">
        <v>2</v>
      </c>
      <c r="G89" s="39">
        <v>0</v>
      </c>
      <c r="H89" s="37">
        <f>G89/$F$91</f>
        <v>0</v>
      </c>
      <c r="I89" s="218"/>
      <c r="J89" s="208"/>
      <c r="K89" s="209"/>
      <c r="L89" s="209"/>
      <c r="M89" s="210"/>
      <c r="N89" s="208"/>
      <c r="O89" s="209"/>
      <c r="P89" s="209"/>
      <c r="Q89" s="210"/>
    </row>
    <row r="90" spans="2:17" ht="25.5" customHeight="1" thickBot="1" x14ac:dyDescent="0.3">
      <c r="B90" s="192"/>
      <c r="C90" s="138"/>
      <c r="D90" s="139"/>
      <c r="E90" s="44" t="s">
        <v>26</v>
      </c>
      <c r="F90" s="39"/>
      <c r="G90" s="39"/>
      <c r="H90" s="37">
        <f>G90/$F$91</f>
        <v>0</v>
      </c>
      <c r="I90" s="218"/>
      <c r="J90" s="208"/>
      <c r="K90" s="209"/>
      <c r="L90" s="209"/>
      <c r="M90" s="210"/>
      <c r="N90" s="208"/>
      <c r="O90" s="209"/>
      <c r="P90" s="209"/>
      <c r="Q90" s="210"/>
    </row>
    <row r="91" spans="2:17" ht="77.25" customHeight="1" thickBot="1" x14ac:dyDescent="0.3">
      <c r="B91" s="192"/>
      <c r="C91" s="140"/>
      <c r="D91" s="141"/>
      <c r="E91" s="45" t="s">
        <v>27</v>
      </c>
      <c r="F91" s="40">
        <f>SUM(F87:F90)</f>
        <v>2</v>
      </c>
      <c r="G91" s="40">
        <f>SUM(G87:G90)</f>
        <v>0</v>
      </c>
      <c r="H91" s="37">
        <f>G91/$F$91</f>
        <v>0</v>
      </c>
      <c r="I91" s="219"/>
      <c r="J91" s="211"/>
      <c r="K91" s="212"/>
      <c r="L91" s="212"/>
      <c r="M91" s="213"/>
      <c r="N91" s="211"/>
      <c r="O91" s="212"/>
      <c r="P91" s="212"/>
      <c r="Q91" s="213"/>
    </row>
    <row r="92" spans="2:17" ht="25.5" customHeight="1" thickBot="1" x14ac:dyDescent="0.3">
      <c r="B92" s="192"/>
      <c r="C92" s="136" t="s">
        <v>152</v>
      </c>
      <c r="D92" s="137"/>
      <c r="E92" s="43" t="s">
        <v>23</v>
      </c>
      <c r="F92" s="38"/>
      <c r="G92" s="38"/>
      <c r="H92" s="37">
        <f>G92/$F$96</f>
        <v>0</v>
      </c>
      <c r="I92" s="107" t="s">
        <v>239</v>
      </c>
      <c r="J92" s="214" t="s">
        <v>183</v>
      </c>
      <c r="K92" s="215"/>
      <c r="L92" s="215"/>
      <c r="M92" s="216"/>
      <c r="N92" s="214" t="s">
        <v>199</v>
      </c>
      <c r="O92" s="215"/>
      <c r="P92" s="215"/>
      <c r="Q92" s="216"/>
    </row>
    <row r="93" spans="2:17" ht="25.5" customHeight="1" thickBot="1" x14ac:dyDescent="0.3">
      <c r="B93" s="192"/>
      <c r="C93" s="138"/>
      <c r="D93" s="139"/>
      <c r="E93" s="44" t="s">
        <v>24</v>
      </c>
      <c r="F93" s="39"/>
      <c r="G93" s="39"/>
      <c r="H93" s="37">
        <f>G93/$F$96</f>
        <v>0</v>
      </c>
      <c r="I93" s="205" t="s">
        <v>214</v>
      </c>
      <c r="J93" s="205" t="s">
        <v>252</v>
      </c>
      <c r="K93" s="206"/>
      <c r="L93" s="206"/>
      <c r="M93" s="207"/>
      <c r="N93" s="205" t="s">
        <v>213</v>
      </c>
      <c r="O93" s="206"/>
      <c r="P93" s="206"/>
      <c r="Q93" s="207"/>
    </row>
    <row r="94" spans="2:17" ht="25.5" customHeight="1" thickBot="1" x14ac:dyDescent="0.3">
      <c r="B94" s="192"/>
      <c r="C94" s="138"/>
      <c r="D94" s="139"/>
      <c r="E94" s="44" t="s">
        <v>25</v>
      </c>
      <c r="F94" s="52">
        <v>147</v>
      </c>
      <c r="G94" s="39">
        <v>147</v>
      </c>
      <c r="H94" s="37">
        <f>G94/$F$96</f>
        <v>1</v>
      </c>
      <c r="I94" s="208"/>
      <c r="J94" s="208"/>
      <c r="K94" s="209"/>
      <c r="L94" s="209"/>
      <c r="M94" s="210"/>
      <c r="N94" s="208"/>
      <c r="O94" s="209"/>
      <c r="P94" s="209"/>
      <c r="Q94" s="210"/>
    </row>
    <row r="95" spans="2:17" ht="25.5" customHeight="1" thickBot="1" x14ac:dyDescent="0.3">
      <c r="B95" s="192"/>
      <c r="C95" s="138"/>
      <c r="D95" s="139"/>
      <c r="E95" s="44" t="s">
        <v>26</v>
      </c>
      <c r="F95" s="52"/>
      <c r="G95" s="39"/>
      <c r="H95" s="37">
        <f>G95/$F$96</f>
        <v>0</v>
      </c>
      <c r="I95" s="208"/>
      <c r="J95" s="208"/>
      <c r="K95" s="209"/>
      <c r="L95" s="209"/>
      <c r="M95" s="210"/>
      <c r="N95" s="208"/>
      <c r="O95" s="209"/>
      <c r="P95" s="209"/>
      <c r="Q95" s="210"/>
    </row>
    <row r="96" spans="2:17" ht="77.25" customHeight="1" thickBot="1" x14ac:dyDescent="0.3">
      <c r="B96" s="192"/>
      <c r="C96" s="140"/>
      <c r="D96" s="141"/>
      <c r="E96" s="45" t="s">
        <v>27</v>
      </c>
      <c r="F96" s="40">
        <f>SUM(F92:F95)</f>
        <v>147</v>
      </c>
      <c r="G96" s="40">
        <f>SUM(G92:G95)</f>
        <v>147</v>
      </c>
      <c r="H96" s="37">
        <f>G96/$F$96</f>
        <v>1</v>
      </c>
      <c r="I96" s="211"/>
      <c r="J96" s="211"/>
      <c r="K96" s="212"/>
      <c r="L96" s="212"/>
      <c r="M96" s="213"/>
      <c r="N96" s="211"/>
      <c r="O96" s="212"/>
      <c r="P96" s="212"/>
      <c r="Q96" s="213"/>
    </row>
    <row r="97" spans="2:17" ht="25.5" customHeight="1" thickBot="1" x14ac:dyDescent="0.3">
      <c r="B97" s="192"/>
      <c r="C97" s="136" t="s">
        <v>153</v>
      </c>
      <c r="D97" s="137"/>
      <c r="E97" s="43" t="s">
        <v>23</v>
      </c>
      <c r="F97" s="38"/>
      <c r="G97" s="38"/>
      <c r="H97" s="37">
        <f>G97/$F$101</f>
        <v>0</v>
      </c>
      <c r="I97" s="107" t="s">
        <v>239</v>
      </c>
      <c r="J97" s="214" t="s">
        <v>183</v>
      </c>
      <c r="K97" s="215"/>
      <c r="L97" s="215"/>
      <c r="M97" s="216"/>
      <c r="N97" s="214" t="s">
        <v>199</v>
      </c>
      <c r="O97" s="215"/>
      <c r="P97" s="215"/>
      <c r="Q97" s="216"/>
    </row>
    <row r="98" spans="2:17" ht="25.5" customHeight="1" thickBot="1" x14ac:dyDescent="0.3">
      <c r="B98" s="192"/>
      <c r="C98" s="138"/>
      <c r="D98" s="139"/>
      <c r="E98" s="44" t="s">
        <v>24</v>
      </c>
      <c r="F98" s="39"/>
      <c r="G98" s="39"/>
      <c r="H98" s="37">
        <f>G98/$F$101</f>
        <v>0</v>
      </c>
      <c r="I98" s="205" t="s">
        <v>216</v>
      </c>
      <c r="J98" s="205" t="s">
        <v>253</v>
      </c>
      <c r="K98" s="206"/>
      <c r="L98" s="206"/>
      <c r="M98" s="207"/>
      <c r="N98" s="205" t="s">
        <v>215</v>
      </c>
      <c r="O98" s="206"/>
      <c r="P98" s="206"/>
      <c r="Q98" s="207"/>
    </row>
    <row r="99" spans="2:17" ht="25.5" customHeight="1" thickBot="1" x14ac:dyDescent="0.3">
      <c r="B99" s="192"/>
      <c r="C99" s="138"/>
      <c r="D99" s="139"/>
      <c r="E99" s="44" t="s">
        <v>25</v>
      </c>
      <c r="F99" s="52">
        <v>1800</v>
      </c>
      <c r="G99" s="39">
        <v>1077</v>
      </c>
      <c r="H99" s="37">
        <f>G99/$F$101</f>
        <v>0.59833333333333338</v>
      </c>
      <c r="I99" s="208"/>
      <c r="J99" s="208"/>
      <c r="K99" s="209"/>
      <c r="L99" s="209"/>
      <c r="M99" s="210"/>
      <c r="N99" s="208"/>
      <c r="O99" s="209"/>
      <c r="P99" s="209"/>
      <c r="Q99" s="210"/>
    </row>
    <row r="100" spans="2:17" ht="25.5" customHeight="1" thickBot="1" x14ac:dyDescent="0.3">
      <c r="B100" s="192"/>
      <c r="C100" s="138"/>
      <c r="D100" s="139"/>
      <c r="E100" s="44" t="s">
        <v>26</v>
      </c>
      <c r="F100" s="39"/>
      <c r="G100" s="39"/>
      <c r="H100" s="37">
        <f>G100/$F$101</f>
        <v>0</v>
      </c>
      <c r="I100" s="208"/>
      <c r="J100" s="208"/>
      <c r="K100" s="209"/>
      <c r="L100" s="209"/>
      <c r="M100" s="210"/>
      <c r="N100" s="208"/>
      <c r="O100" s="209"/>
      <c r="P100" s="209"/>
      <c r="Q100" s="210"/>
    </row>
    <row r="101" spans="2:17" ht="77.25" customHeight="1" thickBot="1" x14ac:dyDescent="0.3">
      <c r="B101" s="192"/>
      <c r="C101" s="140"/>
      <c r="D101" s="141"/>
      <c r="E101" s="45" t="s">
        <v>27</v>
      </c>
      <c r="F101" s="40">
        <f>SUM(F97:F100)</f>
        <v>1800</v>
      </c>
      <c r="G101" s="40">
        <f>SUM(G97:G100)</f>
        <v>1077</v>
      </c>
      <c r="H101" s="37">
        <f>G101/$F$101</f>
        <v>0.59833333333333338</v>
      </c>
      <c r="I101" s="211"/>
      <c r="J101" s="211"/>
      <c r="K101" s="212"/>
      <c r="L101" s="212"/>
      <c r="M101" s="213"/>
      <c r="N101" s="211"/>
      <c r="O101" s="212"/>
      <c r="P101" s="212"/>
      <c r="Q101" s="213"/>
    </row>
    <row r="108" spans="2:17" x14ac:dyDescent="0.25">
      <c r="B108" s="98"/>
      <c r="C108" s="98"/>
      <c r="D108" s="98"/>
    </row>
    <row r="109" spans="2:17" x14ac:dyDescent="0.25">
      <c r="B109" s="98"/>
      <c r="C109" s="98"/>
      <c r="D109" s="98"/>
    </row>
  </sheetData>
  <protectedRanges>
    <protectedRange sqref="J10" name="Rango1"/>
    <protectedRange sqref="M10" name="Rango2"/>
    <protectedRange sqref="B12:B13" name="Rango3"/>
    <protectedRange sqref="B12:B13" name="Rango47"/>
    <protectedRange sqref="J18:J21 F18:G21 F24:G25 L19:L20 F27:G27" name="Rango5_3_1"/>
    <protectedRange sqref="H18:H22 H24:H28" name="Rango5_3_1_1"/>
    <protectedRange sqref="F22:G22 I22:J22 F28:G28" name="Rango5_3_2"/>
    <protectedRange sqref="L33 J32:J35 F32:G35 F76:G79" name="Rango5_3_3"/>
    <protectedRange sqref="H32:H36 H76:H80" name="Rango5_3_1_2"/>
    <protectedRange sqref="F36:G36 F42:G42 F47:G47 F52:G52 F80:G80 I80:J80 F86:G86 F91:G91 F96:G96 F101:G101 I36:J36 F57:G57 F62:G62 F67:G67 F72:G72" name="Rango5_3_2_1"/>
    <protectedRange sqref="L77 J76:J79" name="Rango5_3_4"/>
    <protectedRange sqref="F38:H39 H42 F41:H41 H40" name="Rango5_3_5"/>
    <protectedRange sqref="F43:H44 H47 F48:H48 F49:G49 H49:H52 F46:H46 H45 F51:G51" name="Rango5_3_6"/>
    <protectedRange sqref="F53:H54 H57 F56:H56 H55" name="Rango5_3_8"/>
    <protectedRange sqref="F58:H59 F63:H64 H62 F68:H69 H67 H72 F61:H61 H60 F66:H66 H65 F71:H71 H70" name="Rango5_3_9"/>
    <protectedRange sqref="F82:H82 F83:G83 H83:H86 F85:G85" name="Rango5_3_12"/>
    <protectedRange sqref="F87:H87 F88:G88 H88:H91 F90:G90" name="Rango5_3_13"/>
    <protectedRange sqref="F92:H92 F93:G93 H93:H96 F95:G95" name="Rango5_3_14"/>
    <protectedRange sqref="F97:H97 F98:G98 H98:H101 F100:G100" name="Rango5_3_15"/>
    <protectedRange sqref="L39 L44 L49 L54 L59 L64 L69 J38:K41 I44 J48:K51 J53:K56 J58:K61 J63:K66 J68:K71 L25 J24:K27 K43:K46 J43 J45:J46" name="Rango5_3_7"/>
    <protectedRange sqref="L83 L88 L93 L98 J82:K85 J87:K90 J92:K95 J97:K100" name="Rango5_3_10"/>
  </protectedRanges>
  <dataConsolidate/>
  <mergeCells count="109">
    <mergeCell ref="C53:D57"/>
    <mergeCell ref="J48:M48"/>
    <mergeCell ref="I49:I52"/>
    <mergeCell ref="J49:M52"/>
    <mergeCell ref="J53:M53"/>
    <mergeCell ref="C92:D96"/>
    <mergeCell ref="C97:D101"/>
    <mergeCell ref="B74:D75"/>
    <mergeCell ref="E74:E75"/>
    <mergeCell ref="F74:H74"/>
    <mergeCell ref="I74:M74"/>
    <mergeCell ref="B76:D80"/>
    <mergeCell ref="B81:B101"/>
    <mergeCell ref="C87:D91"/>
    <mergeCell ref="C81:D81"/>
    <mergeCell ref="I81:M81"/>
    <mergeCell ref="I93:I96"/>
    <mergeCell ref="J93:M96"/>
    <mergeCell ref="J97:M97"/>
    <mergeCell ref="I98:I101"/>
    <mergeCell ref="J98:M101"/>
    <mergeCell ref="J82:M82"/>
    <mergeCell ref="I83:I86"/>
    <mergeCell ref="C14:D14"/>
    <mergeCell ref="K14:L14"/>
    <mergeCell ref="B15:M15"/>
    <mergeCell ref="B16:D17"/>
    <mergeCell ref="E16:E17"/>
    <mergeCell ref="F16:H16"/>
    <mergeCell ref="I16:M16"/>
    <mergeCell ref="B18:D22"/>
    <mergeCell ref="B23:B28"/>
    <mergeCell ref="C23:D23"/>
    <mergeCell ref="I23:M23"/>
    <mergeCell ref="C24:D28"/>
    <mergeCell ref="I25:I28"/>
    <mergeCell ref="C12:D12"/>
    <mergeCell ref="F12:H12"/>
    <mergeCell ref="J12:M12"/>
    <mergeCell ref="B2:C8"/>
    <mergeCell ref="D2:M8"/>
    <mergeCell ref="C10:D10"/>
    <mergeCell ref="F10:H10"/>
    <mergeCell ref="K10:L10"/>
    <mergeCell ref="B13:M13"/>
    <mergeCell ref="N93:Q96"/>
    <mergeCell ref="N97:Q97"/>
    <mergeCell ref="N98:Q101"/>
    <mergeCell ref="N63:Q63"/>
    <mergeCell ref="N64:Q67"/>
    <mergeCell ref="N82:Q82"/>
    <mergeCell ref="N83:Q86"/>
    <mergeCell ref="N87:Q87"/>
    <mergeCell ref="N49:Q52"/>
    <mergeCell ref="N53:Q53"/>
    <mergeCell ref="N54:Q57"/>
    <mergeCell ref="N58:Q58"/>
    <mergeCell ref="N59:Q62"/>
    <mergeCell ref="N92:Q92"/>
    <mergeCell ref="J38:M38"/>
    <mergeCell ref="I39:I42"/>
    <mergeCell ref="J39:M42"/>
    <mergeCell ref="J43:M43"/>
    <mergeCell ref="I54:I57"/>
    <mergeCell ref="J54:M57"/>
    <mergeCell ref="J58:M58"/>
    <mergeCell ref="I59:I62"/>
    <mergeCell ref="J59:M62"/>
    <mergeCell ref="I44:I47"/>
    <mergeCell ref="J44:M47"/>
    <mergeCell ref="N39:Q42"/>
    <mergeCell ref="N43:Q43"/>
    <mergeCell ref="N44:Q47"/>
    <mergeCell ref="N48:Q48"/>
    <mergeCell ref="J92:M92"/>
    <mergeCell ref="I64:I67"/>
    <mergeCell ref="J64:M67"/>
    <mergeCell ref="J68:M68"/>
    <mergeCell ref="I69:I72"/>
    <mergeCell ref="J69:M72"/>
    <mergeCell ref="J63:M63"/>
    <mergeCell ref="J87:M87"/>
    <mergeCell ref="I88:I91"/>
    <mergeCell ref="J83:M86"/>
    <mergeCell ref="J88:M91"/>
    <mergeCell ref="A18:A22"/>
    <mergeCell ref="N24:Q24"/>
    <mergeCell ref="N25:Q28"/>
    <mergeCell ref="N68:Q68"/>
    <mergeCell ref="N69:Q72"/>
    <mergeCell ref="J24:M24"/>
    <mergeCell ref="J25:M28"/>
    <mergeCell ref="N88:Q91"/>
    <mergeCell ref="C82:D86"/>
    <mergeCell ref="B30:D31"/>
    <mergeCell ref="E30:E31"/>
    <mergeCell ref="F30:H30"/>
    <mergeCell ref="I30:M30"/>
    <mergeCell ref="B32:D36"/>
    <mergeCell ref="C37:D37"/>
    <mergeCell ref="I37:M37"/>
    <mergeCell ref="C38:D42"/>
    <mergeCell ref="B37:B72"/>
    <mergeCell ref="C58:D62"/>
    <mergeCell ref="C63:D67"/>
    <mergeCell ref="C68:D72"/>
    <mergeCell ref="C43:D47"/>
    <mergeCell ref="C48:D52"/>
    <mergeCell ref="N38:Q38"/>
  </mergeCells>
  <conditionalFormatting sqref="F22:G22">
    <cfRule type="cellIs" dxfId="83" priority="66" operator="greaterThan">
      <formula>F21</formula>
    </cfRule>
  </conditionalFormatting>
  <conditionalFormatting sqref="F22:G22">
    <cfRule type="cellIs" dxfId="82" priority="65" operator="greaterThan">
      <formula>#REF!</formula>
    </cfRule>
  </conditionalFormatting>
  <conditionalFormatting sqref="F36:G36">
    <cfRule type="cellIs" dxfId="81" priority="64" operator="greaterThan">
      <formula>F35</formula>
    </cfRule>
  </conditionalFormatting>
  <conditionalFormatting sqref="F36:G36">
    <cfRule type="cellIs" dxfId="80" priority="63" operator="greaterThan">
      <formula>#REF!</formula>
    </cfRule>
  </conditionalFormatting>
  <conditionalFormatting sqref="I22:J22">
    <cfRule type="cellIs" dxfId="79" priority="36" operator="greaterThan">
      <formula>I21</formula>
    </cfRule>
  </conditionalFormatting>
  <conditionalFormatting sqref="I22:J22">
    <cfRule type="cellIs" dxfId="78" priority="35" operator="greaterThan">
      <formula>#REF!</formula>
    </cfRule>
  </conditionalFormatting>
  <conditionalFormatting sqref="F28:G28">
    <cfRule type="cellIs" dxfId="77" priority="34" operator="greaterThan">
      <formula>F27</formula>
    </cfRule>
  </conditionalFormatting>
  <conditionalFormatting sqref="F28:G28">
    <cfRule type="cellIs" dxfId="76" priority="33" operator="greaterThan">
      <formula>#REF!</formula>
    </cfRule>
  </conditionalFormatting>
  <conditionalFormatting sqref="F42:G42">
    <cfRule type="cellIs" dxfId="75" priority="32" operator="greaterThan">
      <formula>F41</formula>
    </cfRule>
  </conditionalFormatting>
  <conditionalFormatting sqref="F42:G42">
    <cfRule type="cellIs" dxfId="74" priority="31" operator="greaterThan">
      <formula>#REF!</formula>
    </cfRule>
  </conditionalFormatting>
  <conditionalFormatting sqref="F47:G47">
    <cfRule type="cellIs" dxfId="73" priority="30" operator="greaterThan">
      <formula>F46</formula>
    </cfRule>
  </conditionalFormatting>
  <conditionalFormatting sqref="F47:G47">
    <cfRule type="cellIs" dxfId="72" priority="29" operator="greaterThan">
      <formula>#REF!</formula>
    </cfRule>
  </conditionalFormatting>
  <conditionalFormatting sqref="F52:G52">
    <cfRule type="cellIs" dxfId="71" priority="28" operator="greaterThan">
      <formula>F51</formula>
    </cfRule>
  </conditionalFormatting>
  <conditionalFormatting sqref="F52:G52">
    <cfRule type="cellIs" dxfId="70" priority="27" operator="greaterThan">
      <formula>#REF!</formula>
    </cfRule>
  </conditionalFormatting>
  <conditionalFormatting sqref="F80:G80">
    <cfRule type="cellIs" dxfId="69" priority="22" operator="greaterThan">
      <formula>F79</formula>
    </cfRule>
  </conditionalFormatting>
  <conditionalFormatting sqref="F80:G80">
    <cfRule type="cellIs" dxfId="68" priority="21" operator="greaterThan">
      <formula>#REF!</formula>
    </cfRule>
  </conditionalFormatting>
  <conditionalFormatting sqref="I80:J80">
    <cfRule type="cellIs" dxfId="67" priority="20" operator="greaterThan">
      <formula>I79</formula>
    </cfRule>
  </conditionalFormatting>
  <conditionalFormatting sqref="I80:J80">
    <cfRule type="cellIs" dxfId="66" priority="19" operator="greaterThan">
      <formula>#REF!</formula>
    </cfRule>
  </conditionalFormatting>
  <conditionalFormatting sqref="F86:G86">
    <cfRule type="cellIs" dxfId="65" priority="18" operator="greaterThan">
      <formula>F85</formula>
    </cfRule>
  </conditionalFormatting>
  <conditionalFormatting sqref="F86:G86">
    <cfRule type="cellIs" dxfId="64" priority="17" operator="greaterThan">
      <formula>#REF!</formula>
    </cfRule>
  </conditionalFormatting>
  <conditionalFormatting sqref="F91:G91">
    <cfRule type="cellIs" dxfId="63" priority="16" operator="greaterThan">
      <formula>F90</formula>
    </cfRule>
  </conditionalFormatting>
  <conditionalFormatting sqref="F91:G91">
    <cfRule type="cellIs" dxfId="62" priority="15" operator="greaterThan">
      <formula>#REF!</formula>
    </cfRule>
  </conditionalFormatting>
  <conditionalFormatting sqref="F96:G96">
    <cfRule type="cellIs" dxfId="61" priority="14" operator="greaterThan">
      <formula>F95</formula>
    </cfRule>
  </conditionalFormatting>
  <conditionalFormatting sqref="F96:G96">
    <cfRule type="cellIs" dxfId="60" priority="13" operator="greaterThan">
      <formula>#REF!</formula>
    </cfRule>
  </conditionalFormatting>
  <conditionalFormatting sqref="F101:G101">
    <cfRule type="cellIs" dxfId="59" priority="12" operator="greaterThan">
      <formula>F100</formula>
    </cfRule>
  </conditionalFormatting>
  <conditionalFormatting sqref="F101:G101">
    <cfRule type="cellIs" dxfId="58" priority="11" operator="greaterThan">
      <formula>#REF!</formula>
    </cfRule>
  </conditionalFormatting>
  <conditionalFormatting sqref="I36:J36">
    <cfRule type="cellIs" dxfId="57" priority="10" operator="greaterThan">
      <formula>I35</formula>
    </cfRule>
  </conditionalFormatting>
  <conditionalFormatting sqref="I36:J36">
    <cfRule type="cellIs" dxfId="56" priority="9" operator="greaterThan">
      <formula>#REF!</formula>
    </cfRule>
  </conditionalFormatting>
  <conditionalFormatting sqref="F57:G57">
    <cfRule type="cellIs" dxfId="55" priority="8" operator="greaterThan">
      <formula>F56</formula>
    </cfRule>
  </conditionalFormatting>
  <conditionalFormatting sqref="F57:G57">
    <cfRule type="cellIs" dxfId="54" priority="7" operator="greaterThan">
      <formula>#REF!</formula>
    </cfRule>
  </conditionalFormatting>
  <conditionalFormatting sqref="F62:G62">
    <cfRule type="cellIs" dxfId="53" priority="6" operator="greaterThan">
      <formula>F61</formula>
    </cfRule>
  </conditionalFormatting>
  <conditionalFormatting sqref="F62:G62">
    <cfRule type="cellIs" dxfId="52" priority="5" operator="greaterThan">
      <formula>#REF!</formula>
    </cfRule>
  </conditionalFormatting>
  <conditionalFormatting sqref="F67:G67">
    <cfRule type="cellIs" dxfId="51" priority="4" operator="greaterThan">
      <formula>F66</formula>
    </cfRule>
  </conditionalFormatting>
  <conditionalFormatting sqref="F67:G67">
    <cfRule type="cellIs" dxfId="50" priority="3" operator="greaterThan">
      <formula>#REF!</formula>
    </cfRule>
  </conditionalFormatting>
  <conditionalFormatting sqref="F72:G72">
    <cfRule type="cellIs" dxfId="49" priority="2" operator="greaterThan">
      <formula>F71</formula>
    </cfRule>
  </conditionalFormatting>
  <conditionalFormatting sqref="F72:G72">
    <cfRule type="cellIs" dxfId="48" priority="1" operator="greaterThan">
      <formula>#REF!</formula>
    </cfRule>
  </conditionalFormatting>
  <dataValidations disablePrompts="1" count="1">
    <dataValidation type="list" allowBlank="1" showInputMessage="1" showErrorMessage="1" sqref="J10">
      <formula1>"2016,2017,2018,2019,2020"</formula1>
    </dataValidation>
  </dataValidations>
  <pageMargins left="0.70866141732283472" right="0.70866141732283472" top="0.74803149606299213" bottom="0.74803149606299213" header="0.31496062992125984" footer="0.31496062992125984"/>
  <pageSetup paperSize="9" scale="32" fitToHeight="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Button 1">
              <controlPr defaultSize="0" print="0" autoFill="0" autoPict="0" macro="[1]!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0242" r:id="rId5" name="Button 2">
              <controlPr defaultSize="0" print="0" autoFill="0" autoPict="0" macro="[1]!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0243" r:id="rId6" name="Button 3">
              <controlPr defaultSize="0" print="0" autoFill="0" autoPict="0" macro="[1]!inser_CAUSA3">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0244" r:id="rId7" name="Button 4">
              <controlPr defaultSize="0" print="0" autoFill="0" autoPict="0" macro="[1]!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0245" r:id="rId8" name="Button 5">
              <controlPr defaultSize="0" print="0" autoFill="0" autoPict="0" macro="[1]!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0246" r:id="rId9" name="Button 6">
              <controlPr defaultSize="0" print="0" autoFill="0" autoPict="0" macro="[1]!inser_CAUSA3">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0247" r:id="rId10" name="Button 7">
              <controlPr defaultSize="0" print="0" autoFill="0" autoPict="0" macro="[1]!inser_CAUSA">
                <anchor moveWithCells="1" sizeWithCells="1">
                  <from>
                    <xdr:col>13</xdr:col>
                    <xdr:colOff>0</xdr:colOff>
                    <xdr:row>31</xdr:row>
                    <xdr:rowOff>0</xdr:rowOff>
                  </from>
                  <to>
                    <xdr:col>13</xdr:col>
                    <xdr:colOff>0</xdr:colOff>
                    <xdr:row>31</xdr:row>
                    <xdr:rowOff>0</xdr:rowOff>
                  </to>
                </anchor>
              </controlPr>
            </control>
          </mc:Choice>
        </mc:AlternateContent>
        <mc:AlternateContent xmlns:mc="http://schemas.openxmlformats.org/markup-compatibility/2006">
          <mc:Choice Requires="x14">
            <control shapeId="10248" r:id="rId11" name="Button 8">
              <controlPr defaultSize="0" print="0" autoFill="0" autoPict="0" macro="[1]!inser_CAUSA2">
                <anchor moveWithCells="1" sizeWithCells="1">
                  <from>
                    <xdr:col>13</xdr:col>
                    <xdr:colOff>0</xdr:colOff>
                    <xdr:row>31</xdr:row>
                    <xdr:rowOff>0</xdr:rowOff>
                  </from>
                  <to>
                    <xdr:col>13</xdr:col>
                    <xdr:colOff>0</xdr:colOff>
                    <xdr:row>31</xdr:row>
                    <xdr:rowOff>0</xdr:rowOff>
                  </to>
                </anchor>
              </controlPr>
            </control>
          </mc:Choice>
        </mc:AlternateContent>
        <mc:AlternateContent xmlns:mc="http://schemas.openxmlformats.org/markup-compatibility/2006">
          <mc:Choice Requires="x14">
            <control shapeId="10249" r:id="rId12" name="Button 9">
              <controlPr defaultSize="0" print="0" autoFill="0" autoPict="0" macro="[1]!inser_CAUSA3">
                <anchor moveWithCells="1" sizeWithCells="1">
                  <from>
                    <xdr:col>13</xdr:col>
                    <xdr:colOff>0</xdr:colOff>
                    <xdr:row>31</xdr:row>
                    <xdr:rowOff>0</xdr:rowOff>
                  </from>
                  <to>
                    <xdr:col>13</xdr:col>
                    <xdr:colOff>0</xdr:colOff>
                    <xdr:row>31</xdr:row>
                    <xdr:rowOff>0</xdr:rowOff>
                  </to>
                </anchor>
              </controlPr>
            </control>
          </mc:Choice>
        </mc:AlternateContent>
        <mc:AlternateContent xmlns:mc="http://schemas.openxmlformats.org/markup-compatibility/2006">
          <mc:Choice Requires="x14">
            <control shapeId="10250" r:id="rId13" name="Button 10">
              <controlPr defaultSize="0" print="0" autoFill="0" autoPict="0" macro="[1]!inser_CAUSA">
                <anchor moveWithCells="1" sizeWithCells="1">
                  <from>
                    <xdr:col>13</xdr:col>
                    <xdr:colOff>0</xdr:colOff>
                    <xdr:row>31</xdr:row>
                    <xdr:rowOff>0</xdr:rowOff>
                  </from>
                  <to>
                    <xdr:col>13</xdr:col>
                    <xdr:colOff>0</xdr:colOff>
                    <xdr:row>31</xdr:row>
                    <xdr:rowOff>0</xdr:rowOff>
                  </to>
                </anchor>
              </controlPr>
            </control>
          </mc:Choice>
        </mc:AlternateContent>
        <mc:AlternateContent xmlns:mc="http://schemas.openxmlformats.org/markup-compatibility/2006">
          <mc:Choice Requires="x14">
            <control shapeId="10251" r:id="rId14" name="Button 11">
              <controlPr defaultSize="0" print="0" autoFill="0" autoPict="0" macro="[1]!inser_CAUSA2">
                <anchor moveWithCells="1" sizeWithCells="1">
                  <from>
                    <xdr:col>13</xdr:col>
                    <xdr:colOff>0</xdr:colOff>
                    <xdr:row>31</xdr:row>
                    <xdr:rowOff>0</xdr:rowOff>
                  </from>
                  <to>
                    <xdr:col>13</xdr:col>
                    <xdr:colOff>0</xdr:colOff>
                    <xdr:row>31</xdr:row>
                    <xdr:rowOff>0</xdr:rowOff>
                  </to>
                </anchor>
              </controlPr>
            </control>
          </mc:Choice>
        </mc:AlternateContent>
        <mc:AlternateContent xmlns:mc="http://schemas.openxmlformats.org/markup-compatibility/2006">
          <mc:Choice Requires="x14">
            <control shapeId="10252" r:id="rId15" name="Button 12">
              <controlPr defaultSize="0" print="0" autoFill="0" autoPict="0" macro="[1]!inser_CAUSA3">
                <anchor moveWithCells="1" sizeWithCells="1">
                  <from>
                    <xdr:col>13</xdr:col>
                    <xdr:colOff>0</xdr:colOff>
                    <xdr:row>31</xdr:row>
                    <xdr:rowOff>0</xdr:rowOff>
                  </from>
                  <to>
                    <xdr:col>13</xdr:col>
                    <xdr:colOff>0</xdr:colOff>
                    <xdr:row>31</xdr:row>
                    <xdr:rowOff>0</xdr:rowOff>
                  </to>
                </anchor>
              </controlPr>
            </control>
          </mc:Choice>
        </mc:AlternateContent>
        <mc:AlternateContent xmlns:mc="http://schemas.openxmlformats.org/markup-compatibility/2006">
          <mc:Choice Requires="x14">
            <control shapeId="10253" r:id="rId16" name="Button 13">
              <controlPr defaultSize="0" print="0" autoFill="0" autoPict="0" macro="[1]!inser_CAUSA">
                <anchor moveWithCells="1" sizeWithCells="1">
                  <from>
                    <xdr:col>13</xdr:col>
                    <xdr:colOff>0</xdr:colOff>
                    <xdr:row>75</xdr:row>
                    <xdr:rowOff>0</xdr:rowOff>
                  </from>
                  <to>
                    <xdr:col>13</xdr:col>
                    <xdr:colOff>0</xdr:colOff>
                    <xdr:row>75</xdr:row>
                    <xdr:rowOff>0</xdr:rowOff>
                  </to>
                </anchor>
              </controlPr>
            </control>
          </mc:Choice>
        </mc:AlternateContent>
        <mc:AlternateContent xmlns:mc="http://schemas.openxmlformats.org/markup-compatibility/2006">
          <mc:Choice Requires="x14">
            <control shapeId="10254" r:id="rId17" name="Button 14">
              <controlPr defaultSize="0" print="0" autoFill="0" autoPict="0" macro="[1]!inser_CAUSA2">
                <anchor moveWithCells="1" sizeWithCells="1">
                  <from>
                    <xdr:col>13</xdr:col>
                    <xdr:colOff>0</xdr:colOff>
                    <xdr:row>75</xdr:row>
                    <xdr:rowOff>0</xdr:rowOff>
                  </from>
                  <to>
                    <xdr:col>13</xdr:col>
                    <xdr:colOff>0</xdr:colOff>
                    <xdr:row>75</xdr:row>
                    <xdr:rowOff>0</xdr:rowOff>
                  </to>
                </anchor>
              </controlPr>
            </control>
          </mc:Choice>
        </mc:AlternateContent>
        <mc:AlternateContent xmlns:mc="http://schemas.openxmlformats.org/markup-compatibility/2006">
          <mc:Choice Requires="x14">
            <control shapeId="10255" r:id="rId18" name="Button 15">
              <controlPr defaultSize="0" print="0" autoFill="0" autoPict="0" macro="[1]!inser_CAUSA3">
                <anchor moveWithCells="1" sizeWithCells="1">
                  <from>
                    <xdr:col>13</xdr:col>
                    <xdr:colOff>0</xdr:colOff>
                    <xdr:row>75</xdr:row>
                    <xdr:rowOff>0</xdr:rowOff>
                  </from>
                  <to>
                    <xdr:col>13</xdr:col>
                    <xdr:colOff>0</xdr:colOff>
                    <xdr:row>75</xdr:row>
                    <xdr:rowOff>0</xdr:rowOff>
                  </to>
                </anchor>
              </controlPr>
            </control>
          </mc:Choice>
        </mc:AlternateContent>
        <mc:AlternateContent xmlns:mc="http://schemas.openxmlformats.org/markup-compatibility/2006">
          <mc:Choice Requires="x14">
            <control shapeId="10256" r:id="rId19" name="Button 16">
              <controlPr defaultSize="0" print="0" autoFill="0" autoPict="0" macro="[1]!inser_CAUSA">
                <anchor moveWithCells="1" sizeWithCells="1">
                  <from>
                    <xdr:col>13</xdr:col>
                    <xdr:colOff>0</xdr:colOff>
                    <xdr:row>75</xdr:row>
                    <xdr:rowOff>0</xdr:rowOff>
                  </from>
                  <to>
                    <xdr:col>13</xdr:col>
                    <xdr:colOff>0</xdr:colOff>
                    <xdr:row>75</xdr:row>
                    <xdr:rowOff>0</xdr:rowOff>
                  </to>
                </anchor>
              </controlPr>
            </control>
          </mc:Choice>
        </mc:AlternateContent>
        <mc:AlternateContent xmlns:mc="http://schemas.openxmlformats.org/markup-compatibility/2006">
          <mc:Choice Requires="x14">
            <control shapeId="10257" r:id="rId20" name="Button 17">
              <controlPr defaultSize="0" print="0" autoFill="0" autoPict="0" macro="[1]!inser_CAUSA2">
                <anchor moveWithCells="1" sizeWithCells="1">
                  <from>
                    <xdr:col>13</xdr:col>
                    <xdr:colOff>0</xdr:colOff>
                    <xdr:row>75</xdr:row>
                    <xdr:rowOff>0</xdr:rowOff>
                  </from>
                  <to>
                    <xdr:col>13</xdr:col>
                    <xdr:colOff>0</xdr:colOff>
                    <xdr:row>75</xdr:row>
                    <xdr:rowOff>0</xdr:rowOff>
                  </to>
                </anchor>
              </controlPr>
            </control>
          </mc:Choice>
        </mc:AlternateContent>
        <mc:AlternateContent xmlns:mc="http://schemas.openxmlformats.org/markup-compatibility/2006">
          <mc:Choice Requires="x14">
            <control shapeId="10258" r:id="rId21" name="Button 18">
              <controlPr defaultSize="0" print="0" autoFill="0" autoPict="0" macro="[1]!inser_CAUSA3">
                <anchor moveWithCells="1" sizeWithCells="1">
                  <from>
                    <xdr:col>13</xdr:col>
                    <xdr:colOff>0</xdr:colOff>
                    <xdr:row>75</xdr:row>
                    <xdr:rowOff>0</xdr:rowOff>
                  </from>
                  <to>
                    <xdr:col>13</xdr:col>
                    <xdr:colOff>0</xdr:colOff>
                    <xdr:row>75</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5">
        <x14:dataValidation type="list" allowBlank="1" showInputMessage="1" showErrorMessage="1">
          <x14:formula1>
            <xm:f>'ESTRUCTURA '!$E$2:$E$8</xm:f>
          </x14:formula1>
          <xm:sqref>B12</xm:sqref>
        </x14:dataValidation>
        <x14:dataValidation type="list" allowBlank="1" showInputMessage="1" showErrorMessage="1">
          <x14:formula1>
            <xm:f>'ESTRUCTURA '!$D$2:$D$5</xm:f>
          </x14:formula1>
          <xm:sqref>M10</xm:sqref>
        </x14:dataValidation>
        <x14:dataValidation type="list" allowBlank="1" showInputMessage="1" showErrorMessage="1">
          <x14:formula1>
            <xm:f>'ESTRUCTURA '!$C$2:$C$16</xm:f>
          </x14:formula1>
          <xm:sqref>F10:H10</xm:sqref>
        </x14:dataValidation>
        <x14:dataValidation type="list" allowBlank="1" showInputMessage="1" showErrorMessage="1">
          <x14:formula1>
            <xm:f>'ESTRUCTURA '!$B$2:$B$46</xm:f>
          </x14:formula1>
          <xm:sqref>C10:D10</xm:sqref>
        </x14:dataValidation>
        <x14:dataValidation type="list" allowBlank="1" showInputMessage="1" showErrorMessage="1">
          <x14:formula1>
            <xm:f>'[1]01d_planaccioncompgestioninvers'!#REF!</xm:f>
          </x14:formula1>
          <xm:sqref>M11</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Q28"/>
  <sheetViews>
    <sheetView showGridLines="0" zoomScale="70" zoomScaleNormal="70" zoomScalePageLayoutView="25" workbookViewId="0"/>
  </sheetViews>
  <sheetFormatPr baseColWidth="10" defaultRowHeight="15" x14ac:dyDescent="0.25"/>
  <cols>
    <col min="2" max="2" width="41.7109375" customWidth="1"/>
    <col min="3" max="3" width="23.28515625" customWidth="1"/>
    <col min="4" max="4" width="49" customWidth="1"/>
    <col min="5" max="6" width="33.140625" customWidth="1"/>
    <col min="7" max="8" width="27.28515625" customWidth="1"/>
    <col min="9" max="9" width="40.7109375" customWidth="1"/>
    <col min="10" max="10" width="29.85546875" customWidth="1"/>
    <col min="11" max="11" width="25.140625" customWidth="1"/>
    <col min="12" max="12" width="28.42578125" customWidth="1"/>
    <col min="13" max="13" width="24.7109375" customWidth="1"/>
  </cols>
  <sheetData>
    <row r="1" spans="2:13" ht="15.75" thickBot="1" x14ac:dyDescent="0.3"/>
    <row r="2" spans="2:13" ht="15" customHeight="1" x14ac:dyDescent="0.25">
      <c r="B2" s="176"/>
      <c r="C2" s="177"/>
      <c r="D2" s="176" t="s">
        <v>0</v>
      </c>
      <c r="E2" s="177"/>
      <c r="F2" s="177"/>
      <c r="G2" s="177"/>
      <c r="H2" s="177"/>
      <c r="I2" s="177"/>
      <c r="J2" s="177"/>
      <c r="K2" s="177"/>
      <c r="L2" s="177"/>
      <c r="M2" s="182"/>
    </row>
    <row r="3" spans="2:13" ht="15" customHeight="1" x14ac:dyDescent="0.25">
      <c r="B3" s="178"/>
      <c r="C3" s="179"/>
      <c r="D3" s="178"/>
      <c r="E3" s="179"/>
      <c r="F3" s="179"/>
      <c r="G3" s="179"/>
      <c r="H3" s="179"/>
      <c r="I3" s="179"/>
      <c r="J3" s="179"/>
      <c r="K3" s="179"/>
      <c r="L3" s="179"/>
      <c r="M3" s="183"/>
    </row>
    <row r="4" spans="2:13" ht="15" customHeight="1" x14ac:dyDescent="0.25">
      <c r="B4" s="178"/>
      <c r="C4" s="179"/>
      <c r="D4" s="178"/>
      <c r="E4" s="179"/>
      <c r="F4" s="179"/>
      <c r="G4" s="179"/>
      <c r="H4" s="179"/>
      <c r="I4" s="179"/>
      <c r="J4" s="179"/>
      <c r="K4" s="179"/>
      <c r="L4" s="179"/>
      <c r="M4" s="183"/>
    </row>
    <row r="5" spans="2:13" ht="15" customHeight="1" x14ac:dyDescent="0.25">
      <c r="B5" s="178"/>
      <c r="C5" s="179"/>
      <c r="D5" s="178"/>
      <c r="E5" s="179"/>
      <c r="F5" s="179"/>
      <c r="G5" s="179"/>
      <c r="H5" s="179"/>
      <c r="I5" s="179"/>
      <c r="J5" s="179"/>
      <c r="K5" s="179"/>
      <c r="L5" s="179"/>
      <c r="M5" s="183"/>
    </row>
    <row r="6" spans="2:13" ht="15" customHeight="1" x14ac:dyDescent="0.25">
      <c r="B6" s="178"/>
      <c r="C6" s="179"/>
      <c r="D6" s="178"/>
      <c r="E6" s="179"/>
      <c r="F6" s="179"/>
      <c r="G6" s="179"/>
      <c r="H6" s="179"/>
      <c r="I6" s="179"/>
      <c r="J6" s="179"/>
      <c r="K6" s="179"/>
      <c r="L6" s="179"/>
      <c r="M6" s="183"/>
    </row>
    <row r="7" spans="2:13" ht="15" customHeight="1" x14ac:dyDescent="0.25">
      <c r="B7" s="178"/>
      <c r="C7" s="179"/>
      <c r="D7" s="178"/>
      <c r="E7" s="179"/>
      <c r="F7" s="179"/>
      <c r="G7" s="179"/>
      <c r="H7" s="179"/>
      <c r="I7" s="179"/>
      <c r="J7" s="179"/>
      <c r="K7" s="179"/>
      <c r="L7" s="179"/>
      <c r="M7" s="183"/>
    </row>
    <row r="8" spans="2:13" ht="15" customHeight="1" thickBot="1" x14ac:dyDescent="0.3">
      <c r="B8" s="180"/>
      <c r="C8" s="181"/>
      <c r="D8" s="180"/>
      <c r="E8" s="181"/>
      <c r="F8" s="181"/>
      <c r="G8" s="181"/>
      <c r="H8" s="181"/>
      <c r="I8" s="181"/>
      <c r="J8" s="181"/>
      <c r="K8" s="181"/>
      <c r="L8" s="181"/>
      <c r="M8" s="184"/>
    </row>
    <row r="9" spans="2:13" ht="15.75" thickBot="1" x14ac:dyDescent="0.3"/>
    <row r="10" spans="2:13" ht="65.25" customHeight="1" thickBot="1" x14ac:dyDescent="0.3">
      <c r="B10" s="1" t="s">
        <v>1</v>
      </c>
      <c r="C10" s="185" t="s">
        <v>47</v>
      </c>
      <c r="D10" s="185"/>
      <c r="E10" s="2" t="s">
        <v>2</v>
      </c>
      <c r="F10" s="186" t="s">
        <v>51</v>
      </c>
      <c r="G10" s="186"/>
      <c r="H10" s="186"/>
      <c r="I10" s="3" t="s">
        <v>3</v>
      </c>
      <c r="J10" s="4">
        <v>2017</v>
      </c>
      <c r="K10" s="187" t="s">
        <v>4</v>
      </c>
      <c r="L10" s="188"/>
      <c r="M10" s="5" t="s">
        <v>98</v>
      </c>
    </row>
    <row r="11" spans="2:13" ht="15.75" thickBot="1" x14ac:dyDescent="0.3"/>
    <row r="12" spans="2:13" ht="102" customHeight="1" thickBot="1" x14ac:dyDescent="0.3">
      <c r="B12" s="24" t="s">
        <v>102</v>
      </c>
      <c r="C12" s="171" t="str">
        <f>VLOOKUP(B12,'ESTRUCTURA '!E:F,2,0)</f>
        <v>Democracia Urbana</v>
      </c>
      <c r="D12" s="172"/>
      <c r="E12" s="24" t="s">
        <v>6</v>
      </c>
      <c r="F12" s="173" t="s">
        <v>117</v>
      </c>
      <c r="G12" s="174"/>
      <c r="H12" s="175"/>
      <c r="I12" s="23" t="s">
        <v>7</v>
      </c>
      <c r="J12" s="173" t="s">
        <v>120</v>
      </c>
      <c r="K12" s="174"/>
      <c r="L12" s="174"/>
      <c r="M12" s="175"/>
    </row>
    <row r="13" spans="2:13" ht="24" thickBot="1" x14ac:dyDescent="0.3">
      <c r="B13" s="152"/>
      <c r="C13" s="153"/>
      <c r="D13" s="153"/>
      <c r="E13" s="153"/>
      <c r="F13" s="153"/>
      <c r="G13" s="153"/>
      <c r="H13" s="153"/>
      <c r="I13" s="153"/>
      <c r="J13" s="153"/>
      <c r="K13" s="153"/>
      <c r="L13" s="153"/>
      <c r="M13" s="153"/>
    </row>
    <row r="14" spans="2:13" ht="70.5" thickBot="1" x14ac:dyDescent="0.3">
      <c r="B14" s="24" t="s">
        <v>8</v>
      </c>
      <c r="C14" s="199" t="s">
        <v>154</v>
      </c>
      <c r="D14" s="200"/>
      <c r="E14" s="24" t="s">
        <v>9</v>
      </c>
      <c r="F14" s="26" t="s">
        <v>155</v>
      </c>
      <c r="G14" s="24" t="s">
        <v>10</v>
      </c>
      <c r="H14" s="26"/>
      <c r="I14" s="25" t="s">
        <v>11</v>
      </c>
      <c r="J14" s="64">
        <v>42917</v>
      </c>
      <c r="K14" s="156" t="s">
        <v>12</v>
      </c>
      <c r="L14" s="157"/>
      <c r="M14" s="64">
        <v>43008</v>
      </c>
    </row>
    <row r="15" spans="2:13" ht="20.25" customHeight="1" thickBot="1" x14ac:dyDescent="0.3">
      <c r="B15" s="158"/>
      <c r="C15" s="159"/>
      <c r="D15" s="159"/>
      <c r="E15" s="159"/>
      <c r="F15" s="159"/>
      <c r="G15" s="159"/>
      <c r="H15" s="159"/>
      <c r="I15" s="159"/>
      <c r="J15" s="159"/>
      <c r="K15" s="159"/>
      <c r="L15" s="159"/>
      <c r="M15" s="159"/>
    </row>
    <row r="16" spans="2:13" ht="40.5" customHeight="1" thickBot="1" x14ac:dyDescent="0.3">
      <c r="B16" s="160" t="s">
        <v>13</v>
      </c>
      <c r="C16" s="161"/>
      <c r="D16" s="162"/>
      <c r="E16" s="166" t="s">
        <v>14</v>
      </c>
      <c r="F16" s="168" t="s">
        <v>15</v>
      </c>
      <c r="G16" s="168"/>
      <c r="H16" s="168"/>
      <c r="I16" s="169" t="s">
        <v>16</v>
      </c>
      <c r="J16" s="168"/>
      <c r="K16" s="168"/>
      <c r="L16" s="168"/>
      <c r="M16" s="170"/>
    </row>
    <row r="17" spans="2:17" ht="56.25" customHeight="1" thickBot="1" x14ac:dyDescent="0.3">
      <c r="B17" s="163"/>
      <c r="C17" s="164"/>
      <c r="D17" s="165"/>
      <c r="E17" s="167"/>
      <c r="F17" s="27" t="s">
        <v>17</v>
      </c>
      <c r="G17" s="65" t="s">
        <v>18</v>
      </c>
      <c r="H17" s="36" t="s">
        <v>19</v>
      </c>
      <c r="I17" s="27" t="s">
        <v>20</v>
      </c>
      <c r="J17" s="27" t="s">
        <v>21</v>
      </c>
      <c r="K17" s="66" t="s">
        <v>19</v>
      </c>
      <c r="L17" s="27" t="s">
        <v>22</v>
      </c>
      <c r="M17" s="29" t="s">
        <v>19</v>
      </c>
    </row>
    <row r="18" spans="2:17" ht="29.25" customHeight="1" x14ac:dyDescent="0.25">
      <c r="B18" s="136" t="s">
        <v>149</v>
      </c>
      <c r="C18" s="196"/>
      <c r="D18" s="137"/>
      <c r="E18" s="41" t="s">
        <v>23</v>
      </c>
      <c r="F18" s="76">
        <v>0</v>
      </c>
      <c r="G18" s="77">
        <v>0</v>
      </c>
      <c r="H18" s="55">
        <f>G18/$F$22</f>
        <v>0</v>
      </c>
      <c r="I18" s="33"/>
      <c r="J18" s="33"/>
      <c r="K18" s="69">
        <f>J18/$I$22</f>
        <v>0</v>
      </c>
      <c r="L18" s="68">
        <v>0</v>
      </c>
      <c r="M18" s="69">
        <f>L18/$J$22</f>
        <v>0</v>
      </c>
    </row>
    <row r="19" spans="2:17" ht="25.5" customHeight="1" x14ac:dyDescent="0.25">
      <c r="B19" s="138"/>
      <c r="C19" s="197"/>
      <c r="D19" s="139"/>
      <c r="E19" s="42" t="s">
        <v>24</v>
      </c>
      <c r="F19" s="78">
        <f>-F18+'[2]Corte 30 de junio'!$I$45</f>
        <v>0</v>
      </c>
      <c r="G19" s="79">
        <f>-G18+'[2]Corte 30 de junio'!$I$46</f>
        <v>0</v>
      </c>
      <c r="H19" s="48">
        <f>G19/$F$22</f>
        <v>0</v>
      </c>
      <c r="I19" s="34"/>
      <c r="J19" s="34"/>
      <c r="K19" s="70">
        <f>J19/$I$22</f>
        <v>0</v>
      </c>
      <c r="L19" s="67">
        <v>0</v>
      </c>
      <c r="M19" s="70">
        <f>L19/$J$22</f>
        <v>0</v>
      </c>
    </row>
    <row r="20" spans="2:17" ht="25.5" customHeight="1" x14ac:dyDescent="0.25">
      <c r="B20" s="138"/>
      <c r="C20" s="197"/>
      <c r="D20" s="139"/>
      <c r="E20" s="42" t="s">
        <v>25</v>
      </c>
      <c r="F20" s="78">
        <v>2</v>
      </c>
      <c r="G20" s="80">
        <v>2</v>
      </c>
      <c r="H20" s="48">
        <f>G20/$F$22</f>
        <v>1</v>
      </c>
      <c r="I20" s="90">
        <v>534128310248</v>
      </c>
      <c r="J20" s="90">
        <v>70264442959</v>
      </c>
      <c r="K20" s="70">
        <f>J20/$I$22</f>
        <v>0.13154974490375854</v>
      </c>
      <c r="L20" s="67">
        <v>2946748413.5332904</v>
      </c>
      <c r="M20" s="70">
        <f>L20/$J$22</f>
        <v>4.1937974449647988E-2</v>
      </c>
    </row>
    <row r="21" spans="2:17" ht="25.5" customHeight="1" x14ac:dyDescent="0.25">
      <c r="B21" s="138"/>
      <c r="C21" s="197"/>
      <c r="D21" s="139"/>
      <c r="E21" s="42" t="s">
        <v>26</v>
      </c>
      <c r="F21" s="78">
        <v>0</v>
      </c>
      <c r="G21" s="80">
        <v>0</v>
      </c>
      <c r="H21" s="48">
        <f>G21/$F$22</f>
        <v>0</v>
      </c>
      <c r="I21" s="34">
        <v>0</v>
      </c>
      <c r="J21" s="34">
        <v>0</v>
      </c>
      <c r="K21" s="70">
        <f>J21/$I$22</f>
        <v>0</v>
      </c>
      <c r="L21" s="67">
        <v>0</v>
      </c>
      <c r="M21" s="70">
        <f>L21/$J$22</f>
        <v>0</v>
      </c>
    </row>
    <row r="22" spans="2:17" ht="77.25" customHeight="1" thickBot="1" x14ac:dyDescent="0.3">
      <c r="B22" s="140"/>
      <c r="C22" s="198"/>
      <c r="D22" s="141"/>
      <c r="E22" s="46" t="s">
        <v>27</v>
      </c>
      <c r="F22" s="81">
        <f t="shared" ref="F22:L22" si="0">SUM(F18:F21)</f>
        <v>2</v>
      </c>
      <c r="G22" s="81">
        <f t="shared" si="0"/>
        <v>2</v>
      </c>
      <c r="H22" s="57">
        <f>G22/$F$22</f>
        <v>1</v>
      </c>
      <c r="I22" s="91">
        <f t="shared" si="0"/>
        <v>534128310248</v>
      </c>
      <c r="J22" s="91">
        <f t="shared" si="0"/>
        <v>70264442959</v>
      </c>
      <c r="K22" s="58">
        <f>J22/$I$22</f>
        <v>0.13154974490375854</v>
      </c>
      <c r="L22" s="35">
        <f t="shared" si="0"/>
        <v>2946748413.5332904</v>
      </c>
      <c r="M22" s="58">
        <f>SUM(M18:M21)</f>
        <v>4.1937974449647988E-2</v>
      </c>
    </row>
    <row r="23" spans="2:17" ht="45.75" customHeight="1" thickBot="1" x14ac:dyDescent="0.3">
      <c r="B23" s="191" t="s">
        <v>28</v>
      </c>
      <c r="C23" s="131" t="s">
        <v>29</v>
      </c>
      <c r="D23" s="132"/>
      <c r="E23" s="27" t="s">
        <v>14</v>
      </c>
      <c r="F23" s="27" t="s">
        <v>20</v>
      </c>
      <c r="G23" s="47" t="s">
        <v>30</v>
      </c>
      <c r="H23" s="36" t="s">
        <v>19</v>
      </c>
      <c r="I23" s="133" t="s">
        <v>31</v>
      </c>
      <c r="J23" s="133"/>
      <c r="K23" s="133"/>
      <c r="L23" s="134"/>
      <c r="M23" s="135"/>
    </row>
    <row r="24" spans="2:17" ht="25.5" customHeight="1" x14ac:dyDescent="0.25">
      <c r="B24" s="192"/>
      <c r="C24" s="136" t="s">
        <v>156</v>
      </c>
      <c r="D24" s="137"/>
      <c r="E24" s="43" t="s">
        <v>23</v>
      </c>
      <c r="F24" s="59"/>
      <c r="G24" s="59"/>
      <c r="H24" s="37">
        <f>G24/$F$28</f>
        <v>0</v>
      </c>
      <c r="I24" s="105" t="s">
        <v>239</v>
      </c>
      <c r="J24" s="108" t="s">
        <v>183</v>
      </c>
      <c r="K24" s="109"/>
      <c r="L24" s="109"/>
      <c r="M24" s="110"/>
      <c r="N24" s="108" t="s">
        <v>199</v>
      </c>
      <c r="O24" s="109"/>
      <c r="P24" s="109"/>
      <c r="Q24" s="110"/>
    </row>
    <row r="25" spans="2:17" ht="25.5" customHeight="1" x14ac:dyDescent="0.25">
      <c r="B25" s="192"/>
      <c r="C25" s="138"/>
      <c r="D25" s="139"/>
      <c r="E25" s="44" t="s">
        <v>24</v>
      </c>
      <c r="F25" s="60"/>
      <c r="G25" s="60"/>
      <c r="H25" s="31">
        <f>G25/$F$28</f>
        <v>0</v>
      </c>
      <c r="I25" s="111" t="s">
        <v>217</v>
      </c>
      <c r="J25" s="111" t="s">
        <v>259</v>
      </c>
      <c r="K25" s="112"/>
      <c r="L25" s="112"/>
      <c r="M25" s="113"/>
      <c r="N25" s="111" t="s">
        <v>258</v>
      </c>
      <c r="O25" s="112"/>
      <c r="P25" s="112"/>
      <c r="Q25" s="113"/>
    </row>
    <row r="26" spans="2:17" ht="25.5" customHeight="1" x14ac:dyDescent="0.25">
      <c r="B26" s="192"/>
      <c r="C26" s="138"/>
      <c r="D26" s="139"/>
      <c r="E26" s="44" t="s">
        <v>25</v>
      </c>
      <c r="F26" s="103">
        <v>5</v>
      </c>
      <c r="G26" s="104">
        <v>2.0699999999999998</v>
      </c>
      <c r="H26" s="31">
        <f>G26/$F$28</f>
        <v>0.41399999999999998</v>
      </c>
      <c r="I26" s="114"/>
      <c r="J26" s="114"/>
      <c r="K26" s="115"/>
      <c r="L26" s="115"/>
      <c r="M26" s="116"/>
      <c r="N26" s="114"/>
      <c r="O26" s="115"/>
      <c r="P26" s="115"/>
      <c r="Q26" s="116"/>
    </row>
    <row r="27" spans="2:17" ht="25.5" customHeight="1" x14ac:dyDescent="0.25">
      <c r="B27" s="192"/>
      <c r="C27" s="138"/>
      <c r="D27" s="139"/>
      <c r="E27" s="44" t="s">
        <v>26</v>
      </c>
      <c r="F27" s="60"/>
      <c r="G27" s="60"/>
      <c r="H27" s="31">
        <f>G27/$F$28</f>
        <v>0</v>
      </c>
      <c r="I27" s="114"/>
      <c r="J27" s="114"/>
      <c r="K27" s="115"/>
      <c r="L27" s="115"/>
      <c r="M27" s="116"/>
      <c r="N27" s="114"/>
      <c r="O27" s="115"/>
      <c r="P27" s="115"/>
      <c r="Q27" s="116"/>
    </row>
    <row r="28" spans="2:17" ht="77.25" customHeight="1" thickBot="1" x14ac:dyDescent="0.3">
      <c r="B28" s="192"/>
      <c r="C28" s="140"/>
      <c r="D28" s="141"/>
      <c r="E28" s="45" t="s">
        <v>27</v>
      </c>
      <c r="F28" s="61">
        <f t="shared" ref="F28:G28" si="1">SUM(F24:F27)</f>
        <v>5</v>
      </c>
      <c r="G28" s="61">
        <f t="shared" si="1"/>
        <v>2.0699999999999998</v>
      </c>
      <c r="H28" s="32">
        <f>G28/$F$28</f>
        <v>0.41399999999999998</v>
      </c>
      <c r="I28" s="117"/>
      <c r="J28" s="117"/>
      <c r="K28" s="118"/>
      <c r="L28" s="118"/>
      <c r="M28" s="119"/>
      <c r="N28" s="117"/>
      <c r="O28" s="118"/>
      <c r="P28" s="118"/>
      <c r="Q28" s="119"/>
    </row>
  </sheetData>
  <protectedRanges>
    <protectedRange sqref="J10" name="Rango1"/>
    <protectedRange sqref="M10" name="Rango2"/>
    <protectedRange sqref="B12:B13" name="Rango3"/>
    <protectedRange sqref="B12:B13" name="Rango47"/>
    <protectedRange sqref="L19 J18:J21 F18:G21" name="Rango5_3_1"/>
    <protectedRange sqref="H18:H22" name="Rango5_3_1_1"/>
    <protectedRange sqref="F22:G22 F28:G28 I22:J22" name="Rango5_3_2"/>
    <protectedRange sqref="F24:H25 H28 F27:H27 H26" name="Rango5_3_3"/>
    <protectedRange sqref="L25 J24:K27" name="Rango5_3_4"/>
  </protectedRanges>
  <dataConsolidate/>
  <mergeCells count="26">
    <mergeCell ref="I23:M23"/>
    <mergeCell ref="C24:D28"/>
    <mergeCell ref="J24:M24"/>
    <mergeCell ref="I25:I28"/>
    <mergeCell ref="J25:M28"/>
    <mergeCell ref="B2:C8"/>
    <mergeCell ref="D2:M8"/>
    <mergeCell ref="C10:D10"/>
    <mergeCell ref="F10:H10"/>
    <mergeCell ref="K10:L10"/>
    <mergeCell ref="N24:Q24"/>
    <mergeCell ref="N25:Q28"/>
    <mergeCell ref="C12:D12"/>
    <mergeCell ref="F12:H12"/>
    <mergeCell ref="J12:M12"/>
    <mergeCell ref="B13:M13"/>
    <mergeCell ref="C14:D14"/>
    <mergeCell ref="K14:L14"/>
    <mergeCell ref="B15:M15"/>
    <mergeCell ref="B16:D17"/>
    <mergeCell ref="E16:E17"/>
    <mergeCell ref="F16:H16"/>
    <mergeCell ref="I16:M16"/>
    <mergeCell ref="B18:D22"/>
    <mergeCell ref="B23:B28"/>
    <mergeCell ref="C23:D23"/>
  </mergeCells>
  <conditionalFormatting sqref="F22:G22">
    <cfRule type="cellIs" dxfId="47" priority="8" operator="greaterThan">
      <formula>F21</formula>
    </cfRule>
  </conditionalFormatting>
  <conditionalFormatting sqref="F22:G22">
    <cfRule type="cellIs" dxfId="46" priority="7" operator="greaterThan">
      <formula>#REF!</formula>
    </cfRule>
  </conditionalFormatting>
  <conditionalFormatting sqref="F28:G28">
    <cfRule type="cellIs" dxfId="45" priority="4" operator="greaterThan">
      <formula>F27</formula>
    </cfRule>
  </conditionalFormatting>
  <conditionalFormatting sqref="F28:G28">
    <cfRule type="cellIs" dxfId="44" priority="3" operator="greaterThan">
      <formula>#REF!</formula>
    </cfRule>
  </conditionalFormatting>
  <conditionalFormatting sqref="I22:J22">
    <cfRule type="cellIs" dxfId="43" priority="2" operator="greaterThan">
      <formula>I21</formula>
    </cfRule>
  </conditionalFormatting>
  <conditionalFormatting sqref="I22:J22">
    <cfRule type="cellIs" dxfId="42" priority="1" operator="greaterThan">
      <formula>#REF!</formula>
    </cfRule>
  </conditionalFormatting>
  <dataValidations disablePrompts="1" count="1">
    <dataValidation type="list" allowBlank="1" showInputMessage="1" showErrorMessage="1" sqref="J10">
      <formula1>"2016,2017,2018,2019,2020"</formula1>
    </dataValidation>
  </dataValidations>
  <pageMargins left="0.70866141732283472" right="0.70866141732283472" top="0.74803149606299213" bottom="0.74803149606299213" header="0.31496062992125984" footer="0.31496062992125984"/>
  <pageSetup paperSize="9" scale="32" fitToHeight="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Button 1">
              <controlPr defaultSize="0" print="0" autoFill="0" autoPict="0" macro="[1]!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1266" r:id="rId5" name="Button 2">
              <controlPr defaultSize="0" print="0" autoFill="0" autoPict="0" macro="[1]!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1267" r:id="rId6" name="Button 3">
              <controlPr defaultSize="0" print="0" autoFill="0" autoPict="0" macro="[1]!inser_CAUSA3">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1268" r:id="rId7" name="Button 4">
              <controlPr defaultSize="0" print="0" autoFill="0" autoPict="0" macro="[1]!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1269" r:id="rId8" name="Button 5">
              <controlPr defaultSize="0" print="0" autoFill="0" autoPict="0" macro="[1]!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1270" r:id="rId9" name="Button 6">
              <controlPr defaultSize="0" print="0" autoFill="0" autoPict="0" macro="[1]!inser_CAUSA3">
                <anchor moveWithCells="1" sizeWithCells="1">
                  <from>
                    <xdr:col>13</xdr:col>
                    <xdr:colOff>0</xdr:colOff>
                    <xdr:row>17</xdr:row>
                    <xdr:rowOff>0</xdr:rowOff>
                  </from>
                  <to>
                    <xdr:col>13</xdr:col>
                    <xdr:colOff>0</xdr:colOff>
                    <xdr:row>17</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5">
        <x14:dataValidation type="list" allowBlank="1" showInputMessage="1" showErrorMessage="1">
          <x14:formula1>
            <xm:f>'[1]01d_planaccioncompgestioninvers'!#REF!</xm:f>
          </x14:formula1>
          <xm:sqref>M11</xm:sqref>
        </x14:dataValidation>
        <x14:dataValidation type="list" allowBlank="1" showInputMessage="1" showErrorMessage="1">
          <x14:formula1>
            <xm:f>'ESTRUCTURA '!$B$2:$B$46</xm:f>
          </x14:formula1>
          <xm:sqref>C10:D10</xm:sqref>
        </x14:dataValidation>
        <x14:dataValidation type="list" allowBlank="1" showInputMessage="1" showErrorMessage="1">
          <x14:formula1>
            <xm:f>'ESTRUCTURA '!$C$2:$C$16</xm:f>
          </x14:formula1>
          <xm:sqref>F10:H10</xm:sqref>
        </x14:dataValidation>
        <x14:dataValidation type="list" allowBlank="1" showInputMessage="1" showErrorMessage="1">
          <x14:formula1>
            <xm:f>'ESTRUCTURA '!$D$2:$D$5</xm:f>
          </x14:formula1>
          <xm:sqref>M10</xm:sqref>
        </x14:dataValidation>
        <x14:dataValidation type="list" allowBlank="1" showInputMessage="1" showErrorMessage="1">
          <x14:formula1>
            <xm:f>'ESTRUCTURA '!$E$2:$E$8</xm:f>
          </x14:formula1>
          <xm:sqref>B12</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M28"/>
  <sheetViews>
    <sheetView showGridLines="0" zoomScale="70" zoomScaleNormal="70" zoomScalePageLayoutView="25" workbookViewId="0"/>
  </sheetViews>
  <sheetFormatPr baseColWidth="10" defaultRowHeight="15" x14ac:dyDescent="0.25"/>
  <cols>
    <col min="2" max="2" width="41.7109375" customWidth="1"/>
    <col min="3" max="3" width="23.28515625" customWidth="1"/>
    <col min="4" max="4" width="49" customWidth="1"/>
    <col min="5" max="6" width="33.140625" customWidth="1"/>
    <col min="7" max="8" width="27.28515625" customWidth="1"/>
    <col min="9" max="9" width="40.7109375" customWidth="1"/>
    <col min="10" max="10" width="29.85546875" customWidth="1"/>
    <col min="11" max="11" width="25.140625" customWidth="1"/>
    <col min="12" max="12" width="28.42578125" customWidth="1"/>
    <col min="13" max="13" width="24.7109375" customWidth="1"/>
  </cols>
  <sheetData>
    <row r="1" spans="2:13" ht="15.75" thickBot="1" x14ac:dyDescent="0.3"/>
    <row r="2" spans="2:13" ht="15" customHeight="1" x14ac:dyDescent="0.25">
      <c r="B2" s="176"/>
      <c r="C2" s="177"/>
      <c r="D2" s="176" t="s">
        <v>0</v>
      </c>
      <c r="E2" s="177"/>
      <c r="F2" s="177"/>
      <c r="G2" s="177"/>
      <c r="H2" s="177"/>
      <c r="I2" s="177"/>
      <c r="J2" s="177"/>
      <c r="K2" s="177"/>
      <c r="L2" s="177"/>
      <c r="M2" s="182"/>
    </row>
    <row r="3" spans="2:13" ht="15" customHeight="1" x14ac:dyDescent="0.25">
      <c r="B3" s="178"/>
      <c r="C3" s="179"/>
      <c r="D3" s="178"/>
      <c r="E3" s="179"/>
      <c r="F3" s="179"/>
      <c r="G3" s="179"/>
      <c r="H3" s="179"/>
      <c r="I3" s="179"/>
      <c r="J3" s="179"/>
      <c r="K3" s="179"/>
      <c r="L3" s="179"/>
      <c r="M3" s="183"/>
    </row>
    <row r="4" spans="2:13" ht="15" customHeight="1" x14ac:dyDescent="0.25">
      <c r="B4" s="178"/>
      <c r="C4" s="179"/>
      <c r="D4" s="178"/>
      <c r="E4" s="179"/>
      <c r="F4" s="179"/>
      <c r="G4" s="179"/>
      <c r="H4" s="179"/>
      <c r="I4" s="179"/>
      <c r="J4" s="179"/>
      <c r="K4" s="179"/>
      <c r="L4" s="179"/>
      <c r="M4" s="183"/>
    </row>
    <row r="5" spans="2:13" ht="15" customHeight="1" x14ac:dyDescent="0.25">
      <c r="B5" s="178"/>
      <c r="C5" s="179"/>
      <c r="D5" s="178"/>
      <c r="E5" s="179"/>
      <c r="F5" s="179"/>
      <c r="G5" s="179"/>
      <c r="H5" s="179"/>
      <c r="I5" s="179"/>
      <c r="J5" s="179"/>
      <c r="K5" s="179"/>
      <c r="L5" s="179"/>
      <c r="M5" s="183"/>
    </row>
    <row r="6" spans="2:13" ht="15" customHeight="1" x14ac:dyDescent="0.25">
      <c r="B6" s="178"/>
      <c r="C6" s="179"/>
      <c r="D6" s="178"/>
      <c r="E6" s="179"/>
      <c r="F6" s="179"/>
      <c r="G6" s="179"/>
      <c r="H6" s="179"/>
      <c r="I6" s="179"/>
      <c r="J6" s="179"/>
      <c r="K6" s="179"/>
      <c r="L6" s="179"/>
      <c r="M6" s="183"/>
    </row>
    <row r="7" spans="2:13" ht="15" customHeight="1" x14ac:dyDescent="0.25">
      <c r="B7" s="178"/>
      <c r="C7" s="179"/>
      <c r="D7" s="178"/>
      <c r="E7" s="179"/>
      <c r="F7" s="179"/>
      <c r="G7" s="179"/>
      <c r="H7" s="179"/>
      <c r="I7" s="179"/>
      <c r="J7" s="179"/>
      <c r="K7" s="179"/>
      <c r="L7" s="179"/>
      <c r="M7" s="183"/>
    </row>
    <row r="8" spans="2:13" ht="15" customHeight="1" thickBot="1" x14ac:dyDescent="0.3">
      <c r="B8" s="180"/>
      <c r="C8" s="181"/>
      <c r="D8" s="180"/>
      <c r="E8" s="181"/>
      <c r="F8" s="181"/>
      <c r="G8" s="181"/>
      <c r="H8" s="181"/>
      <c r="I8" s="181"/>
      <c r="J8" s="181"/>
      <c r="K8" s="181"/>
      <c r="L8" s="181"/>
      <c r="M8" s="184"/>
    </row>
    <row r="9" spans="2:13" ht="15.75" thickBot="1" x14ac:dyDescent="0.3"/>
    <row r="10" spans="2:13" ht="65.25" customHeight="1" thickBot="1" x14ac:dyDescent="0.3">
      <c r="B10" s="1" t="s">
        <v>1</v>
      </c>
      <c r="C10" s="185" t="s">
        <v>47</v>
      </c>
      <c r="D10" s="185"/>
      <c r="E10" s="2" t="s">
        <v>2</v>
      </c>
      <c r="F10" s="186" t="s">
        <v>51</v>
      </c>
      <c r="G10" s="186"/>
      <c r="H10" s="186"/>
      <c r="I10" s="3" t="s">
        <v>3</v>
      </c>
      <c r="J10" s="4">
        <v>2017</v>
      </c>
      <c r="K10" s="187" t="s">
        <v>4</v>
      </c>
      <c r="L10" s="188"/>
      <c r="M10" s="5" t="s">
        <v>98</v>
      </c>
    </row>
    <row r="11" spans="2:13" ht="15.75" thickBot="1" x14ac:dyDescent="0.3"/>
    <row r="12" spans="2:13" ht="102" customHeight="1" thickBot="1" x14ac:dyDescent="0.3">
      <c r="B12" s="24" t="s">
        <v>102</v>
      </c>
      <c r="C12" s="171" t="str">
        <f>VLOOKUP(B12,'ESTRUCTURA '!E:F,2,0)</f>
        <v>Democracia Urbana</v>
      </c>
      <c r="D12" s="172"/>
      <c r="E12" s="24" t="s">
        <v>6</v>
      </c>
      <c r="F12" s="173" t="s">
        <v>117</v>
      </c>
      <c r="G12" s="174"/>
      <c r="H12" s="175"/>
      <c r="I12" s="23" t="s">
        <v>7</v>
      </c>
      <c r="J12" s="173" t="s">
        <v>120</v>
      </c>
      <c r="K12" s="174"/>
      <c r="L12" s="174"/>
      <c r="M12" s="175"/>
    </row>
    <row r="13" spans="2:13" ht="24" thickBot="1" x14ac:dyDescent="0.3">
      <c r="B13" s="152"/>
      <c r="C13" s="153"/>
      <c r="D13" s="153"/>
      <c r="E13" s="153"/>
      <c r="F13" s="153"/>
      <c r="G13" s="153"/>
      <c r="H13" s="153"/>
      <c r="I13" s="153"/>
      <c r="J13" s="153"/>
      <c r="K13" s="153"/>
      <c r="L13" s="153"/>
      <c r="M13" s="153"/>
    </row>
    <row r="14" spans="2:13" ht="93.75" thickBot="1" x14ac:dyDescent="0.3">
      <c r="B14" s="24" t="s">
        <v>8</v>
      </c>
      <c r="C14" s="199" t="s">
        <v>157</v>
      </c>
      <c r="D14" s="200"/>
      <c r="E14" s="24" t="s">
        <v>9</v>
      </c>
      <c r="F14" s="26" t="s">
        <v>158</v>
      </c>
      <c r="G14" s="24" t="s">
        <v>10</v>
      </c>
      <c r="H14" s="26"/>
      <c r="I14" s="25" t="s">
        <v>11</v>
      </c>
      <c r="J14" s="64">
        <v>42917</v>
      </c>
      <c r="K14" s="156" t="s">
        <v>12</v>
      </c>
      <c r="L14" s="157"/>
      <c r="M14" s="64">
        <v>43008</v>
      </c>
    </row>
    <row r="15" spans="2:13" ht="20.25" customHeight="1" thickBot="1" x14ac:dyDescent="0.3">
      <c r="B15" s="158"/>
      <c r="C15" s="159"/>
      <c r="D15" s="159"/>
      <c r="E15" s="159"/>
      <c r="F15" s="159"/>
      <c r="G15" s="159"/>
      <c r="H15" s="159"/>
      <c r="I15" s="159"/>
      <c r="J15" s="159"/>
      <c r="K15" s="159"/>
      <c r="L15" s="159"/>
      <c r="M15" s="159"/>
    </row>
    <row r="16" spans="2:13" ht="40.5" customHeight="1" thickBot="1" x14ac:dyDescent="0.3">
      <c r="B16" s="160" t="s">
        <v>13</v>
      </c>
      <c r="C16" s="161"/>
      <c r="D16" s="162"/>
      <c r="E16" s="166" t="s">
        <v>14</v>
      </c>
      <c r="F16" s="168" t="s">
        <v>15</v>
      </c>
      <c r="G16" s="168"/>
      <c r="H16" s="168"/>
      <c r="I16" s="169" t="s">
        <v>16</v>
      </c>
      <c r="J16" s="168"/>
      <c r="K16" s="168"/>
      <c r="L16" s="168"/>
      <c r="M16" s="170"/>
    </row>
    <row r="17" spans="2:13" ht="56.25" customHeight="1" thickBot="1" x14ac:dyDescent="0.3">
      <c r="B17" s="163"/>
      <c r="C17" s="164"/>
      <c r="D17" s="165"/>
      <c r="E17" s="167"/>
      <c r="F17" s="27" t="s">
        <v>17</v>
      </c>
      <c r="G17" s="65" t="s">
        <v>18</v>
      </c>
      <c r="H17" s="36" t="s">
        <v>19</v>
      </c>
      <c r="I17" s="27" t="s">
        <v>20</v>
      </c>
      <c r="J17" s="27" t="s">
        <v>21</v>
      </c>
      <c r="K17" s="66" t="s">
        <v>19</v>
      </c>
      <c r="L17" s="27" t="s">
        <v>22</v>
      </c>
      <c r="M17" s="29" t="s">
        <v>19</v>
      </c>
    </row>
    <row r="18" spans="2:13" ht="29.25" customHeight="1" x14ac:dyDescent="0.25">
      <c r="B18" s="136" t="s">
        <v>159</v>
      </c>
      <c r="C18" s="196"/>
      <c r="D18" s="137"/>
      <c r="E18" s="41" t="s">
        <v>23</v>
      </c>
      <c r="F18" s="50">
        <v>0</v>
      </c>
      <c r="G18" s="38">
        <v>0</v>
      </c>
      <c r="H18" s="55" t="e">
        <f>G18/$F$22</f>
        <v>#DIV/0!</v>
      </c>
      <c r="I18" s="33">
        <v>0</v>
      </c>
      <c r="J18" s="33">
        <v>0</v>
      </c>
      <c r="K18" s="56" t="e">
        <f>J18/$I$22</f>
        <v>#DIV/0!</v>
      </c>
      <c r="L18" s="68">
        <v>0</v>
      </c>
      <c r="M18" s="69" t="e">
        <f>L18/$J$22</f>
        <v>#DIV/0!</v>
      </c>
    </row>
    <row r="19" spans="2:13" ht="25.5" customHeight="1" x14ac:dyDescent="0.25">
      <c r="B19" s="138"/>
      <c r="C19" s="197"/>
      <c r="D19" s="139"/>
      <c r="E19" s="42" t="s">
        <v>24</v>
      </c>
      <c r="F19" s="52">
        <v>0</v>
      </c>
      <c r="G19" s="54">
        <v>0</v>
      </c>
      <c r="H19" s="48" t="e">
        <f>G19/$F$22</f>
        <v>#DIV/0!</v>
      </c>
      <c r="I19" s="34">
        <v>0</v>
      </c>
      <c r="J19" s="34">
        <v>0</v>
      </c>
      <c r="K19" s="53" t="e">
        <f t="shared" ref="K19:K21" si="0">J19/$I$22</f>
        <v>#DIV/0!</v>
      </c>
      <c r="L19" s="67">
        <v>0</v>
      </c>
      <c r="M19" s="70" t="e">
        <f>L19/$J$22</f>
        <v>#DIV/0!</v>
      </c>
    </row>
    <row r="20" spans="2:13" ht="25.5" customHeight="1" x14ac:dyDescent="0.25">
      <c r="B20" s="138"/>
      <c r="C20" s="197"/>
      <c r="D20" s="139"/>
      <c r="E20" s="42" t="s">
        <v>25</v>
      </c>
      <c r="F20" s="52">
        <v>0</v>
      </c>
      <c r="G20" s="39">
        <v>0</v>
      </c>
      <c r="H20" s="48" t="e">
        <f>G20/$F$22</f>
        <v>#DIV/0!</v>
      </c>
      <c r="I20" s="34">
        <v>0</v>
      </c>
      <c r="J20" s="34">
        <v>0</v>
      </c>
      <c r="K20" s="53" t="e">
        <f t="shared" si="0"/>
        <v>#DIV/0!</v>
      </c>
      <c r="L20" s="67">
        <v>0</v>
      </c>
      <c r="M20" s="70" t="e">
        <f>L20/$J$22</f>
        <v>#DIV/0!</v>
      </c>
    </row>
    <row r="21" spans="2:13" ht="25.5" customHeight="1" x14ac:dyDescent="0.25">
      <c r="B21" s="138"/>
      <c r="C21" s="197"/>
      <c r="D21" s="139"/>
      <c r="E21" s="42" t="s">
        <v>26</v>
      </c>
      <c r="F21" s="52">
        <v>0</v>
      </c>
      <c r="G21" s="39">
        <v>0</v>
      </c>
      <c r="H21" s="48" t="e">
        <f>G21/$F$22</f>
        <v>#DIV/0!</v>
      </c>
      <c r="I21" s="34">
        <v>0</v>
      </c>
      <c r="J21" s="34">
        <v>0</v>
      </c>
      <c r="K21" s="53" t="e">
        <f t="shared" si="0"/>
        <v>#DIV/0!</v>
      </c>
      <c r="L21" s="67">
        <v>0</v>
      </c>
      <c r="M21" s="70" t="e">
        <f>L21/$J$22</f>
        <v>#DIV/0!</v>
      </c>
    </row>
    <row r="22" spans="2:13" ht="77.25" customHeight="1" thickBot="1" x14ac:dyDescent="0.3">
      <c r="B22" s="140"/>
      <c r="C22" s="198"/>
      <c r="D22" s="141"/>
      <c r="E22" s="46" t="s">
        <v>27</v>
      </c>
      <c r="F22" s="40">
        <f t="shared" ref="F22:L22" si="1">SUM(F18:F21)</f>
        <v>0</v>
      </c>
      <c r="G22" s="40">
        <f t="shared" si="1"/>
        <v>0</v>
      </c>
      <c r="H22" s="57" t="e">
        <f>G22/$F$22</f>
        <v>#DIV/0!</v>
      </c>
      <c r="I22" s="40">
        <f t="shared" si="1"/>
        <v>0</v>
      </c>
      <c r="J22" s="40">
        <f t="shared" si="1"/>
        <v>0</v>
      </c>
      <c r="K22" s="58" t="e">
        <f>J22/$I$22</f>
        <v>#DIV/0!</v>
      </c>
      <c r="L22" s="40">
        <f t="shared" si="1"/>
        <v>0</v>
      </c>
      <c r="M22" s="58" t="e">
        <f>SUM(M18:M21)</f>
        <v>#DIV/0!</v>
      </c>
    </row>
    <row r="23" spans="2:13" ht="45.75" customHeight="1" thickBot="1" x14ac:dyDescent="0.3">
      <c r="B23" s="191" t="s">
        <v>28</v>
      </c>
      <c r="C23" s="131" t="s">
        <v>29</v>
      </c>
      <c r="D23" s="132"/>
      <c r="E23" s="27" t="s">
        <v>14</v>
      </c>
      <c r="F23" s="27" t="s">
        <v>20</v>
      </c>
      <c r="G23" s="47" t="s">
        <v>30</v>
      </c>
      <c r="H23" s="36" t="s">
        <v>19</v>
      </c>
      <c r="I23" s="133" t="s">
        <v>31</v>
      </c>
      <c r="J23" s="133"/>
      <c r="K23" s="133"/>
      <c r="L23" s="134"/>
      <c r="M23" s="135"/>
    </row>
    <row r="24" spans="2:13" ht="25.5" customHeight="1" x14ac:dyDescent="0.25">
      <c r="B24" s="192"/>
      <c r="C24" s="136" t="s">
        <v>274</v>
      </c>
      <c r="D24" s="137"/>
      <c r="E24" s="43" t="s">
        <v>23</v>
      </c>
      <c r="F24" s="38">
        <v>0</v>
      </c>
      <c r="G24" s="38">
        <v>0</v>
      </c>
      <c r="H24" s="37" t="e">
        <f>G24/$F$28</f>
        <v>#DIV/0!</v>
      </c>
      <c r="I24" s="226" t="s">
        <v>260</v>
      </c>
      <c r="J24" s="227"/>
      <c r="K24" s="227"/>
      <c r="L24" s="227"/>
      <c r="M24" s="228"/>
    </row>
    <row r="25" spans="2:13" ht="25.5" customHeight="1" x14ac:dyDescent="0.25">
      <c r="B25" s="192"/>
      <c r="C25" s="138"/>
      <c r="D25" s="139"/>
      <c r="E25" s="44" t="s">
        <v>24</v>
      </c>
      <c r="F25" s="39">
        <v>0</v>
      </c>
      <c r="G25" s="39">
        <v>0</v>
      </c>
      <c r="H25" s="31" t="e">
        <f>G25/$F$28</f>
        <v>#DIV/0!</v>
      </c>
      <c r="I25" s="229"/>
      <c r="J25" s="230"/>
      <c r="K25" s="230"/>
      <c r="L25" s="230"/>
      <c r="M25" s="231"/>
    </row>
    <row r="26" spans="2:13" ht="25.5" customHeight="1" x14ac:dyDescent="0.25">
      <c r="B26" s="192"/>
      <c r="C26" s="138"/>
      <c r="D26" s="139"/>
      <c r="E26" s="44" t="s">
        <v>25</v>
      </c>
      <c r="F26" s="39">
        <v>0</v>
      </c>
      <c r="G26" s="39">
        <v>0</v>
      </c>
      <c r="H26" s="31" t="e">
        <f>G26/$F$28</f>
        <v>#DIV/0!</v>
      </c>
      <c r="I26" s="229"/>
      <c r="J26" s="230"/>
      <c r="K26" s="230"/>
      <c r="L26" s="230"/>
      <c r="M26" s="231"/>
    </row>
    <row r="27" spans="2:13" ht="25.5" customHeight="1" x14ac:dyDescent="0.25">
      <c r="B27" s="192"/>
      <c r="C27" s="138"/>
      <c r="D27" s="139"/>
      <c r="E27" s="44" t="s">
        <v>26</v>
      </c>
      <c r="F27" s="39">
        <v>0</v>
      </c>
      <c r="G27" s="39">
        <v>0</v>
      </c>
      <c r="H27" s="31" t="e">
        <f>G27/$F$28</f>
        <v>#DIV/0!</v>
      </c>
      <c r="I27" s="229"/>
      <c r="J27" s="230"/>
      <c r="K27" s="230"/>
      <c r="L27" s="230"/>
      <c r="M27" s="231"/>
    </row>
    <row r="28" spans="2:13" ht="77.25" customHeight="1" thickBot="1" x14ac:dyDescent="0.3">
      <c r="B28" s="192"/>
      <c r="C28" s="140"/>
      <c r="D28" s="141"/>
      <c r="E28" s="45" t="s">
        <v>27</v>
      </c>
      <c r="F28" s="40">
        <f t="shared" ref="F28:G28" si="2">SUM(F24:F27)</f>
        <v>0</v>
      </c>
      <c r="G28" s="40">
        <f t="shared" si="2"/>
        <v>0</v>
      </c>
      <c r="H28" s="32" t="e">
        <f>G28/$F$28</f>
        <v>#DIV/0!</v>
      </c>
      <c r="I28" s="232"/>
      <c r="J28" s="233"/>
      <c r="K28" s="233"/>
      <c r="L28" s="233"/>
      <c r="M28" s="234"/>
    </row>
  </sheetData>
  <protectedRanges>
    <protectedRange sqref="J10" name="Rango1"/>
    <protectedRange sqref="M10" name="Rango2"/>
    <protectedRange sqref="B12:B13" name="Rango3"/>
    <protectedRange sqref="B12:B13" name="Rango47"/>
    <protectedRange sqref="L25 J24:K27" name="Rango5_3"/>
    <protectedRange sqref="L19 J18:J21 F18:G21" name="Rango5_3_1"/>
    <protectedRange sqref="H18:H22" name="Rango5_3_1_1"/>
    <protectedRange sqref="F22:G22 I22:J22 L22 F28:G28" name="Rango5_3_2"/>
    <protectedRange sqref="F24:H27 H28" name="Rango5_3_3"/>
  </protectedRanges>
  <dataConsolidate/>
  <mergeCells count="22">
    <mergeCell ref="B18:D22"/>
    <mergeCell ref="B23:B28"/>
    <mergeCell ref="C23:D23"/>
    <mergeCell ref="I23:M23"/>
    <mergeCell ref="C24:D28"/>
    <mergeCell ref="I24:M28"/>
    <mergeCell ref="B13:M13"/>
    <mergeCell ref="C14:D14"/>
    <mergeCell ref="K14:L14"/>
    <mergeCell ref="B15:M15"/>
    <mergeCell ref="B16:D17"/>
    <mergeCell ref="E16:E17"/>
    <mergeCell ref="F16:H16"/>
    <mergeCell ref="I16:M16"/>
    <mergeCell ref="C12:D12"/>
    <mergeCell ref="F12:H12"/>
    <mergeCell ref="J12:M12"/>
    <mergeCell ref="B2:C8"/>
    <mergeCell ref="D2:M8"/>
    <mergeCell ref="C10:D10"/>
    <mergeCell ref="F10:H10"/>
    <mergeCell ref="K10:L10"/>
  </mergeCells>
  <conditionalFormatting sqref="F22:G22">
    <cfRule type="cellIs" dxfId="41" priority="18" operator="greaterThan">
      <formula>F21</formula>
    </cfRule>
  </conditionalFormatting>
  <conditionalFormatting sqref="F22:G22">
    <cfRule type="cellIs" dxfId="40" priority="17" operator="greaterThan">
      <formula>#REF!</formula>
    </cfRule>
  </conditionalFormatting>
  <conditionalFormatting sqref="I22">
    <cfRule type="cellIs" dxfId="39" priority="14" operator="greaterThan">
      <formula>I21</formula>
    </cfRule>
  </conditionalFormatting>
  <conditionalFormatting sqref="I22">
    <cfRule type="cellIs" dxfId="38" priority="13" operator="greaterThan">
      <formula>#REF!</formula>
    </cfRule>
  </conditionalFormatting>
  <conditionalFormatting sqref="J22">
    <cfRule type="cellIs" dxfId="37" priority="12" operator="greaterThan">
      <formula>J21</formula>
    </cfRule>
  </conditionalFormatting>
  <conditionalFormatting sqref="J22">
    <cfRule type="cellIs" dxfId="36" priority="11" operator="greaterThan">
      <formula>#REF!</formula>
    </cfRule>
  </conditionalFormatting>
  <conditionalFormatting sqref="L22">
    <cfRule type="cellIs" dxfId="35" priority="8" operator="greaterThan">
      <formula>L21</formula>
    </cfRule>
  </conditionalFormatting>
  <conditionalFormatting sqref="L22">
    <cfRule type="cellIs" dxfId="34" priority="7" operator="greaterThan">
      <formula>#REF!</formula>
    </cfRule>
  </conditionalFormatting>
  <conditionalFormatting sqref="F28">
    <cfRule type="cellIs" dxfId="33" priority="6" operator="greaterThan">
      <formula>F27</formula>
    </cfRule>
  </conditionalFormatting>
  <conditionalFormatting sqref="F28">
    <cfRule type="cellIs" dxfId="32" priority="5" operator="greaterThan">
      <formula>#REF!</formula>
    </cfRule>
  </conditionalFormatting>
  <conditionalFormatting sqref="G28">
    <cfRule type="cellIs" dxfId="31" priority="2" operator="greaterThan">
      <formula>G27</formula>
    </cfRule>
  </conditionalFormatting>
  <conditionalFormatting sqref="G28">
    <cfRule type="cellIs" dxfId="30" priority="1" operator="greaterThan">
      <formula>#REF!</formula>
    </cfRule>
  </conditionalFormatting>
  <dataValidations disablePrompts="1" count="1">
    <dataValidation type="list" allowBlank="1" showInputMessage="1" showErrorMessage="1" sqref="J10">
      <formula1>"2016,2017,2018,2019,2020"</formula1>
    </dataValidation>
  </dataValidations>
  <pageMargins left="0.70866141732283472" right="0.70866141732283472" top="0.74803149606299213" bottom="0.74803149606299213" header="0.31496062992125984" footer="0.31496062992125984"/>
  <pageSetup paperSize="9" scale="32" fitToHeight="7"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2289" r:id="rId4" name="Button 1">
              <controlPr defaultSize="0" print="0" autoFill="0" autoPict="0" macro="[1]!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2290" r:id="rId5" name="Button 2">
              <controlPr defaultSize="0" print="0" autoFill="0" autoPict="0" macro="[1]!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2291" r:id="rId6" name="Button 3">
              <controlPr defaultSize="0" print="0" autoFill="0" autoPict="0" macro="[1]!inser_CAUSA3">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2292" r:id="rId7" name="Button 4">
              <controlPr defaultSize="0" print="0" autoFill="0" autoPict="0" macro="[1]!inser_CAUSA">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2293" r:id="rId8" name="Button 5">
              <controlPr defaultSize="0" print="0" autoFill="0" autoPict="0" macro="[1]!inser_CAUSA2">
                <anchor moveWithCells="1" sizeWithCells="1">
                  <from>
                    <xdr:col>13</xdr:col>
                    <xdr:colOff>0</xdr:colOff>
                    <xdr:row>17</xdr:row>
                    <xdr:rowOff>0</xdr:rowOff>
                  </from>
                  <to>
                    <xdr:col>13</xdr:col>
                    <xdr:colOff>0</xdr:colOff>
                    <xdr:row>17</xdr:row>
                    <xdr:rowOff>0</xdr:rowOff>
                  </to>
                </anchor>
              </controlPr>
            </control>
          </mc:Choice>
        </mc:AlternateContent>
        <mc:AlternateContent xmlns:mc="http://schemas.openxmlformats.org/markup-compatibility/2006">
          <mc:Choice Requires="x14">
            <control shapeId="12294" r:id="rId9" name="Button 6">
              <controlPr defaultSize="0" print="0" autoFill="0" autoPict="0" macro="[1]!inser_CAUSA3">
                <anchor moveWithCells="1" sizeWithCells="1">
                  <from>
                    <xdr:col>13</xdr:col>
                    <xdr:colOff>0</xdr:colOff>
                    <xdr:row>17</xdr:row>
                    <xdr:rowOff>0</xdr:rowOff>
                  </from>
                  <to>
                    <xdr:col>13</xdr:col>
                    <xdr:colOff>0</xdr:colOff>
                    <xdr:row>17</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5">
        <x14:dataValidation type="list" allowBlank="1" showInputMessage="1" showErrorMessage="1">
          <x14:formula1>
            <xm:f>'ESTRUCTURA '!$E$2:$E$8</xm:f>
          </x14:formula1>
          <xm:sqref>B12</xm:sqref>
        </x14:dataValidation>
        <x14:dataValidation type="list" allowBlank="1" showInputMessage="1" showErrorMessage="1">
          <x14:formula1>
            <xm:f>'ESTRUCTURA '!$D$2:$D$5</xm:f>
          </x14:formula1>
          <xm:sqref>M10</xm:sqref>
        </x14:dataValidation>
        <x14:dataValidation type="list" allowBlank="1" showInputMessage="1" showErrorMessage="1">
          <x14:formula1>
            <xm:f>'ESTRUCTURA '!$C$2:$C$16</xm:f>
          </x14:formula1>
          <xm:sqref>F10:H10</xm:sqref>
        </x14:dataValidation>
        <x14:dataValidation type="list" allowBlank="1" showInputMessage="1" showErrorMessage="1">
          <x14:formula1>
            <xm:f>'ESTRUCTURA '!$B$2:$B$46</xm:f>
          </x14:formula1>
          <xm:sqref>C10:D10</xm:sqref>
        </x14:dataValidation>
        <x14:dataValidation type="list" allowBlank="1" showInputMessage="1" showErrorMessage="1">
          <x14:formula1>
            <xm:f>'[1]01d_planaccioncompgestioninvers'!#REF!</xm:f>
          </x14:formula1>
          <xm:sqref>M11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Meta 239</vt:lpstr>
      <vt:lpstr>ESTRUCTURA </vt:lpstr>
      <vt:lpstr>Meta 243</vt:lpstr>
      <vt:lpstr>Meta 244</vt:lpstr>
      <vt:lpstr>Meta 245</vt:lpstr>
      <vt:lpstr>Meta 246 </vt:lpstr>
      <vt:lpstr>Meta 247</vt:lpstr>
      <vt:lpstr>Meta 248</vt:lpstr>
      <vt:lpstr>Meta 249</vt:lpstr>
      <vt:lpstr>Meta 255</vt:lpstr>
      <vt:lpstr>Meta 256</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mpgomez</dc:creator>
  <cp:lastModifiedBy>Santiago Santos Sanchez</cp:lastModifiedBy>
  <dcterms:created xsi:type="dcterms:W3CDTF">2017-09-20T14:28:21Z</dcterms:created>
  <dcterms:modified xsi:type="dcterms:W3CDTF">2017-11-01T18:29:08Z</dcterms:modified>
</cp:coreProperties>
</file>