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OCI 2017\2. Trabajos de Cumplimiento\9. Plan Anticorrupción y de Atención al Ciudadano\Corte 30-abr-2017\4. Informe\"/>
    </mc:Choice>
  </mc:AlternateContent>
  <bookViews>
    <workbookView xWindow="0" yWindow="0" windowWidth="28800" windowHeight="12435"/>
  </bookViews>
  <sheets>
    <sheet name="Comp 1. Gestion Riesgo" sheetId="2" r:id="rId1"/>
    <sheet name="Comp 2. Rendicion Cuentas" sheetId="4" r:id="rId2"/>
    <sheet name="Comp 3. Antitramites" sheetId="15" r:id="rId3"/>
    <sheet name="Comp 4. Serviciociudadano" sheetId="8" r:id="rId4"/>
    <sheet name="Comp 5. Transparencia" sheetId="9" r:id="rId5"/>
    <sheet name="Comp 6. Otrosmecanismos" sheetId="12" r:id="rId6"/>
    <sheet name="Resumen" sheetId="14" r:id="rId7"/>
  </sheets>
  <externalReferences>
    <externalReference r:id="rId8"/>
    <externalReference r:id="rId9"/>
    <externalReference r:id="rId10"/>
    <externalReference r:id="rId11"/>
    <externalReference r:id="rId12"/>
  </externalReferences>
  <definedNames>
    <definedName name="_xlnm._FilterDatabase" localSheetId="0" hidden="1">'Comp 1. Gestion Riesgo'!$A$4:$Q$4</definedName>
    <definedName name="_xlnm._FilterDatabase" localSheetId="1" hidden="1">'Comp 2. Rendicion Cuentas'!$A$4:$AC$4</definedName>
    <definedName name="_xlnm._FilterDatabase" localSheetId="3" hidden="1">'Comp 4. Serviciociudadano'!$A$4:$Q$4</definedName>
    <definedName name="_xlnm._FilterDatabase" localSheetId="4" hidden="1">'Comp 5. Transparencia'!$A$4:$Q$4</definedName>
    <definedName name="A">[1]Hoja1!#REF!</definedName>
    <definedName name="A_Obj1" localSheetId="3">OFFSET(#REF!,0,0,COUNTA(#REF!)-1,1)</definedName>
    <definedName name="A_Obj1" localSheetId="4">OFFSET(#REF!,0,0,COUNTA(#REF!)-1,1)</definedName>
    <definedName name="A_Obj1" localSheetId="5">OFFSET(#REF!,0,0,COUNTA(#REF!)-1,1)</definedName>
    <definedName name="A_Obj1">OFFSET(#REF!,0,0,COUNTA(#REF!)-1,1)</definedName>
    <definedName name="A_Obj2" localSheetId="3">OFFSET(#REF!,0,0,COUNTA(#REF!)-1,1)</definedName>
    <definedName name="A_Obj2" localSheetId="4">OFFSET(#REF!,0,0,COUNTA(#REF!)-1,1)</definedName>
    <definedName name="A_Obj2" localSheetId="5">OFFSET(#REF!,0,0,COUNTA(#REF!)-1,1)</definedName>
    <definedName name="A_Obj2">OFFSET(#REF!,0,0,COUNTA(#REF!)-1,1)</definedName>
    <definedName name="A_Obj3" localSheetId="3">OFFSET(#REF!,0,0,COUNTA(#REF!)-1,1)</definedName>
    <definedName name="A_Obj3" localSheetId="4">OFFSET(#REF!,0,0,COUNTA(#REF!)-1,1)</definedName>
    <definedName name="A_Obj3" localSheetId="5">OFFSET(#REF!,0,0,COUNTA(#REF!)-1,1)</definedName>
    <definedName name="A_Obj3">OFFSET(#REF!,0,0,COUNTA(#REF!)-1,1)</definedName>
    <definedName name="A_Obj4" localSheetId="3">OFFSET(#REF!,0,0,COUNTA(#REF!)-1,1)</definedName>
    <definedName name="A_Obj4" localSheetId="4">OFFSET(#REF!,0,0,COUNTA(#REF!)-1,1)</definedName>
    <definedName name="A_Obj4" localSheetId="5">OFFSET(#REF!,0,0,COUNTA(#REF!)-1,1)</definedName>
    <definedName name="A_Obj4">OFFSET(#REF!,0,0,COUNTA(#REF!)-1,1)</definedName>
    <definedName name="AAAA">[1]Hoja1!#REF!</definedName>
    <definedName name="AB">[1]Hoja1!#REF!</definedName>
    <definedName name="Acc_1" localSheetId="3">#REF!</definedName>
    <definedName name="Acc_1" localSheetId="4">#REF!</definedName>
    <definedName name="Acc_1" localSheetId="5">#REF!</definedName>
    <definedName name="Acc_1">#REF!</definedName>
    <definedName name="Acc_2" localSheetId="3">#REF!</definedName>
    <definedName name="Acc_2" localSheetId="4">#REF!</definedName>
    <definedName name="Acc_2" localSheetId="5">#REF!</definedName>
    <definedName name="Acc_2">#REF!</definedName>
    <definedName name="Acc_3" localSheetId="3">#REF!</definedName>
    <definedName name="Acc_3" localSheetId="4">#REF!</definedName>
    <definedName name="Acc_3" localSheetId="5">#REF!</definedName>
    <definedName name="Acc_3">#REF!</definedName>
    <definedName name="Acc_4" localSheetId="3">#REF!</definedName>
    <definedName name="Acc_4" localSheetId="4">#REF!</definedName>
    <definedName name="Acc_4" localSheetId="5">#REF!</definedName>
    <definedName name="Acc_4">#REF!</definedName>
    <definedName name="Acc_5" localSheetId="3">#REF!</definedName>
    <definedName name="Acc_5" localSheetId="4">#REF!</definedName>
    <definedName name="Acc_5" localSheetId="5">#REF!</definedName>
    <definedName name="Acc_5">#REF!</definedName>
    <definedName name="Acc_6" localSheetId="3">#REF!</definedName>
    <definedName name="Acc_6" localSheetId="4">#REF!</definedName>
    <definedName name="Acc_6" localSheetId="5">#REF!</definedName>
    <definedName name="Acc_6">#REF!</definedName>
    <definedName name="Acc_7" localSheetId="3">#REF!</definedName>
    <definedName name="Acc_7" localSheetId="4">#REF!</definedName>
    <definedName name="Acc_7" localSheetId="5">#REF!</definedName>
    <definedName name="Acc_7">#REF!</definedName>
    <definedName name="Acc_8" localSheetId="3">#REF!</definedName>
    <definedName name="Acc_8" localSheetId="4">#REF!</definedName>
    <definedName name="Acc_8" localSheetId="5">#REF!</definedName>
    <definedName name="Acc_8">#REF!</definedName>
    <definedName name="Acc_9" localSheetId="3">#REF!</definedName>
    <definedName name="Acc_9" localSheetId="4">#REF!</definedName>
    <definedName name="Acc_9" localSheetId="5">#REF!</definedName>
    <definedName name="Acc_9">#REF!</definedName>
    <definedName name="Admin">[2]TABLA!$Q$2:$Q$3</definedName>
    <definedName name="Agricultura" localSheetId="3">[2]TABLA!#REF!</definedName>
    <definedName name="Agricultura" localSheetId="5">[2]TABLA!#REF!</definedName>
    <definedName name="Agricultura">[2]TABLA!#REF!</definedName>
    <definedName name="Agricultura_y_Desarrollo_Rural" localSheetId="3">[2]TABLA!#REF!</definedName>
    <definedName name="Agricultura_y_Desarrollo_Rural" localSheetId="5">[2]TABLA!#REF!</definedName>
    <definedName name="Agricultura_y_Desarrollo_Rural">[2]TABLA!#REF!</definedName>
    <definedName name="Ambiental">'[2]Tablas instituciones'!$D$2:$D$9</definedName>
    <definedName name="ambiente" localSheetId="3">[2]TABLA!#REF!</definedName>
    <definedName name="ambiente" localSheetId="5">[2]TABLA!#REF!</definedName>
    <definedName name="ambiente">[2]TABLA!#REF!</definedName>
    <definedName name="Ambiente_y_Desarrollo_Sostenible" localSheetId="3">[2]TABLA!#REF!</definedName>
    <definedName name="Ambiente_y_Desarrollo_Sostenible" localSheetId="5">[2]TABLA!#REF!</definedName>
    <definedName name="Ambiente_y_Desarrollo_Sostenible">[2]TABLA!#REF!</definedName>
    <definedName name="_xlnm.Print_Area" localSheetId="0">'Comp 1. Gestion Riesgo'!$A$1:$M$13</definedName>
    <definedName name="_xlnm.Print_Area" localSheetId="1">'Comp 2. Rendicion Cuentas'!$A$1:$M$20</definedName>
    <definedName name="_xlnm.Print_Area" localSheetId="3">'Comp 4. Serviciociudadano'!$A$1:$M$12</definedName>
    <definedName name="_xlnm.Print_Area" localSheetId="4">'Comp 5. Transparencia'!$A$1:$M$16</definedName>
    <definedName name="_xlnm.Print_Area" localSheetId="5">'Comp 6. Otrosmecanismos'!$A$1:$M$7</definedName>
    <definedName name="cc">[1]Hoja1!#REF!</definedName>
    <definedName name="Ciencia__Tecnología_e_innovación" localSheetId="3">[2]TABLA!#REF!</definedName>
    <definedName name="Ciencia__Tecnología_e_innovación" localSheetId="5">[2]TABLA!#REF!</definedName>
    <definedName name="Ciencia__Tecnología_e_innovación">[2]TABLA!#REF!</definedName>
    <definedName name="Clasecontrol" localSheetId="0">[3]Hoja1!#REF!</definedName>
    <definedName name="Clasecontrol" localSheetId="1">[3]Hoja1!#REF!</definedName>
    <definedName name="Clasecontrol" localSheetId="3">[3]Hoja1!#REF!</definedName>
    <definedName name="Clasecontrol" localSheetId="5">[3]Hoja1!#REF!</definedName>
    <definedName name="Clasecontrol">[3]Hoja1!#REF!</definedName>
    <definedName name="clases1">[4]TABLA!$G$2:$G$5</definedName>
    <definedName name="Comercio__Industria_y_Turismo" localSheetId="3">[2]TABLA!#REF!</definedName>
    <definedName name="Comercio__Industria_y_Turismo" localSheetId="5">[2]TABLA!#REF!</definedName>
    <definedName name="Comercio__Industria_y_Turismo">[2]TABLA!#REF!</definedName>
    <definedName name="Departamentos" localSheetId="3">#REF!</definedName>
    <definedName name="Departamentos" localSheetId="4">#REF!</definedName>
    <definedName name="Departamentos" localSheetId="5">#REF!</definedName>
    <definedName name="departamentos">[2]TABLA!$D$2:$D$36</definedName>
    <definedName name="Factoresexternos">[3]Hoja1!$G$2:$G$16</definedName>
    <definedName name="FactoresInternos">[3]Hoja1!$H$2:$H$11</definedName>
    <definedName name="Fuentes" localSheetId="3">#REF!</definedName>
    <definedName name="Fuentes" localSheetId="4">#REF!</definedName>
    <definedName name="Fuentes" localSheetId="5">#REF!</definedName>
    <definedName name="Fuentes">#REF!</definedName>
    <definedName name="Indicadores" localSheetId="3">#REF!</definedName>
    <definedName name="Indicadores" localSheetId="4">#REF!</definedName>
    <definedName name="Indicadores" localSheetId="5">#REF!</definedName>
    <definedName name="Indicadores">#REF!</definedName>
    <definedName name="Nivel" localSheetId="0">[3]Hoja1!#REF!</definedName>
    <definedName name="Nivel" localSheetId="1">[3]Hoja1!#REF!</definedName>
    <definedName name="Nivel" localSheetId="3">[3]Hoja1!#REF!</definedName>
    <definedName name="Nivel" localSheetId="5">[3]Hoja1!#REF!</definedName>
    <definedName name="Nivel">[3]Hoja1!#REF!</definedName>
    <definedName name="NivelImp" localSheetId="0">[3]Hoja1!#REF!</definedName>
    <definedName name="NivelImp" localSheetId="1">[3]Hoja1!#REF!</definedName>
    <definedName name="NivelImp" localSheetId="3">[3]Hoja1!#REF!</definedName>
    <definedName name="NivelImp" localSheetId="5">[3]Hoja1!#REF!</definedName>
    <definedName name="NivelImp">[3]Hoja1!#REF!</definedName>
    <definedName name="NivelProb" localSheetId="0">[3]Hoja1!#REF!</definedName>
    <definedName name="NivelProb" localSheetId="1">[3]Hoja1!#REF!</definedName>
    <definedName name="NivelProb" localSheetId="3">[3]Hoja1!#REF!</definedName>
    <definedName name="NivelProb" localSheetId="5">[3]Hoja1!#REF!</definedName>
    <definedName name="NivelProb">[3]Hoja1!#REF!</definedName>
    <definedName name="Objetivos" localSheetId="3">OFFSET(#REF!,0,0,COUNTA(#REF!)-1,1)</definedName>
    <definedName name="Objetivos" localSheetId="4">OFFSET(#REF!,0,0,COUNTA(#REF!)-1,1)</definedName>
    <definedName name="Objetivos" localSheetId="5">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#REF!</definedName>
    <definedName name="Probabilidad" localSheetId="3">#REF!</definedName>
    <definedName name="Probabilidad" localSheetId="4">#REF!</definedName>
    <definedName name="Probabilidad" localSheetId="5">#REF!</definedName>
    <definedName name="Probabilidad">[3]Hoja1!#REF!</definedName>
    <definedName name="sector">[2]TABLA!$B$2:$B$26</definedName>
    <definedName name="Tipocontrol" localSheetId="0">[3]Hoja1!#REF!</definedName>
    <definedName name="Tipocontrol" localSheetId="1">[3]Hoja1!#REF!</definedName>
    <definedName name="Tipocontrol" localSheetId="3">[3]Hoja1!#REF!</definedName>
    <definedName name="Tipocontrol" localSheetId="5">[3]Hoja1!#REF!</definedName>
    <definedName name="Tipocontrol">[3]Hoja1!#REF!</definedName>
    <definedName name="Tipos">[2]TABLA!$G$2:$G$4</definedName>
    <definedName name="_xlnm.Print_Titles" localSheetId="0">'Comp 1. Gestion Riesgo'!$2:$4</definedName>
    <definedName name="_xlnm.Print_Titles" localSheetId="1">'Comp 2. Rendicion Cuentas'!$2:$4</definedName>
    <definedName name="_xlnm.Print_Titles" localSheetId="3">'Comp 4. Serviciociudadano'!$2:$4</definedName>
    <definedName name="_xlnm.Print_Titles" localSheetId="4">'Comp 5. Transparencia'!$2:$4</definedName>
    <definedName name="Tratamiento" localSheetId="0">[3]Hoja1!#REF!</definedName>
    <definedName name="Tratamiento" localSheetId="1">[3]Hoja1!#REF!</definedName>
    <definedName name="Tratamiento" localSheetId="3">[3]Hoja1!#REF!</definedName>
    <definedName name="Tratamiento" localSheetId="5">[3]Hoja1!#REF!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4" l="1"/>
  <c r="B4" i="14"/>
  <c r="M15" i="15"/>
  <c r="E2" i="14" l="1"/>
  <c r="B7" i="14" l="1"/>
  <c r="B5" i="14"/>
  <c r="D4" i="14" l="1"/>
  <c r="E4" i="14" s="1"/>
  <c r="J8" i="12"/>
  <c r="C7" i="14" s="1"/>
  <c r="D7" i="14" s="1"/>
  <c r="E7" i="14" s="1"/>
  <c r="I8" i="12"/>
  <c r="J17" i="9"/>
  <c r="C6" i="14" s="1"/>
  <c r="I17" i="9"/>
  <c r="B6" i="14" s="1"/>
  <c r="J13" i="8"/>
  <c r="C5" i="14" s="1"/>
  <c r="D5" i="14" s="1"/>
  <c r="E5" i="14" s="1"/>
  <c r="I13" i="8"/>
  <c r="J21" i="4"/>
  <c r="I21" i="4"/>
  <c r="B3" i="14" s="1"/>
  <c r="B8" i="14" s="1"/>
  <c r="B2" i="14"/>
  <c r="K13" i="2"/>
  <c r="J14" i="2"/>
  <c r="C2" i="14" s="1"/>
  <c r="D2" i="14" s="1"/>
  <c r="I14" i="2"/>
  <c r="K8" i="12" l="1"/>
  <c r="D6" i="14"/>
  <c r="E6" i="14" s="1"/>
  <c r="K17" i="9"/>
  <c r="K13" i="8"/>
  <c r="K14" i="2"/>
  <c r="K21" i="4"/>
  <c r="C3" i="14"/>
  <c r="K7" i="12"/>
  <c r="K6" i="12"/>
  <c r="K5" i="12"/>
  <c r="K16" i="9"/>
  <c r="K15" i="9"/>
  <c r="K14" i="9"/>
  <c r="K13" i="9"/>
  <c r="K12" i="9"/>
  <c r="K11" i="9"/>
  <c r="K10" i="9"/>
  <c r="K9" i="9"/>
  <c r="K8" i="9"/>
  <c r="K7" i="9"/>
  <c r="K6" i="9"/>
  <c r="K5" i="9"/>
  <c r="K7" i="8"/>
  <c r="K8" i="8"/>
  <c r="K9" i="8"/>
  <c r="K10" i="8"/>
  <c r="K11" i="8"/>
  <c r="K12" i="8"/>
  <c r="K6" i="8"/>
  <c r="K5" i="8"/>
  <c r="C8" i="14" l="1"/>
  <c r="D8" i="14" s="1"/>
  <c r="E8" i="14" s="1"/>
  <c r="D3" i="14"/>
  <c r="E3" i="14" s="1"/>
  <c r="K20" i="4"/>
  <c r="K19" i="4"/>
  <c r="K18" i="4"/>
  <c r="K17" i="4"/>
  <c r="K16" i="4"/>
  <c r="K15" i="4"/>
  <c r="K14" i="4"/>
  <c r="K13" i="4"/>
  <c r="K11" i="4"/>
  <c r="K10" i="4"/>
  <c r="K9" i="4"/>
  <c r="K8" i="4"/>
  <c r="K7" i="4"/>
  <c r="K6" i="4"/>
  <c r="K5" i="4"/>
  <c r="K7" i="2"/>
  <c r="K8" i="2"/>
  <c r="K9" i="2"/>
  <c r="K10" i="2"/>
  <c r="K11" i="2"/>
  <c r="K12" i="2"/>
  <c r="K6" i="2"/>
  <c r="K5" i="2"/>
</calcChain>
</file>

<file path=xl/comments1.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<sst xmlns="http://schemas.openxmlformats.org/spreadsheetml/2006/main" count="500" uniqueCount="345">
  <si>
    <t>5.1.</t>
  </si>
  <si>
    <t>4.1</t>
  </si>
  <si>
    <t>3.3</t>
  </si>
  <si>
    <t>3.2</t>
  </si>
  <si>
    <t>3.1</t>
  </si>
  <si>
    <t>2.1</t>
  </si>
  <si>
    <t>1.2</t>
  </si>
  <si>
    <t>1.1</t>
  </si>
  <si>
    <t xml:space="preserve">Responsable </t>
  </si>
  <si>
    <t>Meta o producto</t>
  </si>
  <si>
    <t>Subcomponente</t>
  </si>
  <si>
    <t>Fecha Inicio</t>
  </si>
  <si>
    <t>Fecha Final</t>
  </si>
  <si>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</si>
  <si>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Subcomponente /proceso 4</t>
    </r>
    <r>
      <rPr>
        <sz val="12"/>
        <color theme="1"/>
        <rFont val="Calibri"/>
        <family val="2"/>
        <scheme val="minor"/>
      </rPr>
      <t xml:space="preserve">                                           Monitoreo o revisión</t>
    </r>
  </si>
  <si>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</si>
  <si>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</si>
  <si>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</si>
  <si>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</si>
  <si>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</si>
  <si>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</si>
  <si>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FECHA DE ELABORACION:  Enero 2017</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</si>
  <si>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</si>
  <si>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</si>
  <si>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</si>
  <si>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</si>
  <si>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</si>
  <si>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</si>
  <si>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r>
      <t xml:space="preserve">Subcomponente 3                                    </t>
    </r>
    <r>
      <rPr>
        <sz val="12"/>
        <color theme="1"/>
        <rFont val="Calibri"/>
        <family val="2"/>
      </rPr>
      <t xml:space="preserve">             Incentivos para motivar la cultura de la rendición y petición de cuentas</t>
    </r>
  </si>
  <si>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</si>
  <si>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</si>
  <si>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</si>
  <si>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</si>
  <si>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</si>
  <si>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</si>
  <si>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</si>
  <si>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</si>
  <si>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</si>
  <si>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</si>
  <si>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</si>
  <si>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</si>
  <si>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</si>
  <si>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</si>
  <si>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</si>
  <si>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</si>
  <si>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</si>
  <si>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</si>
  <si>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</si>
  <si>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</si>
  <si>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</si>
  <si>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</si>
  <si>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</si>
  <si>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</si>
  <si>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</si>
  <si>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</si>
  <si>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</si>
  <si>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</si>
  <si>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r>
      <rPr>
        <b/>
        <sz val="12"/>
        <color theme="1"/>
        <rFont val="Calibri"/>
        <family val="2"/>
        <scheme val="minor"/>
      </rPr>
      <t>Subcomponente 1</t>
    </r>
    <r>
      <rPr>
        <sz val="12"/>
        <color theme="1"/>
        <rFont val="Calibri"/>
        <family val="2"/>
        <scheme val="minor"/>
      </rPr>
      <t xml:space="preserve">                           Estructura administrativa y Direccionamiento estratégico </t>
    </r>
  </si>
  <si>
    <r>
      <rPr>
        <b/>
        <sz val="12"/>
        <color theme="1"/>
        <rFont val="Calibri"/>
        <family val="2"/>
        <scheme val="minor"/>
      </rPr>
      <t xml:space="preserve">Subcomponente 2                            </t>
    </r>
    <r>
      <rPr>
        <sz val="12"/>
        <color theme="1"/>
        <rFont val="Calibri"/>
        <family val="2"/>
        <scheme val="minor"/>
      </rPr>
      <t xml:space="preserve"> Fortalecimiento de los canales de atención</t>
    </r>
  </si>
  <si>
    <r>
      <rPr>
        <b/>
        <sz val="12"/>
        <color theme="1"/>
        <rFont val="Calibri"/>
        <family val="2"/>
        <scheme val="minor"/>
      </rPr>
      <t xml:space="preserve">Subcomponente 3                          </t>
    </r>
    <r>
      <rPr>
        <sz val="12"/>
        <color theme="1"/>
        <rFont val="Calibri"/>
        <family val="2"/>
        <scheme val="minor"/>
      </rPr>
      <t xml:space="preserve">  Talento Humano</t>
    </r>
  </si>
  <si>
    <r>
      <rPr>
        <b/>
        <sz val="12"/>
        <color theme="1"/>
        <rFont val="Calibri"/>
        <family val="2"/>
        <scheme val="minor"/>
      </rPr>
      <t xml:space="preserve">Subcomponente 4                         </t>
    </r>
    <r>
      <rPr>
        <sz val="12"/>
        <color theme="1"/>
        <rFont val="Calibri"/>
        <family val="2"/>
        <scheme val="minor"/>
      </rPr>
      <t xml:space="preserve"> Normativo y procedimental</t>
    </r>
  </si>
  <si>
    <r>
      <rPr>
        <b/>
        <sz val="12"/>
        <color theme="1"/>
        <rFont val="Calibri"/>
        <family val="2"/>
        <scheme val="minor"/>
      </rPr>
      <t xml:space="preserve">Subcomponente 5                          </t>
    </r>
    <r>
      <rPr>
        <sz val="12"/>
        <color theme="1"/>
        <rFont val="Calibri"/>
        <family val="2"/>
        <scheme val="minor"/>
      </rPr>
      <t xml:space="preserve"> Relacionamiento con el ciudadano</t>
    </r>
  </si>
  <si>
    <t>5.1</t>
  </si>
  <si>
    <t>Subgerencia de Comunicaciones y Atención al Ciudadano</t>
  </si>
  <si>
    <t>FECHA DE ELABORACIÓN: Enero de 2017</t>
  </si>
  <si>
    <t xml:space="preserve"> Componente 5:  Mecanismos para la Transparencia y Acceso a la Información</t>
  </si>
  <si>
    <r>
      <rPr>
        <b/>
        <sz val="12"/>
        <color theme="1"/>
        <rFont val="Calibri"/>
        <family val="2"/>
        <scheme val="minor"/>
      </rPr>
      <t>Subcomponente 1</t>
    </r>
    <r>
      <rPr>
        <sz val="12"/>
        <color theme="1"/>
        <rFont val="Calibri"/>
        <family val="2"/>
        <scheme val="minor"/>
      </rPr>
      <t xml:space="preserve">                          
Transparencia Activa</t>
    </r>
  </si>
  <si>
    <r>
      <rPr>
        <b/>
        <sz val="12"/>
        <color theme="1"/>
        <rFont val="Calibri"/>
        <family val="2"/>
        <scheme val="minor"/>
      </rPr>
      <t xml:space="preserve">Subcomponente 2                            </t>
    </r>
    <r>
      <rPr>
        <sz val="12"/>
        <color theme="1"/>
        <rFont val="Calibri"/>
        <family val="2"/>
        <scheme val="minor"/>
      </rPr>
      <t xml:space="preserve"> Transparencia Pasiva</t>
    </r>
  </si>
  <si>
    <r>
      <rPr>
        <b/>
        <sz val="12"/>
        <color theme="1"/>
        <rFont val="Calibri"/>
        <family val="2"/>
        <scheme val="minor"/>
      </rPr>
      <t xml:space="preserve">Subcomponente 5                          </t>
    </r>
    <r>
      <rPr>
        <sz val="12"/>
        <color theme="1"/>
        <rFont val="Calibri"/>
        <family val="2"/>
        <scheme val="minor"/>
      </rPr>
      <t xml:space="preserve"> Monitoreo</t>
    </r>
  </si>
  <si>
    <r>
      <t xml:space="preserve">Subcomponente 4                         
</t>
    </r>
    <r>
      <rPr>
        <sz val="12"/>
        <color theme="1"/>
        <rFont val="Calibri"/>
        <family val="2"/>
        <scheme val="minor"/>
      </rPr>
      <t xml:space="preserve"> Criterio diferencial de Accesibilidad</t>
    </r>
  </si>
  <si>
    <r>
      <t xml:space="preserve">Subcomponente 3                          </t>
    </r>
    <r>
      <rPr>
        <sz val="12"/>
        <color theme="1"/>
        <rFont val="Calibri"/>
        <family val="2"/>
        <scheme val="minor"/>
      </rPr>
      <t>Instrumentos de Gestión de la información</t>
    </r>
  </si>
  <si>
    <t>FECHA DE ELABORACION: Enero de 2017</t>
  </si>
  <si>
    <t>Indicadores</t>
  </si>
  <si>
    <t>Indicador</t>
  </si>
  <si>
    <t xml:space="preserve"> Componente 6: OTRAS INICIATIVAS DE LUCHA CONTRA LA CORRUPCIÓN</t>
  </si>
  <si>
    <t>OTRAS INICIATIVAS DE LUCHA CONTRA LA CORRUPCIÓN</t>
  </si>
  <si>
    <t>Profesional Universitario 4  - Gestion Integral - Oficina Asesora de Planeación</t>
  </si>
  <si>
    <t># de piezas gráficas publicadas/10</t>
  </si>
  <si>
    <t># de procesos identificados con  riesgos de corrupción/13 procesos</t>
  </si>
  <si>
    <t>100% Riesgos de corrupción identificados por procesos</t>
  </si>
  <si>
    <t>Una matriz de riesgos de corrupción consolidada</t>
  </si>
  <si>
    <t>Una Publicación en la Página Web  y en la intranet de la Entidad del Proyecto Matriz Mapa de Riesgos de Corrupción 2017</t>
  </si>
  <si>
    <t xml:space="preserve">Profesional Universitario 4  - Gestion Integral - Oficina Asesora de Planeación </t>
  </si>
  <si>
    <t>Revisar la metodología de gestión de riesgos de la Entidad incluyendo la Política de Administración de Riesgos</t>
  </si>
  <si>
    <t>Una metodología de gestión de riesgos revisada y divulgada a través de la intranet</t>
  </si>
  <si>
    <t>Una metodología revisada y divulgada</t>
  </si>
  <si>
    <t>Mínimo 10 piezas gráficas diseñadas y publicadas en la Intranet</t>
  </si>
  <si>
    <t>Jefe  Oficina Asesor a de Planeación con Líderes de procesos</t>
  </si>
  <si>
    <t>Profesional Universitario 4  - Gestion Integral - Oficina Asesora de Planeación en coordinación con los Profesionales (comunicación Externa e Interna)  de la Subgerencia de Comunicaciones y Atención al Ciudadano</t>
  </si>
  <si>
    <t>Profesionales (comunicación Externa e Interna)  de la Subgerencia de Comunicaciones y Atención al Ciudadano</t>
  </si>
  <si>
    <t># de monitoreos efectuados/3</t>
  </si>
  <si>
    <t>Un informe de gestión consolidado y publicado</t>
  </si>
  <si>
    <t>Consolidación y remisión para su publicación  del Informe de Gestión de la Entidad año 2016</t>
  </si>
  <si>
    <t xml:space="preserve">Profesional Universitario 4 - Gestion Integral - Oficina Asesora de Planeación </t>
  </si>
  <si>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</si>
  <si>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</si>
  <si>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</si>
  <si>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</si>
  <si>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Un (1)Código de Ética y Buen Gobierno Actualizado y divulgado</t>
  </si>
  <si>
    <t>matriz de riesgos de corrupción consolidada/1</t>
  </si>
  <si>
    <t>Proyecto Matriz Mapa de Riesgos de Corrupción 2017 publicado en la pagina web y en la intranet/1</t>
  </si>
  <si>
    <t>Elaboración y publicación de los reportes de ejecución presupuestal en la página web de TRANSMILENIO S.A., PREDIS, SIVICOF y SIDEF</t>
  </si>
  <si>
    <t>N° de informes publicados anualmente/14</t>
  </si>
  <si>
    <t>Elaboración y publicación de los Estados Financieros de la Entidad</t>
  </si>
  <si>
    <t># de estados financieros elaborados y publicados/11</t>
  </si>
  <si>
    <t>(Código de etica revisados y actualizados /1) x 100</t>
  </si>
  <si>
    <t>Verificar y evaluar la elaboración, visibilización, seguimiento y control del mapa de riesgos de corrupción de la Entidad.</t>
  </si>
  <si>
    <t>Elaboración del 100% de los informes de verificación y evaluación del mapa de riesgos de corrupción planeados para la vigencia 2017.</t>
  </si>
  <si>
    <t>Cantidad  de informes emitidos / 
Cantidad de informes planeados (4)</t>
  </si>
  <si>
    <t>Jefe Oficina de Control Interno</t>
  </si>
  <si>
    <t>Diseñar y publicar piezas gráficas a través de la Intranet en temas relacionadas con la Gestión del Riesgo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</si>
  <si>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</si>
  <si>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</si>
  <si>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Monitorear y hacer seguimiento al mapa de riesgos de corrupción 2017</t>
  </si>
  <si>
    <t>Documentar los  Riesgos de Corrupción 2017 por proceso acorde con la metodología establecida en la Guía de Gestión de riesgos de corrupción 2015</t>
  </si>
  <si>
    <t>Consolidar el Mapa de Riesgos de Corrupción 2017 acorde con lo establecido en la normatividad vigente</t>
  </si>
  <si>
    <t>Divulgar la matriz final mapa de Riesgos de Corrupción 2017 en la pagina web y en la Intranet de la Entidad</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</si>
  <si>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</si>
  <si>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</si>
  <si>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</si>
  <si>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</si>
  <si>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</si>
  <si>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</si>
  <si>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</si>
  <si>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</si>
  <si>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</si>
  <si>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</si>
  <si>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</si>
  <si>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Profesional Universitario 4 - Gestion Integral - Oficina Asesora de Planeación  en coordinación con los Responsables de las estrategias establecidos en el PAAC</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</si>
  <si>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</si>
  <si>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</si>
  <si>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</si>
  <si>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</si>
  <si>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</si>
  <si>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</si>
  <si>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</si>
  <si>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</si>
  <si>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</si>
  <si>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</si>
  <si>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</si>
  <si>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Implementar espacios de presencia  institucional de TMSA en el 45% de las Alcaldía Locales,  garantizando la atención a las comunidades.</t>
  </si>
  <si>
    <t>(Espacios de TMSA implementados  en Alcaldías Locales/ 1) * 45% espacios programados</t>
  </si>
  <si>
    <t>Alcanzar el 60% en el atributo “Cuidado del Sistema” de la encuesta de satisfacción al usuario</t>
  </si>
  <si>
    <t>Realizar eventos de participación para el  fortalecimiento de comportamientos ciudadanos y el respeto por lo público con los lideres comunales en el 90% de las localidades del Distrito.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</si>
  <si>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</si>
  <si>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</si>
  <si>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</si>
  <si>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</si>
  <si>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</si>
  <si>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</si>
  <si>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Autodiganóstico de accesibilidad  a los espacios físicos de atención y servicio al ciudadano de acuerdo con la NTC 6047.</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</si>
  <si>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</si>
  <si>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</si>
  <si>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</si>
  <si>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</si>
  <si>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</si>
  <si>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</si>
  <si>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</si>
  <si>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Gestionar campañas informatvias sobre la responsabilidad de los servidores públicos frente al Servicio al Ciudadano</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</si>
  <si>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</si>
  <si>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</si>
  <si>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</si>
  <si>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</si>
  <si>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</si>
  <si>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</si>
  <si>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</si>
  <si>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Validación de operación del botón de Acceso Directo a la sección "Transparencia y acceso a la información pública" en el portal Web de la Entidad</t>
  </si>
  <si>
    <t>(Inventario actualizado/1)*100</t>
  </si>
  <si>
    <t>Actualizar y publicar el indice de información actualizada y reservada.</t>
  </si>
  <si>
    <t>(Indice actualizado /1)*100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</si>
  <si>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</si>
  <si>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</si>
  <si>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</si>
  <si>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Profesional Especializado 6- Gestion Social y Gestores Sociales</t>
  </si>
  <si>
    <t>Identificar la herramienta o producto que determine la consultoría para la implementación de un proceso de formación al interior de las Comunidades Educativas</t>
  </si>
  <si>
    <t xml:space="preserve">Profesional Especializado 6- Gestion Social </t>
  </si>
  <si>
    <t>Solicitar la designación de un (1) funcionario por dependencia quien será el  responsable del trámite a las PQRS asignadas en su área y un (1) suplente.</t>
  </si>
  <si>
    <t>(Total autodiganósticos realizados/ 1 autodiagnóstico esperado) * 100</t>
  </si>
  <si>
    <t>(Total capacitaciones realizadas / 2 capacitaciones requeridas) *100</t>
  </si>
  <si>
    <t>(Total informes elaborados / Doce (12) informes estbalecidos) *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</si>
  <si>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</si>
  <si>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</si>
  <si>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</si>
  <si>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</si>
  <si>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Jefe Oficina Asesora de Planeación</t>
  </si>
  <si>
    <t>Actualización del Portal Infantil de la página web de TRANSMILENIO S.A.</t>
  </si>
  <si>
    <t>Un portal infantil  página web actualizado</t>
  </si>
  <si>
    <t>Catorce (14) Reportes  de ejecución presupuestal elaborados y publicados en la página web de TRANSMILENIO S.A., PREDIS, SIVICOF y SIDEF</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</si>
  <si>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</si>
  <si>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</si>
  <si>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</si>
  <si>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</si>
  <si>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</si>
  <si>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</si>
  <si>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</si>
  <si>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</si>
  <si>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</si>
  <si>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</si>
  <si>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</si>
  <si>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Profesional Especializado 6- Gestion Social 
y
 Gestores Sociales</t>
  </si>
  <si>
    <t>Profesional Especializado 6- Gestion Social
y 
Gestores Sociales</t>
  </si>
  <si>
    <t>Subgerente de Comunciaciones y Atención al usuario</t>
  </si>
  <si>
    <t>(Esquema Operativo diseñado e implementado / 1) * 100</t>
  </si>
  <si>
    <t>Revisión, actualización y divulgación del Código de Ética y Buen Gobierno (Esta actividad está sujeta al cambio del Plan Etratégico de la Entidad en 2017)</t>
  </si>
  <si>
    <t>Mínimo tres monitoreos al año del mapa de riesgos de corrupción</t>
  </si>
  <si>
    <t>100% de las solicitudes recibidas por parte de las areas para la actualizacion de informacion en la pag web</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</si>
  <si>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</si>
  <si>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</si>
  <si>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</si>
  <si>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</si>
  <si>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</si>
  <si>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</si>
  <si>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</si>
  <si>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</si>
  <si>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</si>
  <si>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</si>
  <si>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Director(a) de TIC´s y Profesional Especializado 6  - Seguridad Informatica</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</si>
  <si>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</si>
  <si>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</si>
  <si>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Elaboración y publicacion del Inventario de Activos de Información (TIC) y Caracterización de usuarios TIC </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</si>
  <si>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</si>
  <si>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</si>
  <si>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</si>
  <si>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Elaboracion, aprobación y publicacion  del  Programa de Gestión Documental. </t>
  </si>
  <si>
    <t xml:space="preserve">Un programa de gestión documental aprobado y publicado. </t>
  </si>
  <si>
    <t>(Programa de gestión documental aprobado y publicado/1)*100</t>
  </si>
  <si>
    <t>3.4</t>
  </si>
  <si>
    <t>Profesional Universitario 3 - Gestión Documental</t>
  </si>
  <si>
    <t>Un indice de información actualizada y reservada.</t>
  </si>
  <si>
    <t xml:space="preserve">Doce informe de PQR´s </t>
  </si>
  <si>
    <t># informes de PQR´s elaborado/ Doce (12) informes</t>
  </si>
  <si>
    <t>Director(a) de TIC´s
 y 
Profesional Especializado 6  - Seguridad Informática</t>
  </si>
  <si>
    <t xml:space="preserve">Subgerente Económica
</t>
  </si>
  <si>
    <t>1.5</t>
  </si>
  <si>
    <t>1.6</t>
  </si>
  <si>
    <t>1.7</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</si>
  <si>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</si>
  <si>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</si>
  <si>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</si>
  <si>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</si>
  <si>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</si>
  <si>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</si>
  <si>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</si>
  <si>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 Solicitudes de publicacion atendidas / Solicitudes de publicacion recibidas</t>
  </si>
  <si>
    <t>Profesional Especializado 6 de Prensa y Comunicación Externa
Web Master de la entidad</t>
  </si>
  <si>
    <t xml:space="preserve">Un Espacio Fisico de la Entidad para la  población en condición de discapacidad mejorado </t>
  </si>
  <si>
    <t>(Un Espacio Fisico de la Entidad para la  población en condición de discapacidad mejorado/1)*100</t>
  </si>
  <si>
    <t>Director Administrativo</t>
  </si>
  <si>
    <t>Mejorar la accesibilidad de los espacios fisicos de la Entidad para la población en condición de discapacidad</t>
  </si>
  <si>
    <t>Profesional Universitario 3 - Formación y Desarrollo
y 
Profesional Universitraio 4 - Comunicación Organizacional</t>
  </si>
  <si>
    <t>Profesional Universitario 3 - Formación y Desarrollo
y 
Profesional Especializado 6  Asuntos Disciplinarias
y
y 
Profesional Universitraio 4 - Comunicación Organizacional</t>
  </si>
  <si>
    <t>#  versiones del plan de acción y/o plan de adquisiciones publicadas/ # versiones del plan de acción y/o plan de adquisiciones requeridas para cambios</t>
  </si>
  <si>
    <t>Director(a) de TIC´s</t>
  </si>
  <si>
    <r>
      <rPr>
        <b/>
        <sz val="12"/>
        <color theme="1"/>
        <rFont val="Calibri"/>
        <family val="2"/>
        <scheme val="minor"/>
      </rPr>
      <t xml:space="preserve">Subcomponente /proceso 1 
</t>
    </r>
    <r>
      <rPr>
        <sz val="12"/>
        <color theme="1"/>
        <rFont val="Calibri"/>
        <family val="2"/>
        <scheme val="minor"/>
      </rPr>
      <t>Política de Administración de Riesgos</t>
    </r>
  </si>
  <si>
    <r>
      <rPr>
        <b/>
        <sz val="12"/>
        <color theme="1"/>
        <rFont val="Calibri"/>
        <family val="2"/>
        <scheme val="minor"/>
      </rPr>
      <t xml:space="preserve">Subcomponente /proceso 3                      </t>
    </r>
    <r>
      <rPr>
        <sz val="12"/>
        <color theme="1"/>
        <rFont val="Calibri"/>
        <family val="2"/>
        <scheme val="minor"/>
      </rPr>
      <t xml:space="preserve"> 
Consulta y divulgación </t>
    </r>
  </si>
  <si>
    <t xml:space="preserve">Una matriz con el mapa de riesgos de corrupción 2017  ajustada </t>
  </si>
  <si>
    <t>Una matriz con el mapa de riesgos de corrupción 2017 publicada en la pagina web de la Entidad y en la Intranet</t>
  </si>
  <si>
    <t xml:space="preserve"> Matriz Mapa de Riesgos de Corrupción 2017 Final ajustada</t>
  </si>
  <si>
    <t xml:space="preserve"> Matriz Mapa de Riesgos de Corrupción 2017 Final,  publicado en la pagina web y en la intranet/</t>
  </si>
  <si>
    <t>Profesional Especializado 6 - Prensa y Comunicación Externa y
Web Master de la entidad</t>
  </si>
  <si>
    <r>
      <rPr>
        <b/>
        <sz val="12"/>
        <color theme="1"/>
        <rFont val="Calibri"/>
        <family val="2"/>
        <scheme val="minor"/>
      </rPr>
      <t>Subcomponente 4</t>
    </r>
    <r>
      <rPr>
        <sz val="12"/>
        <color theme="1"/>
        <rFont val="Calibri"/>
        <family val="2"/>
        <scheme val="minor"/>
      </rPr>
      <t xml:space="preserve">                                               
Evaluación y retroalimentación a  la gestión institucional</t>
    </r>
  </si>
  <si>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</si>
  <si>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INTERCAMBIO DE INFORMACIÓN (CADENAS DE TRÁMITES - VENTANILLAS ÚNICAS)</t>
  </si>
  <si>
    <t xml:space="preserve">                                                                                                                                               PLANEACION DE LA ESTRATEGIA DE RACIONALIZACIÓN</t>
  </si>
  <si>
    <t>Componente 2:  Rendición de cuentas</t>
  </si>
  <si>
    <t>N° Actividades Programadas</t>
  </si>
  <si>
    <t>% Cumplimiento</t>
  </si>
  <si>
    <t>Descripción del Avance</t>
  </si>
  <si>
    <t>Seguimiento a 30 de Abril de 2017</t>
  </si>
  <si>
    <t>ESTRATEGIA</t>
  </si>
  <si>
    <t>TOTAL ACTIVIDADES</t>
  </si>
  <si>
    <t>N° Actividades Cumplidas</t>
  </si>
  <si>
    <t>% de Avance</t>
  </si>
  <si>
    <t>Nivel de Cumplimiento</t>
  </si>
  <si>
    <t>0 a 59%</t>
  </si>
  <si>
    <t>ZONA BAJA</t>
  </si>
  <si>
    <t>De 60 a 79%</t>
  </si>
  <si>
    <t>ZONA MEDIA</t>
  </si>
  <si>
    <t>de 80 a 100%</t>
  </si>
  <si>
    <t>ZONA ALTA</t>
  </si>
  <si>
    <t>Concepto Oficina de Control Interno</t>
  </si>
  <si>
    <t>Componente 1. Gestión del Riesgo de Corrupción</t>
  </si>
  <si>
    <t>Componente 2. Rendición de Cuentas</t>
  </si>
  <si>
    <t>Componente 3. Racionalización de Trámites</t>
  </si>
  <si>
    <t>Componente 5. Mecanismos para la Transparencia y el Acceso a la Información</t>
  </si>
  <si>
    <t>Componente 4. Mecanismos para Mejorar la Atención al Ciudadano</t>
  </si>
  <si>
    <t>Componente 6: Otras Iniciativas de Lucha Contra la Corrupción</t>
  </si>
  <si>
    <t>Plan Anticorrupción y de Atención al Ciudadano  -  Vigencia 2017</t>
  </si>
  <si>
    <t>Subgerente Económica</t>
  </si>
  <si>
    <t>Sin observación.</t>
  </si>
  <si>
    <t>En la vigencia 2017, se ha publicado la información correspondiente al presupuesto de la vigencia y ejecución presupuestal asi: 3 reporte en la página web de TRANSMILENIO S.A., 3 en el PREDIS, 3 en SIVICOF y 1 en el SIDEF.</t>
  </si>
  <si>
    <t>El área responsable informó que a la fecha se encuentran en proceso de firma los estados financieros, para su posterior publicación.</t>
  </si>
  <si>
    <t>Sin observación</t>
  </si>
  <si>
    <t>La Oficina Asesora de Planeación ha diseñado y  divulgado tres piezas gráficas relacionadas con la gestión de riesgos las cuales han sido publicadas en la intranet (28 de febrero, 31 de marzo y 25 de abril de 2017) para el conocimiento de todos los servidores públicos de la Entidad.</t>
  </si>
  <si>
    <t>La Oficina Asesora de Planeación en coordinación con los lideres de procesos,  revisaron y documentaron  los riesgos de corrupción de los 13 procesos, los cuales fueron consolidados en el documento Plan Anticorrupción y Atención al Ciudadano 2017 versión 0, el cual se encuentra publicado en la Intranet Institucional y en la Pagina Web de la Entidad desde el 31 de enero de 2017.</t>
  </si>
  <si>
    <t>El Jefe  de la Oficina Asesora de Planeación remitió correo el 6 de abril de 2017 a las dependencias, para que realizarán el primer monitoreo a las actividades planteadas en el Plan Anticorrupción y Atención al Ciudadano y enviaran los resultados a la Oficina Asesora de Planeación.</t>
  </si>
  <si>
    <t>Con corte 30 de Abril de 2017,  la Oficina de Control Interno expidió el informe OCI-2017-001  (radicado 2017IE148) del Seguimiento al Plan Anticorrupción y de Atención al Ciudadano y Mapa de Riesgos de Corrupción al corte 31 de diciembre de 2016. Dicho informe corresponde al primero de los cuatro previstos para ser elaborados y publicados durante la vigencia 2017.</t>
  </si>
  <si>
    <t>La Oficina Asesora de Planeación consolidó el informe de gestión de la Entidad para la vigencia 2016   en  enero de 2017, el cual fue publicado el 31 de enero de 2017 y se encuentra en  la página web de Transmilenio S.A.</t>
  </si>
  <si>
    <t>La Oficina Asesora de Planeación  en coordinación con las dependencias de la Entidad identificaron dos acciones   que  recogían las  observaciones realizadas en los seguimientos hechos por la Oficina de Control Interno al PAAC  2016, a partir de esta información se revisó y ajustó el documento (PAAC 2017) con  las acciones pertinentes durante  enero de 2017.</t>
  </si>
  <si>
    <t>Con la fecha de corte, la Oficina de Control Interno ha publicado un total de 14 informes correspondientes a trabajos de aseguramiento y cumplimiento previstos en el Plan Anual de actividades aprobados por el Comité SIG para la vigencia 2017.</t>
  </si>
  <si>
    <t>N/A</t>
  </si>
  <si>
    <t>Subgerencia de Comunicaciones y Atención al usuario</t>
  </si>
  <si>
    <t>Se han realizado 1.160 actividades de Gestión Social diferenciadas de la siguiente manera:
Apoyo a Grupos de Interés: 75
Atención a Bloqueos, Marchas y/o Contingencias: 58
SAT: 40
Audiencias públicas: 13
Comité de Gestión Social: 10
Divulgación: 90
Mesa de Trabajo: 12
Socialización: 290
Reunión: 439
Recorrido: 76
Otro: 57</t>
  </si>
  <si>
    <t>Se realizaron 185 actividades lúdicas , pedagógicas y  culturales, en las cuales se información sobre el sistema de transporte de Bogota en sus dos componentes troncal y zonal, a través de las siguientes actividades: feria pilo, sketch libro al viento, feria de servicios, campañas de organizacion de filas, campañas antievasion - encuestas de cultura ciudadana, campaña antievasion ¨el pato ¨,  informacion y curso pedagogico del nuevo codigo de policia y actividad cultural en bibloestacion ¨cafe libro al Viento¨ . Estas acciones permitieron orientar a cerca de 244.846 personas.</t>
  </si>
  <si>
    <t>El área responsable indicó que a la fecha, no se ha requerido la reubicación de los puntos de personalización de tarjetas.</t>
  </si>
  <si>
    <t>COMPONENTE 3. ESTRATEGIA DE RACIONALIZACIÓN DE TRÁMITES</t>
  </si>
  <si>
    <t>No se recibió avance por parte del área responsable de esta actividad.</t>
  </si>
  <si>
    <t>El área responsable indicó que se programó la primera capacitación para el mes de abril de 2017.</t>
  </si>
  <si>
    <t>El área responsable indicó  que se programó la primera capacitación para el mes de mayo de 2017.</t>
  </si>
  <si>
    <t>La Subgerencia de Comunicaciones elaboró tres (3) informes mensuales correspondientes al primer trimestre del año 2017, los cuales se encuentran publicados en la Pagina Web de la Entidad.</t>
  </si>
  <si>
    <t xml:space="preserve">Plan Anticorrupción y de Atención al Ciudadano  -  Vigencia 2017  </t>
  </si>
  <si>
    <t>Profesional Especializado 6 de Prensa y Comunicación Externa
Web Master de la entidad
y
Profesionales de las áreas encargados de la información</t>
  </si>
  <si>
    <t>La Subgerencia de Comunicaciones y de Atención al Usuario se encuentra  ajustando algunas observaciones a los contenidos del Portal Infantil de Transmilenio S.A., el cual está en un  ambiente de prueba.</t>
  </si>
  <si>
    <t>No obstante lo informado por el área responsable, no se recibió evidencia del avance reportado.</t>
  </si>
  <si>
    <t>La Dirección Administrativa indicó que se encuentra en proceso de actualización, junto con el cuadro de clasificación Documental.</t>
  </si>
  <si>
    <t>La Dirección Administrativa reportó que se encuentra en proceso de  elaboración y estructuración.</t>
  </si>
  <si>
    <t>A la fecha de corte del presente reporte, la Dirección Administrativa esta en proceso de terminación de las adecuaciones físicas a  la nueva sede, la cual estará ubicada en la Av. Dorado # 69-76 Edificio Elemento piso 4, 5, 6 y 7  (fecha estimada de traslado mes de mayo de 2017). 
Este anotar que no se ha vencido el plazo de finalización de dicha actividad.</t>
  </si>
  <si>
    <t>La Dirección Administrativa indicó que se están realizando constantemente campañas para resaltar comportamientos deseados al interior de la empresa a través de la intranet y en los escritorios de los equipos de computo.
El Profesional de Asuntos Disciplinarios reportó que teniendo en cuenta que esta actividad se desarrollará en el segundo semestre de 2017, no se reporta avance.
Adicionalmente, la Subgerencia de Comunicaciones informó que se están coordinando con la Dirección Administrativa los lineamientos de la campaña del Código de Ética, para llevarla a cabo en el segundo semestre del año.</t>
  </si>
  <si>
    <t>No obstante lo reportado por la Dirección Administrativa, no se recibió evidencia del avance reportado.</t>
  </si>
  <si>
    <t>La Dirección Administrativa indicó que se encuentra en elaboración el plan de gestión ética que incluye la designación de un equipo permanente de gestores éticos.
La Subgerencia de Comunicaciones informó que hasta la fecha no se ha dado inicio a la campaña de elección popular del grupo de gestores éticos ya que se esta esperando el cambio de sede administrativa para dar inicio a la actividad.</t>
  </si>
  <si>
    <t>Se elaboraron los documentos pertinentes y se enviaron a la Oficina de Planeación para su publicación mediante memorando N° 2016IE11195 del 26 de diciembre de 2016.</t>
  </si>
  <si>
    <t>No obstante lo reportado por el área responsable, éste no corresponde a ejecución en la vigencia 2017.</t>
  </si>
  <si>
    <t>De acuerdo con lo reportado por la Subgerencia Economica, el valor del denominador establecido para el indicador corresponde a 40 reportes al año y no a 14 como esta registrado en el plan, por lo anterior se recomienda al área responsable gestionar las modificaciones que sean requeridas ante la Oficina Asesora de Planeación.</t>
  </si>
  <si>
    <t xml:space="preserve">El área responsable informó que se encuentra el diseño del esquema operativo de atención en vía el cual esta en revision de la Subgerencia de Comunicaciones. Adicionalmente, la  estructuración el estudio tecnico economico para la contratacion del personal para el nuevo esquema operativo. </t>
  </si>
  <si>
    <t>La fecha de finalización de esta actividad no es congruente con el año de vigencia del plan (2017), por lo cual se recomienda realizar los ajustes necesarios.</t>
  </si>
  <si>
    <t>La Dirección Administrativa reportó que a la fecha no ha habido necesidad de actualizar el Código de Ética y Buen gobierno de la Entidad, sin embargo si se ha realizado su divulgación en la Intranet.</t>
  </si>
  <si>
    <t>Total dependencias con funcionarios designados / 13 dependencias.
(Factor 1, si el indicador es igual a 1 se cumplió con lo mínimo aceptado, si es superior a 1 se superó el mínimo establecido)</t>
  </si>
  <si>
    <t>El 15 de marzo de 2017 la Subgerencia de Comunicaciones remitió un memorando interno (2017IE2394) a 12 dependencias de TRANSMILENIO S.A. donde se solicitó asignar un responsable y suplente para en trámite de PQRS, recibiendo 11 respuestas.</t>
  </si>
  <si>
    <t>Teniendo en cuenta que el indicador establecido es 13 y al avance evidenciado, queda pendiente por definir la designación de la Dirección de TICs y lo relacionado con la Subgerencia de Comunicaciones y de Atención al Usuario para completar las 13 dependencias con designados.</t>
  </si>
  <si>
    <t>No obstante lo reportado por la Dirección Administrativa y debido a que no se ha actualizado el Código de Ética y a que la fecha de finalización no ha vencido, se reporta un avance del 0%. Adicionalmente, se aclara que no se recibió evidencia de las divulgaciones en la Intranet.</t>
  </si>
  <si>
    <t>(Actividades Lúdico Pedagógicas culturales  realizadas / 216 actividades lúdico pedagógicas culturales) * 100</t>
  </si>
  <si>
    <t>Seguimiento Plan Anticorrupción y de Atención al Ciudadano  -  Vigencia 2017</t>
  </si>
  <si>
    <t>El área responsable indicó que el avance de la actividad se reportará en el próximo seguimiento, teniendo en cuenta que se está realizando la capacitación del Módulo de Gestión de Riesgo en el marco del Diplomado de Sistemas Integrados de Gestión, contrato que viene ejecutando la Entidad  con el ICONTEC  desde  enero de 2017.</t>
  </si>
  <si>
    <r>
      <t>La Oficina Asesora de Planeación adelantó las actividades necesarias para que los líderes de procesos,  revisarán y documentarán  los riesgos de corrupción acorde con la metodología en la</t>
    </r>
    <r>
      <rPr>
        <i/>
        <sz val="12"/>
        <color theme="1"/>
        <rFont val="Calibri"/>
        <family val="2"/>
        <scheme val="minor"/>
      </rPr>
      <t xml:space="preserve"> Guía de Gestión de riesgos de corrupción 2015 </t>
    </r>
    <r>
      <rPr>
        <sz val="12"/>
        <color theme="1"/>
        <rFont val="Calibri"/>
        <family val="2"/>
        <scheme val="minor"/>
      </rPr>
      <t xml:space="preserve"> deenero  de 2017.</t>
    </r>
  </si>
  <si>
    <t>El proyecto del Plan Anticorrupción y Atención al Ciudadano 2017  que incluye el componente de mapa de riesgos de corrupción para la vigencia, se dio a conocer a través de  la Intranet Institucional y en la Pagina Web de la Entidad el 26 de enero de 2017.</t>
  </si>
  <si>
    <t>El Plan Anticorrupción y Atención al Ciudadano 2017  que incluye el componente de mapa de riesgos de corrupción para la vigencia en su   versión final, se dio a conocer a través de  la Intranet Institucional y en la Pagina Web de la Entidad.
Nota: se aclara que no se recibieron observaciones de los actores externos al proyecto publicado el 26 de enero de 2017.</t>
  </si>
  <si>
    <t>El Plan Anticorrupción y Atención al Ciudadano 2017  que incluye  el componente de mapa de riesgos de corrupción para la vigencia en su   versión final, fueron publicados  en la Intranet Institucional y  Pagina Web de la Entidad el 31 de enero de 2017.</t>
  </si>
  <si>
    <t>Se han publicado en Página Web  los 14 comunicados elaborados en la Entidad en e lperiodo objeto de reporte.</t>
  </si>
  <si>
    <t>En el período reportado se han documentado cuatro (4) modificaciones al  Plan Anual de Adquisiciones. Los cambios que se han solicitado corresponden a las actividades propias de la Entidad y están soportadas en los documentos y las actas de los Comités de Contratación celebrados a la fecha de corte de este informe.</t>
  </si>
  <si>
    <t>A la fecha de corte no fueron recibidos por parte de la Oficina de Control Interno, informes definitivos o finales de Evaluación y/o Auditoría emitidos  por los Entes Externos de Control.</t>
  </si>
  <si>
    <t>El área responsable informó que la ejecución de esta actividad se llevará a cabo a partir del mes de junio.</t>
  </si>
  <si>
    <t>El área responsable informó que la ejecución de esta actividad se llevará a cabo a partir del mes de mayo</t>
  </si>
  <si>
    <t>El área responsable informó que la ejecución de esta actividad se llevará a cabo a partir del mes de julio</t>
  </si>
  <si>
    <t>Con corte 30 de Abril de 2017,  la Oficina de Control Interno expidió el informe OCI-2017-001  (radicado 2017IE148) con el Seguimiento al Plan Anticorrupción y de Atención al Ciudadano y Mapa de Riesgos de Corrupción con corte 31 de diciembre de 2016. Dicho informe corresponde al primero de los cuatro previstos para ser elaborados y publicados durante la vigencia 2017.</t>
  </si>
  <si>
    <t>Se han recibido 60 solicitudes de publicación en la página web por parte de las áreas,  las cuales se han publicado en su totalidad.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</si>
</sst>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dd/mm/yyyy;@"/>
  </numFmts>
  <fonts count="39"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11"/>
      <color theme="1"/>
      <name val="Calibri"/>
      <family val="2"/>
      <scheme val="minor"/>
    </font>
    <font>
      <sz val="11"/>
      <color theme="1"/>
      <name val="Calibri"/>
      <family val="2"/>
    </font>
    <font>
      <sz val="11"/>
      <color indexed="21"/>
      <name val="Arial Narrow"/>
      <family val="2"/>
    </font>
    <font>
      <i/>
      <sz val="12"/>
      <color theme="1"/>
      <name val="Calibri"/>
      <family val="2"/>
      <scheme val="minor"/>
    </font>
    <fon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s>
  <borders count="19">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77111117893"/>
      </bottom>
      <diagonal/>
    </border>
    <border>
      <left/>
      <right style="medium">
        <color theme="4" tint="-0.24994659260841701"/>
      </right>
      <top style="medium">
        <color theme="4" tint="-0.249977111117893"/>
      </top>
      <bottom style="medium">
        <color theme="4" tint="-0.249977111117893"/>
      </bottom>
      <diagonal/>
    </border>
    <border>
      <left style="medium">
        <color theme="4" tint="-0.249977111117893"/>
      </left>
      <right style="medium">
        <color theme="4" tint="-0.24994659260841701"/>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4659260841701"/>
      </bottom>
      <diagonal/>
    </border>
    <border>
      <left style="medium">
        <color theme="4" tint="-0.249977111117893"/>
      </left>
      <right style="medium">
        <color theme="4" tint="-0.24994659260841701"/>
      </right>
      <top style="medium">
        <color theme="4" tint="-0.249977111117893"/>
      </top>
      <bottom style="medium">
        <color theme="4" tint="-0.24994659260841701"/>
      </bottom>
      <diagonal/>
    </border>
  </borders>
  <cellStyleXfs count="7">
    <xf numFmtId="0" fontId="0" fillId="0" borderId="0"/>
    <xf numFmtId="0" fontId="12" fillId="0" borderId="0"/>
    <xf numFmtId="0" fontId="28" fillId="0" borderId="0" applyNumberFormat="0" applyFill="0" applyBorder="0" applyAlignment="0" applyProtection="0"/>
    <xf numFmtId="9" fontId="34" fillId="0" borderId="0" applyFont="0" applyFill="0" applyBorder="0" applyAlignment="0" applyProtection="0"/>
    <xf numFmtId="0" fontId="4" fillId="2" borderId="0" applyNumberFormat="0">
      <alignment vertical="center"/>
    </xf>
    <xf numFmtId="164" fontId="34" fillId="0" borderId="0" applyFont="0" applyFill="0" applyBorder="0" applyAlignment="0" applyProtection="0"/>
    <xf numFmtId="0" fontId="12" fillId="0" borderId="0"/>
  </cellStyleXfs>
  <cellXfs count="181">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0"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wrapText="1"/>
    </xf>
    <xf numFmtId="0" fontId="21" fillId="0" borderId="0" xfId="1" applyFont="1" applyFill="1" applyBorder="1"/>
    <xf numFmtId="0" fontId="19" fillId="0" borderId="0" xfId="1" applyFont="1" applyFill="1" applyBorder="1" applyAlignment="1" applyProtection="1">
      <alignment horizontal="left" vertical="top" wrapText="1"/>
    </xf>
    <xf numFmtId="0" fontId="15" fillId="0" borderId="0" xfId="1" applyFont="1" applyFill="1" applyBorder="1" applyAlignment="1" applyProtection="1">
      <alignment horizontal="center" vertical="center" wrapText="1"/>
    </xf>
    <xf numFmtId="0" fontId="14" fillId="0" borderId="0" xfId="1" applyFont="1" applyFill="1" applyBorder="1" applyAlignment="1" applyProtection="1">
      <alignment vertical="center"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vertical="top" wrapText="1"/>
    </xf>
    <xf numFmtId="0" fontId="26" fillId="0" borderId="0" xfId="1" applyFont="1" applyFill="1" applyBorder="1" applyAlignment="1" applyProtection="1">
      <alignment horizontal="center" vertical="top" wrapText="1"/>
      <protection locked="0"/>
    </xf>
    <xf numFmtId="0" fontId="26" fillId="0" borderId="0" xfId="1" applyFont="1" applyFill="1" applyBorder="1" applyAlignment="1" applyProtection="1">
      <alignment vertical="top" wrapText="1"/>
    </xf>
    <xf numFmtId="0" fontId="15" fillId="0" borderId="0" xfId="1" applyFont="1" applyFill="1" applyBorder="1" applyAlignment="1" applyProtection="1">
      <alignment horizontal="right" vertical="top" wrapText="1"/>
    </xf>
    <xf numFmtId="165" fontId="10"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5" fontId="35" fillId="0" borderId="1" xfId="0" applyNumberFormat="1" applyFont="1" applyBorder="1" applyAlignment="1">
      <alignment horizontal="center" vertical="center"/>
    </xf>
    <xf numFmtId="165" fontId="10" fillId="2" borderId="13" xfId="0" applyNumberFormat="1" applyFont="1" applyFill="1" applyBorder="1" applyAlignment="1">
      <alignment horizontal="center" vertical="center" wrapText="1"/>
    </xf>
    <xf numFmtId="165" fontId="10" fillId="0" borderId="13"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0" fillId="7" borderId="0" xfId="0" applyFill="1" applyProtection="1">
      <protection locked="0"/>
    </xf>
    <xf numFmtId="0" fontId="7" fillId="7" borderId="0" xfId="0" applyFont="1" applyFill="1" applyAlignment="1" applyProtection="1">
      <alignment horizontal="center" vertical="center"/>
      <protection locked="0"/>
    </xf>
    <xf numFmtId="0" fontId="0" fillId="7" borderId="0" xfId="0" applyFill="1"/>
    <xf numFmtId="0" fontId="0" fillId="7" borderId="0" xfId="0" applyFill="1" applyAlignment="1">
      <alignment wrapText="1"/>
    </xf>
    <xf numFmtId="0" fontId="1" fillId="2" borderId="1" xfId="0" applyFont="1" applyFill="1" applyBorder="1" applyAlignment="1">
      <alignment horizontal="center" vertical="center"/>
    </xf>
    <xf numFmtId="9" fontId="3" fillId="2" borderId="1" xfId="3"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5" xfId="0" applyFill="1" applyBorder="1"/>
    <xf numFmtId="0" fontId="7" fillId="4" borderId="4" xfId="0" applyFont="1" applyFill="1" applyBorder="1" applyAlignment="1">
      <alignment horizontal="right" vertical="center"/>
    </xf>
    <xf numFmtId="0" fontId="7" fillId="4" borderId="5" xfId="0" applyFont="1" applyFill="1" applyBorder="1" applyAlignment="1">
      <alignment vertical="center"/>
    </xf>
    <xf numFmtId="165" fontId="10" fillId="2" borderId="16" xfId="0" applyNumberFormat="1" applyFont="1" applyFill="1" applyBorder="1" applyAlignment="1">
      <alignment horizontal="center" vertical="center" wrapText="1"/>
    </xf>
    <xf numFmtId="165" fontId="10" fillId="0" borderId="16" xfId="0"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165" fontId="10" fillId="0" borderId="17" xfId="0" applyNumberFormat="1" applyFont="1" applyBorder="1" applyAlignment="1">
      <alignment horizontal="center" vertical="center"/>
    </xf>
    <xf numFmtId="165" fontId="10" fillId="0" borderId="18"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Alignment="1">
      <alignment vertical="center"/>
    </xf>
    <xf numFmtId="0" fontId="3" fillId="0" borderId="1" xfId="0" applyFont="1" applyFill="1" applyBorder="1" applyAlignment="1" applyProtection="1">
      <alignment horizontal="justify" vertical="center" wrapText="1"/>
      <protection locked="0"/>
    </xf>
    <xf numFmtId="0" fontId="3" fillId="0" borderId="14" xfId="0" applyFont="1" applyFill="1" applyBorder="1" applyAlignment="1" applyProtection="1">
      <alignment horizontal="center" vertical="center" wrapText="1"/>
      <protection locked="0"/>
    </xf>
    <xf numFmtId="9" fontId="3" fillId="0" borderId="0" xfId="3" applyFont="1" applyFill="1" applyBorder="1" applyAlignment="1" applyProtection="1">
      <alignment horizontal="center" vertical="center" wrapText="1"/>
    </xf>
    <xf numFmtId="0" fontId="3" fillId="0" borderId="0" xfId="0" applyFont="1" applyAlignment="1">
      <alignment horizontal="center"/>
    </xf>
    <xf numFmtId="9" fontId="3" fillId="0" borderId="1" xfId="3" applyFont="1" applyFill="1" applyBorder="1" applyAlignment="1" applyProtection="1">
      <alignment horizontal="center" vertical="center" wrapText="1"/>
    </xf>
    <xf numFmtId="0" fontId="3" fillId="2" borderId="1" xfId="0" applyFont="1" applyFill="1" applyBorder="1" applyAlignment="1" applyProtection="1">
      <alignment horizontal="justify" vertical="center" wrapText="1"/>
      <protection locked="0"/>
    </xf>
    <xf numFmtId="0" fontId="5" fillId="2"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7" fillId="4" borderId="1" xfId="0" applyFont="1" applyFill="1" applyBorder="1" applyAlignment="1">
      <alignment horizontal="right" vertical="center"/>
    </xf>
    <xf numFmtId="14"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1" fillId="4" borderId="6" xfId="0" applyFont="1" applyFill="1" applyBorder="1" applyAlignment="1">
      <alignment vertical="center" wrapText="1"/>
    </xf>
    <xf numFmtId="0" fontId="1" fillId="4" borderId="5" xfId="0" applyFont="1" applyFill="1" applyBorder="1" applyAlignment="1">
      <alignment vertical="center" wrapText="1"/>
    </xf>
    <xf numFmtId="0" fontId="1" fillId="4" borderId="4" xfId="0" applyFont="1" applyFill="1" applyBorder="1" applyAlignment="1">
      <alignment vertical="center" wrapText="1"/>
    </xf>
    <xf numFmtId="0" fontId="3" fillId="2"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12" fillId="0" borderId="0" xfId="1" applyFill="1" applyBorder="1" applyProtection="1"/>
    <xf numFmtId="0" fontId="0" fillId="0" borderId="0" xfId="0" applyFill="1"/>
    <xf numFmtId="0" fontId="13" fillId="0" borderId="0" xfId="1" applyFont="1" applyFill="1" applyBorder="1" applyAlignment="1" applyProtection="1">
      <alignment horizontal="center" vertical="center" wrapText="1"/>
    </xf>
    <xf numFmtId="0" fontId="15" fillId="0" borderId="0" xfId="1" applyFont="1" applyFill="1" applyBorder="1" applyAlignment="1" applyProtection="1">
      <alignment vertical="center" wrapText="1"/>
    </xf>
    <xf numFmtId="0" fontId="16" fillId="0" borderId="0" xfId="1" applyFont="1" applyFill="1" applyBorder="1" applyAlignment="1" applyProtection="1">
      <alignment horizontal="justify" vertical="top" wrapText="1"/>
    </xf>
    <xf numFmtId="0" fontId="17" fillId="0"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right" vertical="center" wrapText="1"/>
    </xf>
    <xf numFmtId="0" fontId="19" fillId="0" borderId="0" xfId="1" applyFont="1" applyFill="1" applyBorder="1" applyAlignment="1" applyProtection="1">
      <alignment horizontal="justify" vertical="top" wrapText="1"/>
    </xf>
    <xf numFmtId="0" fontId="15" fillId="0" borderId="0" xfId="1" applyFont="1" applyFill="1" applyBorder="1" applyAlignment="1" applyProtection="1">
      <alignment horizontal="left" vertical="center" wrapText="1"/>
    </xf>
    <xf numFmtId="0" fontId="15" fillId="0" borderId="0" xfId="1" applyFont="1" applyFill="1" applyBorder="1" applyAlignment="1" applyProtection="1">
      <alignment horizontal="right" vertical="center" wrapText="1"/>
    </xf>
    <xf numFmtId="0" fontId="22" fillId="0" borderId="0" xfId="1" applyFont="1" applyFill="1" applyBorder="1" applyProtection="1"/>
    <xf numFmtId="0" fontId="12" fillId="0" borderId="0" xfId="1" applyFill="1" applyProtection="1"/>
    <xf numFmtId="0" fontId="20" fillId="0" borderId="0" xfId="1" applyFont="1" applyFill="1" applyBorder="1" applyAlignment="1" applyProtection="1">
      <alignment horizontal="center" vertical="top" wrapText="1"/>
    </xf>
    <xf numFmtId="0" fontId="20" fillId="0" borderId="0" xfId="1" applyFont="1" applyFill="1" applyBorder="1" applyAlignment="1" applyProtection="1">
      <alignment horizontal="left" vertical="top" wrapText="1"/>
    </xf>
    <xf numFmtId="0" fontId="20" fillId="0" borderId="0" xfId="1" applyFont="1" applyFill="1" applyBorder="1" applyAlignment="1" applyProtection="1">
      <alignment horizontal="justify" vertical="top" wrapText="1"/>
    </xf>
    <xf numFmtId="0" fontId="23" fillId="0" borderId="1" xfId="1" applyFont="1" applyFill="1" applyBorder="1" applyAlignment="1" applyProtection="1">
      <alignment horizontal="left" vertical="center"/>
    </xf>
    <xf numFmtId="0" fontId="23"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xf>
    <xf numFmtId="14" fontId="12" fillId="0" borderId="1" xfId="1" applyNumberFormat="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protection locked="0"/>
    </xf>
    <xf numFmtId="165" fontId="14" fillId="0" borderId="0" xfId="1" applyNumberFormat="1" applyFont="1" applyFill="1" applyBorder="1" applyAlignment="1" applyProtection="1">
      <alignment horizontal="center" vertical="center" wrapText="1"/>
      <protection locked="0"/>
    </xf>
    <xf numFmtId="0" fontId="27" fillId="0" borderId="0" xfId="1" applyFont="1" applyFill="1" applyBorder="1" applyAlignment="1" applyProtection="1">
      <alignment vertical="center" wrapText="1"/>
    </xf>
    <xf numFmtId="165" fontId="29" fillId="0" borderId="0" xfId="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horizontal="left"/>
    </xf>
    <xf numFmtId="0" fontId="15" fillId="0" borderId="0" xfId="1" applyFont="1" applyFill="1" applyBorder="1" applyAlignment="1" applyProtection="1">
      <alignment horizontal="left" vertical="top" wrapText="1"/>
    </xf>
    <xf numFmtId="0" fontId="36" fillId="0" borderId="0" xfId="1" applyFont="1" applyFill="1" applyBorder="1" applyAlignment="1" applyProtection="1">
      <alignment horizontal="center" vertical="center" wrapText="1"/>
    </xf>
    <xf numFmtId="0" fontId="26"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3" fillId="5" borderId="1" xfId="0" applyFont="1" applyFill="1" applyBorder="1" applyAlignment="1">
      <alignment horizontal="center" vertical="center" wrapText="1"/>
    </xf>
    <xf numFmtId="0" fontId="0" fillId="0" borderId="0" xfId="0" applyBorder="1"/>
    <xf numFmtId="0" fontId="0" fillId="0" borderId="0" xfId="0" applyAlignment="1"/>
    <xf numFmtId="0" fontId="2" fillId="0" borderId="9" xfId="0" applyFont="1" applyBorder="1" applyAlignment="1">
      <alignment horizontal="center" vertical="center" wrapText="1"/>
    </xf>
    <xf numFmtId="0" fontId="3" fillId="0" borderId="0" xfId="0" applyFont="1"/>
    <xf numFmtId="0" fontId="3" fillId="0" borderId="9" xfId="0" applyFont="1" applyBorder="1" applyAlignment="1">
      <alignment horizontal="justify" vertical="center" wrapText="1"/>
    </xf>
    <xf numFmtId="0" fontId="3" fillId="0" borderId="9" xfId="0" applyFont="1" applyBorder="1" applyAlignment="1">
      <alignment horizontal="center" vertical="center"/>
    </xf>
    <xf numFmtId="9" fontId="3" fillId="0" borderId="9" xfId="3" applyFont="1" applyBorder="1" applyAlignment="1">
      <alignment horizontal="center" vertical="center"/>
    </xf>
    <xf numFmtId="0" fontId="3" fillId="0" borderId="9" xfId="0" applyFont="1" applyFill="1" applyBorder="1" applyAlignment="1">
      <alignment horizontal="center" vertical="center"/>
    </xf>
    <xf numFmtId="0" fontId="3" fillId="2" borderId="9"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0" borderId="9" xfId="0" applyFont="1" applyBorder="1" applyAlignment="1">
      <alignment horizontal="justify" vertical="center" wrapText="1"/>
    </xf>
    <xf numFmtId="0" fontId="2" fillId="0" borderId="9" xfId="0" applyFont="1" applyBorder="1" applyAlignment="1">
      <alignment horizontal="center" vertical="center"/>
    </xf>
    <xf numFmtId="9" fontId="2" fillId="0" borderId="9" xfId="3" applyFont="1" applyBorder="1" applyAlignment="1">
      <alignment horizontal="center" vertical="center"/>
    </xf>
    <xf numFmtId="9" fontId="3" fillId="0" borderId="0" xfId="0" applyNumberFormat="1"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 fontId="2" fillId="4" borderId="1" xfId="5"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8" fillId="2" borderId="7"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4" borderId="1" xfId="0" applyFont="1" applyFill="1" applyBorder="1" applyAlignment="1">
      <alignment horizontal="right"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6" fillId="0" borderId="9" xfId="1" applyFont="1" applyFill="1" applyBorder="1" applyAlignment="1" applyProtection="1">
      <alignment horizontal="center" vertical="center" wrapText="1"/>
    </xf>
    <xf numFmtId="0" fontId="26" fillId="0" borderId="10" xfId="1" applyFont="1" applyFill="1" applyBorder="1" applyAlignment="1" applyProtection="1">
      <alignment horizontal="center" vertical="center" wrapText="1"/>
    </xf>
    <xf numFmtId="0" fontId="26" fillId="0" borderId="11" xfId="1" applyFont="1" applyFill="1" applyBorder="1" applyAlignment="1" applyProtection="1">
      <alignment horizontal="center" vertical="center" wrapText="1"/>
    </xf>
    <xf numFmtId="0" fontId="26" fillId="0" borderId="12" xfId="1" applyFont="1" applyFill="1" applyBorder="1" applyAlignment="1" applyProtection="1">
      <alignment horizontal="center" vertical="center" wrapText="1"/>
    </xf>
    <xf numFmtId="0" fontId="28" fillId="0" borderId="9" xfId="2" applyFill="1" applyBorder="1" applyAlignment="1" applyProtection="1">
      <alignment horizontal="center" vertical="center" wrapText="1"/>
    </xf>
    <xf numFmtId="0" fontId="15" fillId="0" borderId="9" xfId="1" applyFont="1" applyFill="1" applyBorder="1" applyAlignment="1" applyProtection="1">
      <alignment horizontal="center" vertical="center" wrapText="1"/>
    </xf>
    <xf numFmtId="0" fontId="15" fillId="0" borderId="0" xfId="1" applyFont="1" applyFill="1" applyBorder="1" applyAlignment="1" applyProtection="1">
      <alignment horizontal="right" vertical="center" wrapText="1"/>
    </xf>
    <xf numFmtId="165" fontId="29" fillId="0" borderId="9" xfId="1" applyNumberFormat="1"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3" fillId="0" borderId="0"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protection locked="0"/>
    </xf>
    <xf numFmtId="165" fontId="26" fillId="0" borderId="9" xfId="1" applyNumberFormat="1" applyFont="1" applyFill="1" applyBorder="1" applyAlignment="1" applyProtection="1">
      <alignment horizontal="center" vertical="center" wrapText="1"/>
      <protection locked="0"/>
    </xf>
    <xf numFmtId="1" fontId="2" fillId="0" borderId="1" xfId="5" applyNumberFormat="1" applyFont="1" applyFill="1" applyBorder="1" applyAlignment="1">
      <alignment horizontal="center" vertical="center" wrapText="1"/>
    </xf>
    <xf numFmtId="0" fontId="14" fillId="3" borderId="1" xfId="1" applyFont="1" applyFill="1" applyBorder="1" applyAlignment="1" applyProtection="1">
      <alignment horizontal="center" vertical="center"/>
    </xf>
    <xf numFmtId="0" fontId="2" fillId="2" borderId="1" xfId="0" applyFont="1" applyFill="1" applyBorder="1" applyAlignment="1">
      <alignment horizontal="center" vertical="center"/>
    </xf>
    <xf numFmtId="0" fontId="0" fillId="2" borderId="0" xfId="0" applyFill="1" applyBorder="1" applyAlignment="1"/>
    <xf numFmtId="0" fontId="3" fillId="5" borderId="1" xfId="0" applyFont="1" applyFill="1" applyBorder="1" applyAlignment="1">
      <alignment horizontal="center" vertical="center" wrapText="1"/>
    </xf>
    <xf numFmtId="0" fontId="33" fillId="3" borderId="1" xfId="0" applyFont="1" applyFill="1" applyBorder="1" applyAlignment="1">
      <alignment horizontal="center" vertical="center"/>
    </xf>
    <xf numFmtId="0" fontId="3" fillId="2" borderId="3" xfId="0" applyFont="1" applyFill="1" applyBorder="1" applyAlignment="1" applyProtection="1">
      <alignment horizontal="justify" vertical="center" wrapText="1"/>
      <protection locked="0"/>
    </xf>
    <xf numFmtId="0" fontId="3" fillId="2" borderId="8" xfId="0" applyFont="1" applyFill="1" applyBorder="1" applyAlignment="1" applyProtection="1">
      <alignment horizontal="justify" vertical="center" wrapText="1"/>
      <protection locked="0"/>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1" fontId="2" fillId="4" borderId="3" xfId="5" applyNumberFormat="1" applyFont="1" applyFill="1" applyBorder="1" applyAlignment="1">
      <alignment horizontal="center" vertical="center" wrapText="1"/>
    </xf>
    <xf numFmtId="1" fontId="2" fillId="4" borderId="8" xfId="5"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9" fontId="38" fillId="0" borderId="1" xfId="3" applyFont="1" applyFill="1" applyBorder="1" applyAlignment="1" applyProtection="1">
      <alignment horizontal="center" vertical="center" wrapText="1"/>
    </xf>
    <xf numFmtId="0" fontId="38" fillId="0" borderId="1" xfId="0" applyFont="1" applyFill="1" applyBorder="1" applyAlignment="1" applyProtection="1">
      <alignment horizontal="justify" vertical="center" wrapText="1"/>
      <protection locked="0"/>
    </xf>
    <xf numFmtId="0" fontId="3" fillId="0" borderId="3" xfId="0" applyFont="1" applyFill="1" applyBorder="1" applyAlignment="1" applyProtection="1">
      <alignment horizontal="justify" vertical="center" wrapText="1"/>
      <protection locked="0"/>
    </xf>
    <xf numFmtId="0" fontId="3" fillId="0" borderId="8" xfId="0" applyFont="1" applyFill="1" applyBorder="1" applyAlignment="1" applyProtection="1">
      <alignment horizontal="justify" vertical="center" wrapText="1"/>
      <protection locked="0"/>
    </xf>
  </cellXfs>
  <cellStyles count="7">
    <cellStyle name="Estilo 1" xfId="4"/>
    <cellStyle name="Hipervínculo" xfId="2" builtinId="8"/>
    <cellStyle name="Millares" xfId="5" builtinId="3"/>
    <cellStyle name="Normal" xfId="0" builtinId="0"/>
    <cellStyle name="Normal 2" xfId="6"/>
    <cellStyle name="Normal 3" xfId="1"/>
    <cellStyle name="Porcentaje" xfId="3" builtinId="5"/>
  </cellStyles>
  <dxfs count="6">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3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496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494642</xdr:colOff>
      <xdr:row>1</xdr:row>
      <xdr:rowOff>263526</xdr:rowOff>
    </xdr:from>
    <xdr:to>
      <xdr:col>13</xdr:col>
      <xdr:colOff>1270000</xdr:colOff>
      <xdr:row>4</xdr:row>
      <xdr:rowOff>59213</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829767" y="454026"/>
          <a:ext cx="775358" cy="74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aria.alvarez@transmilenio.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view="pageBreakPreview" zoomScale="60" zoomScaleNormal="70" workbookViewId="0">
      <pane ySplit="4" topLeftCell="A11" activePane="bottomLeft" state="frozen"/>
      <selection pane="bottomLeft" activeCell="E12" sqref="E12"/>
    </sheetView>
  </sheetViews>
  <sheetFormatPr baseColWidth="10" defaultRowHeight="15" x14ac:dyDescent="0.25"/>
  <cols>
    <col min="1" max="1" width="25.140625" customWidth="1"/>
    <col min="2" max="2" width="7.7109375" customWidth="1"/>
    <col min="3" max="3" width="42.7109375" customWidth="1"/>
    <col min="4" max="4" width="34.28515625" customWidth="1"/>
    <col min="5" max="5" width="32.42578125" customWidth="1"/>
    <col min="6" max="6" width="35.42578125" customWidth="1"/>
    <col min="7" max="7" width="18" hidden="1" customWidth="1"/>
    <col min="8" max="8" width="18" customWidth="1"/>
    <col min="9" max="9" width="19.85546875" hidden="1" customWidth="1"/>
    <col min="10" max="10" width="18" hidden="1" customWidth="1"/>
    <col min="11" max="11" width="19.7109375" customWidth="1"/>
    <col min="12" max="12" width="41.28515625" customWidth="1"/>
    <col min="13" max="13" width="33" customWidth="1"/>
    <col min="14" max="14" width="22.7109375" style="32" customWidth="1"/>
    <col min="15" max="15" width="41.42578125" style="5" customWidth="1"/>
    <col min="16" max="17" width="11.42578125" style="5"/>
  </cols>
  <sheetData>
    <row r="1" spans="1:14" ht="76.5" customHeight="1" thickBot="1" x14ac:dyDescent="0.3">
      <c r="A1" s="129" t="s">
        <v>287</v>
      </c>
      <c r="B1" s="129"/>
      <c r="C1" s="129"/>
      <c r="D1" s="129"/>
      <c r="E1" s="129"/>
      <c r="F1" s="129"/>
      <c r="G1" s="129"/>
      <c r="H1" s="129"/>
      <c r="I1" s="129"/>
      <c r="J1" s="129"/>
      <c r="K1" s="129"/>
      <c r="L1" s="129"/>
      <c r="M1" s="129"/>
    </row>
    <row r="2" spans="1:14" ht="27" customHeight="1" thickBot="1" x14ac:dyDescent="0.3">
      <c r="A2" s="71"/>
      <c r="B2" s="72"/>
      <c r="C2" s="72"/>
      <c r="D2" s="72"/>
      <c r="E2" s="72"/>
      <c r="F2" s="73"/>
      <c r="G2" s="67"/>
      <c r="H2" s="67" t="s">
        <v>21</v>
      </c>
      <c r="I2" s="128" t="s">
        <v>268</v>
      </c>
      <c r="J2" s="128"/>
      <c r="K2" s="128"/>
      <c r="L2" s="128"/>
      <c r="M2" s="128"/>
    </row>
    <row r="3" spans="1:14" ht="27" thickBot="1" x14ac:dyDescent="0.3">
      <c r="A3" s="130" t="s">
        <v>15</v>
      </c>
      <c r="B3" s="131"/>
      <c r="C3" s="131"/>
      <c r="D3" s="131"/>
      <c r="E3" s="131"/>
      <c r="F3" s="131"/>
      <c r="G3" s="131"/>
      <c r="H3" s="132"/>
      <c r="I3" s="126" t="s">
        <v>265</v>
      </c>
      <c r="J3" s="127" t="s">
        <v>271</v>
      </c>
      <c r="K3" s="126" t="s">
        <v>266</v>
      </c>
      <c r="L3" s="126" t="s">
        <v>267</v>
      </c>
      <c r="M3" s="126" t="s">
        <v>280</v>
      </c>
    </row>
    <row r="4" spans="1:14" ht="32.25" customHeight="1" thickBot="1" x14ac:dyDescent="0.3">
      <c r="A4" s="6" t="s">
        <v>10</v>
      </c>
      <c r="B4" s="133" t="s">
        <v>23</v>
      </c>
      <c r="C4" s="134"/>
      <c r="D4" s="1" t="s">
        <v>9</v>
      </c>
      <c r="E4" s="1" t="s">
        <v>73</v>
      </c>
      <c r="F4" s="6" t="s">
        <v>8</v>
      </c>
      <c r="G4" s="1" t="s">
        <v>11</v>
      </c>
      <c r="H4" s="1" t="s">
        <v>12</v>
      </c>
      <c r="I4" s="126"/>
      <c r="J4" s="127"/>
      <c r="K4" s="126"/>
      <c r="L4" s="126"/>
      <c r="M4" s="126"/>
      <c r="N4" s="33"/>
    </row>
    <row r="5" spans="1:14" ht="163.5" customHeight="1" thickBot="1" x14ac:dyDescent="0.3">
      <c r="A5" s="125" t="s">
        <v>253</v>
      </c>
      <c r="B5" s="1" t="s">
        <v>7</v>
      </c>
      <c r="C5" s="4" t="s">
        <v>83</v>
      </c>
      <c r="D5" s="2" t="s">
        <v>84</v>
      </c>
      <c r="E5" s="2" t="s">
        <v>85</v>
      </c>
      <c r="F5" s="24" t="s">
        <v>76</v>
      </c>
      <c r="G5" s="68">
        <v>42800</v>
      </c>
      <c r="H5" s="3">
        <v>43084</v>
      </c>
      <c r="I5" s="69">
        <v>1</v>
      </c>
      <c r="J5" s="70">
        <v>0</v>
      </c>
      <c r="K5" s="37">
        <f>+J5/I5</f>
        <v>0</v>
      </c>
      <c r="L5" s="64" t="s">
        <v>332</v>
      </c>
      <c r="M5" s="70" t="s">
        <v>292</v>
      </c>
    </row>
    <row r="6" spans="1:14" s="5" customFormat="1" ht="150.75" customHeight="1" thickBot="1" x14ac:dyDescent="0.3">
      <c r="A6" s="125"/>
      <c r="B6" s="1" t="s">
        <v>6</v>
      </c>
      <c r="C6" s="4" t="s">
        <v>110</v>
      </c>
      <c r="D6" s="2" t="s">
        <v>86</v>
      </c>
      <c r="E6" s="2" t="s">
        <v>77</v>
      </c>
      <c r="F6" s="24" t="s">
        <v>76</v>
      </c>
      <c r="G6" s="68">
        <v>42781</v>
      </c>
      <c r="H6" s="3">
        <v>43084</v>
      </c>
      <c r="I6" s="69">
        <v>10</v>
      </c>
      <c r="J6" s="70">
        <v>3</v>
      </c>
      <c r="K6" s="37">
        <f>+J6/I6</f>
        <v>0.3</v>
      </c>
      <c r="L6" s="64" t="s">
        <v>293</v>
      </c>
      <c r="M6" s="70" t="s">
        <v>292</v>
      </c>
      <c r="N6" s="32"/>
    </row>
    <row r="7" spans="1:14" s="5" customFormat="1" ht="141" customHeight="1" thickBot="1" x14ac:dyDescent="0.3">
      <c r="A7" s="125" t="s">
        <v>13</v>
      </c>
      <c r="B7" s="1" t="s">
        <v>5</v>
      </c>
      <c r="C7" s="4" t="s">
        <v>114</v>
      </c>
      <c r="D7" s="2" t="s">
        <v>79</v>
      </c>
      <c r="E7" s="2" t="s">
        <v>78</v>
      </c>
      <c r="F7" s="24" t="s">
        <v>87</v>
      </c>
      <c r="G7" s="68">
        <v>42737</v>
      </c>
      <c r="H7" s="3">
        <v>42762</v>
      </c>
      <c r="I7" s="69">
        <v>13</v>
      </c>
      <c r="J7" s="70">
        <v>13</v>
      </c>
      <c r="K7" s="37">
        <f t="shared" ref="K7:K12" si="0">+J7/I7</f>
        <v>1</v>
      </c>
      <c r="L7" s="64" t="s">
        <v>333</v>
      </c>
      <c r="M7" s="70" t="s">
        <v>292</v>
      </c>
      <c r="N7" s="32"/>
    </row>
    <row r="8" spans="1:14" s="5" customFormat="1" ht="213" customHeight="1" thickBot="1" x14ac:dyDescent="0.3">
      <c r="A8" s="125"/>
      <c r="B8" s="1" t="s">
        <v>17</v>
      </c>
      <c r="C8" s="4" t="s">
        <v>115</v>
      </c>
      <c r="D8" s="2" t="s">
        <v>80</v>
      </c>
      <c r="E8" s="2" t="s">
        <v>99</v>
      </c>
      <c r="F8" s="24" t="s">
        <v>76</v>
      </c>
      <c r="G8" s="68">
        <v>42751</v>
      </c>
      <c r="H8" s="3">
        <v>42759</v>
      </c>
      <c r="I8" s="69">
        <v>1</v>
      </c>
      <c r="J8" s="70">
        <v>1</v>
      </c>
      <c r="K8" s="37">
        <f t="shared" si="0"/>
        <v>1</v>
      </c>
      <c r="L8" s="64" t="s">
        <v>294</v>
      </c>
      <c r="M8" s="70" t="s">
        <v>292</v>
      </c>
      <c r="N8" s="32"/>
    </row>
    <row r="9" spans="1:14" s="5" customFormat="1" ht="156.75" customHeight="1" thickBot="1" x14ac:dyDescent="0.3">
      <c r="A9" s="125" t="s">
        <v>254</v>
      </c>
      <c r="B9" s="1" t="s">
        <v>4</v>
      </c>
      <c r="C9" s="4" t="s">
        <v>111</v>
      </c>
      <c r="D9" s="2" t="s">
        <v>81</v>
      </c>
      <c r="E9" s="2" t="s">
        <v>100</v>
      </c>
      <c r="F9" s="24" t="s">
        <v>88</v>
      </c>
      <c r="G9" s="3">
        <v>42760</v>
      </c>
      <c r="H9" s="3">
        <v>42764</v>
      </c>
      <c r="I9" s="69">
        <v>1</v>
      </c>
      <c r="J9" s="70">
        <v>1</v>
      </c>
      <c r="K9" s="37">
        <f t="shared" si="0"/>
        <v>1</v>
      </c>
      <c r="L9" s="64" t="s">
        <v>334</v>
      </c>
      <c r="M9" s="70" t="s">
        <v>292</v>
      </c>
      <c r="N9" s="32"/>
    </row>
    <row r="10" spans="1:14" s="5" customFormat="1" ht="213" customHeight="1" thickBot="1" x14ac:dyDescent="0.3">
      <c r="A10" s="125"/>
      <c r="B10" s="1" t="s">
        <v>3</v>
      </c>
      <c r="C10" s="4" t="s">
        <v>112</v>
      </c>
      <c r="D10" s="2" t="s">
        <v>255</v>
      </c>
      <c r="E10" s="2" t="s">
        <v>257</v>
      </c>
      <c r="F10" s="24" t="s">
        <v>82</v>
      </c>
      <c r="G10" s="3">
        <v>42764</v>
      </c>
      <c r="H10" s="3">
        <v>42765</v>
      </c>
      <c r="I10" s="69">
        <v>1</v>
      </c>
      <c r="J10" s="70">
        <v>1</v>
      </c>
      <c r="K10" s="37">
        <f t="shared" si="0"/>
        <v>1</v>
      </c>
      <c r="L10" s="65" t="s">
        <v>335</v>
      </c>
      <c r="M10" s="70" t="s">
        <v>292</v>
      </c>
      <c r="N10" s="32"/>
    </row>
    <row r="11" spans="1:14" s="5" customFormat="1" ht="144.75" customHeight="1" thickBot="1" x14ac:dyDescent="0.3">
      <c r="A11" s="125"/>
      <c r="B11" s="1" t="s">
        <v>2</v>
      </c>
      <c r="C11" s="4" t="s">
        <v>116</v>
      </c>
      <c r="D11" s="2" t="s">
        <v>256</v>
      </c>
      <c r="E11" s="2" t="s">
        <v>258</v>
      </c>
      <c r="F11" s="24" t="s">
        <v>89</v>
      </c>
      <c r="G11" s="3">
        <v>42765</v>
      </c>
      <c r="H11" s="3">
        <v>42766</v>
      </c>
      <c r="I11" s="69">
        <v>2</v>
      </c>
      <c r="J11" s="70">
        <v>2</v>
      </c>
      <c r="K11" s="37">
        <f t="shared" si="0"/>
        <v>1</v>
      </c>
      <c r="L11" s="64" t="s">
        <v>336</v>
      </c>
      <c r="M11" s="70" t="s">
        <v>292</v>
      </c>
      <c r="N11" s="32"/>
    </row>
    <row r="12" spans="1:14" s="5" customFormat="1" ht="174" customHeight="1" thickBot="1" x14ac:dyDescent="0.3">
      <c r="A12" s="2" t="s">
        <v>14</v>
      </c>
      <c r="B12" s="1" t="s">
        <v>1</v>
      </c>
      <c r="C12" s="4" t="s">
        <v>113</v>
      </c>
      <c r="D12" s="2" t="s">
        <v>204</v>
      </c>
      <c r="E12" s="2" t="s">
        <v>90</v>
      </c>
      <c r="F12" s="24" t="s">
        <v>87</v>
      </c>
      <c r="G12" s="3">
        <v>42809</v>
      </c>
      <c r="H12" s="3">
        <v>43054</v>
      </c>
      <c r="I12" s="69">
        <v>3</v>
      </c>
      <c r="J12" s="70">
        <v>1</v>
      </c>
      <c r="K12" s="37">
        <f t="shared" si="0"/>
        <v>0.33333333333333331</v>
      </c>
      <c r="L12" s="65" t="s">
        <v>295</v>
      </c>
      <c r="M12" s="70" t="s">
        <v>292</v>
      </c>
      <c r="N12" s="32"/>
    </row>
    <row r="13" spans="1:14" ht="201.75" customHeight="1" thickBot="1" x14ac:dyDescent="0.3">
      <c r="A13" s="2" t="s">
        <v>16</v>
      </c>
      <c r="B13" s="9" t="s">
        <v>0</v>
      </c>
      <c r="C13" s="7" t="s">
        <v>106</v>
      </c>
      <c r="D13" s="25" t="s">
        <v>107</v>
      </c>
      <c r="E13" s="25" t="s">
        <v>108</v>
      </c>
      <c r="F13" s="25" t="s">
        <v>109</v>
      </c>
      <c r="G13" s="3">
        <v>42737</v>
      </c>
      <c r="H13" s="3">
        <v>43098</v>
      </c>
      <c r="I13" s="69">
        <v>4</v>
      </c>
      <c r="J13" s="70">
        <v>1</v>
      </c>
      <c r="K13" s="37">
        <f>+J13/I13</f>
        <v>0.25</v>
      </c>
      <c r="L13" s="64" t="s">
        <v>296</v>
      </c>
      <c r="M13" s="70" t="s">
        <v>292</v>
      </c>
    </row>
    <row r="14" spans="1:14" ht="15.75" x14ac:dyDescent="0.25">
      <c r="I14" s="62">
        <f>SUM(I5:I13)</f>
        <v>36</v>
      </c>
      <c r="J14" s="62">
        <f>SUM(J5:J13)</f>
        <v>23</v>
      </c>
      <c r="K14" s="61">
        <f>+J14/I14</f>
        <v>0.63888888888888884</v>
      </c>
    </row>
  </sheetData>
  <sheetProtection formatColumns="0" selectLockedCells="1" selectUnlockedCells="1"/>
  <mergeCells count="12">
    <mergeCell ref="M3:M4"/>
    <mergeCell ref="I2:M2"/>
    <mergeCell ref="A5:A6"/>
    <mergeCell ref="A7:A8"/>
    <mergeCell ref="A1:M1"/>
    <mergeCell ref="A3:H3"/>
    <mergeCell ref="B4:C4"/>
    <mergeCell ref="A9:A11"/>
    <mergeCell ref="I3:I4"/>
    <mergeCell ref="J3:J4"/>
    <mergeCell ref="K3:K4"/>
    <mergeCell ref="L3:L4"/>
  </mergeCells>
  <printOptions horizontalCentered="1" verticalCentered="1"/>
  <pageMargins left="0.19685039370078741" right="0.19685039370078741" top="0.39370078740157483" bottom="0.39370078740157483" header="0.11811023622047245" footer="0.11811023622047245"/>
  <pageSetup paperSize="5" scale="55" orientation="landscape" r:id="rId1"/>
  <colBreaks count="1" manualBreakCount="1">
    <brk id="16"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60" zoomScaleNormal="70" workbookViewId="0">
      <pane ySplit="4" topLeftCell="A17" activePane="bottomLeft" state="frozen"/>
      <selection pane="bottomLeft" activeCell="M20" sqref="M20"/>
    </sheetView>
  </sheetViews>
  <sheetFormatPr baseColWidth="10" defaultRowHeight="15" x14ac:dyDescent="0.25"/>
  <cols>
    <col min="1" max="1" width="23.85546875" style="58" customWidth="1"/>
    <col min="2" max="2" width="6.85546875" customWidth="1"/>
    <col min="3" max="3" width="38.5703125" customWidth="1"/>
    <col min="4" max="4" width="36.5703125" customWidth="1"/>
    <col min="5" max="5" width="34.7109375" customWidth="1"/>
    <col min="6" max="6" width="33.5703125" customWidth="1"/>
    <col min="7" max="7" width="18.28515625" hidden="1" customWidth="1"/>
    <col min="8" max="11" width="18.28515625" customWidth="1"/>
    <col min="12" max="12" width="45.140625" customWidth="1"/>
    <col min="13" max="13" width="47.5703125" customWidth="1"/>
    <col min="14" max="14" width="22.7109375" style="32" customWidth="1"/>
  </cols>
  <sheetData>
    <row r="1" spans="1:29" ht="76.5" customHeight="1" thickBot="1" x14ac:dyDescent="0.3">
      <c r="A1" s="129" t="s">
        <v>287</v>
      </c>
      <c r="B1" s="129"/>
      <c r="C1" s="129"/>
      <c r="D1" s="129"/>
      <c r="E1" s="129"/>
      <c r="F1" s="129"/>
      <c r="G1" s="129"/>
      <c r="H1" s="129"/>
      <c r="I1" s="129"/>
      <c r="J1" s="129"/>
      <c r="K1" s="129"/>
      <c r="L1" s="129"/>
      <c r="M1" s="129"/>
      <c r="O1" s="5"/>
      <c r="P1" s="5"/>
      <c r="Q1" s="5"/>
    </row>
    <row r="2" spans="1:29" ht="26.25" customHeight="1" thickBot="1" x14ac:dyDescent="0.3">
      <c r="A2" s="137" t="s">
        <v>71</v>
      </c>
      <c r="B2" s="137"/>
      <c r="C2" s="137"/>
      <c r="D2" s="137"/>
      <c r="E2" s="137"/>
      <c r="F2" s="137"/>
      <c r="G2" s="137"/>
      <c r="H2" s="137"/>
      <c r="I2" s="128" t="s">
        <v>268</v>
      </c>
      <c r="J2" s="128"/>
      <c r="K2" s="128"/>
      <c r="L2" s="128"/>
      <c r="M2" s="128"/>
      <c r="O2" s="5"/>
      <c r="P2" s="5"/>
      <c r="Q2" s="5"/>
      <c r="R2" s="5"/>
      <c r="S2" s="5"/>
      <c r="T2" s="5"/>
      <c r="U2" s="5"/>
      <c r="V2" s="5"/>
      <c r="W2" s="5"/>
      <c r="X2" s="5"/>
      <c r="Y2" s="5"/>
      <c r="Z2" s="5"/>
      <c r="AA2" s="5"/>
      <c r="AB2" s="5"/>
      <c r="AC2" s="5"/>
    </row>
    <row r="3" spans="1:29" ht="27" thickBot="1" x14ac:dyDescent="0.3">
      <c r="A3" s="130" t="s">
        <v>264</v>
      </c>
      <c r="B3" s="131"/>
      <c r="C3" s="131"/>
      <c r="D3" s="131"/>
      <c r="E3" s="131"/>
      <c r="F3" s="131"/>
      <c r="G3" s="131"/>
      <c r="H3" s="132"/>
      <c r="I3" s="126" t="s">
        <v>265</v>
      </c>
      <c r="J3" s="127" t="s">
        <v>271</v>
      </c>
      <c r="K3" s="126" t="s">
        <v>266</v>
      </c>
      <c r="L3" s="126" t="s">
        <v>267</v>
      </c>
      <c r="M3" s="126" t="s">
        <v>280</v>
      </c>
      <c r="O3" s="5"/>
      <c r="P3" s="5"/>
      <c r="Q3" s="5"/>
      <c r="R3" s="5"/>
      <c r="S3" s="5"/>
      <c r="T3" s="5"/>
      <c r="U3" s="5"/>
      <c r="V3" s="5"/>
      <c r="W3" s="5"/>
      <c r="X3" s="5"/>
      <c r="Y3" s="5"/>
      <c r="Z3" s="5"/>
      <c r="AA3" s="5"/>
      <c r="AB3" s="5"/>
      <c r="AC3" s="5"/>
    </row>
    <row r="4" spans="1:29" ht="39.75" customHeight="1" thickBot="1" x14ac:dyDescent="0.3">
      <c r="A4" s="57" t="s">
        <v>22</v>
      </c>
      <c r="B4" s="138" t="s">
        <v>23</v>
      </c>
      <c r="C4" s="139"/>
      <c r="D4" s="49" t="s">
        <v>9</v>
      </c>
      <c r="E4" s="49" t="s">
        <v>72</v>
      </c>
      <c r="F4" s="57" t="s">
        <v>8</v>
      </c>
      <c r="G4" s="49" t="s">
        <v>24</v>
      </c>
      <c r="H4" s="49" t="s">
        <v>12</v>
      </c>
      <c r="I4" s="126"/>
      <c r="J4" s="127"/>
      <c r="K4" s="126"/>
      <c r="L4" s="126"/>
      <c r="M4" s="126"/>
      <c r="N4" s="33"/>
      <c r="O4" s="5"/>
      <c r="P4" s="5"/>
      <c r="Q4" s="5"/>
      <c r="R4" s="5"/>
      <c r="S4" s="5"/>
      <c r="T4" s="5"/>
      <c r="U4" s="5"/>
      <c r="V4" s="5"/>
      <c r="W4" s="5"/>
      <c r="X4" s="5"/>
      <c r="Y4" s="5"/>
      <c r="Z4" s="5"/>
      <c r="AA4" s="5"/>
      <c r="AB4" s="5"/>
      <c r="AC4" s="5"/>
    </row>
    <row r="5" spans="1:29" ht="228.75" customHeight="1" thickBot="1" x14ac:dyDescent="0.3">
      <c r="A5" s="135" t="s">
        <v>25</v>
      </c>
      <c r="B5" s="49" t="s">
        <v>7</v>
      </c>
      <c r="C5" s="50" t="s">
        <v>185</v>
      </c>
      <c r="D5" s="51" t="s">
        <v>186</v>
      </c>
      <c r="E5" s="51" t="s">
        <v>189</v>
      </c>
      <c r="F5" s="24" t="s">
        <v>259</v>
      </c>
      <c r="G5" s="52">
        <v>42797</v>
      </c>
      <c r="H5" s="52">
        <v>43099</v>
      </c>
      <c r="I5" s="69">
        <v>1</v>
      </c>
      <c r="J5" s="70">
        <v>0</v>
      </c>
      <c r="K5" s="63">
        <f>+J5/I5</f>
        <v>0</v>
      </c>
      <c r="L5" s="65" t="s">
        <v>312</v>
      </c>
      <c r="M5" s="59" t="s">
        <v>289</v>
      </c>
      <c r="O5" s="5"/>
      <c r="P5" s="5"/>
      <c r="Q5" s="5"/>
      <c r="R5" s="5"/>
      <c r="S5" s="5"/>
      <c r="T5" s="5"/>
      <c r="U5" s="5"/>
      <c r="V5" s="5"/>
      <c r="W5" s="5"/>
      <c r="X5" s="5"/>
      <c r="Y5" s="5"/>
      <c r="Z5" s="5"/>
      <c r="AA5" s="5"/>
      <c r="AB5" s="5"/>
      <c r="AC5" s="5"/>
    </row>
    <row r="6" spans="1:29" ht="106.5" customHeight="1" thickBot="1" x14ac:dyDescent="0.3">
      <c r="A6" s="135"/>
      <c r="B6" s="49" t="s">
        <v>6</v>
      </c>
      <c r="C6" s="50" t="s">
        <v>192</v>
      </c>
      <c r="D6" s="51" t="s">
        <v>207</v>
      </c>
      <c r="E6" s="51" t="s">
        <v>208</v>
      </c>
      <c r="F6" s="24" t="s">
        <v>259</v>
      </c>
      <c r="G6" s="52">
        <v>42736</v>
      </c>
      <c r="H6" s="52">
        <v>43099</v>
      </c>
      <c r="I6" s="69">
        <v>14</v>
      </c>
      <c r="J6" s="70">
        <v>14</v>
      </c>
      <c r="K6" s="63">
        <f>+J6/I6</f>
        <v>1</v>
      </c>
      <c r="L6" s="65" t="s">
        <v>337</v>
      </c>
      <c r="M6" s="59" t="s">
        <v>289</v>
      </c>
      <c r="O6" s="5"/>
      <c r="P6" s="5"/>
      <c r="Q6" s="5"/>
      <c r="R6" s="5"/>
      <c r="S6" s="5"/>
      <c r="T6" s="5"/>
      <c r="U6" s="5"/>
      <c r="V6" s="5"/>
      <c r="W6" s="5"/>
      <c r="X6" s="5"/>
      <c r="Y6" s="5"/>
      <c r="Z6" s="5"/>
      <c r="AA6" s="5"/>
      <c r="AB6" s="5"/>
      <c r="AC6" s="5"/>
    </row>
    <row r="7" spans="1:29" ht="159.75" customHeight="1" thickBot="1" x14ac:dyDescent="0.3">
      <c r="A7" s="135"/>
      <c r="B7" s="49" t="s">
        <v>96</v>
      </c>
      <c r="C7" s="53" t="s">
        <v>101</v>
      </c>
      <c r="D7" s="51" t="s">
        <v>187</v>
      </c>
      <c r="E7" s="51" t="s">
        <v>102</v>
      </c>
      <c r="F7" s="24" t="s">
        <v>288</v>
      </c>
      <c r="G7" s="52">
        <v>42794</v>
      </c>
      <c r="H7" s="52">
        <v>43100</v>
      </c>
      <c r="I7" s="69">
        <v>14</v>
      </c>
      <c r="J7" s="70">
        <v>10</v>
      </c>
      <c r="K7" s="63">
        <f t="shared" ref="K7:K13" si="0">+J7/I7</f>
        <v>0.7142857142857143</v>
      </c>
      <c r="L7" s="65" t="s">
        <v>290</v>
      </c>
      <c r="M7" s="66" t="s">
        <v>322</v>
      </c>
      <c r="O7" s="5"/>
      <c r="P7" s="5"/>
      <c r="Q7" s="5"/>
      <c r="R7" s="5"/>
      <c r="S7" s="5"/>
      <c r="T7" s="5"/>
      <c r="U7" s="5"/>
      <c r="V7" s="5"/>
      <c r="W7" s="5"/>
      <c r="X7" s="5"/>
      <c r="Y7" s="5"/>
      <c r="Z7" s="5"/>
      <c r="AA7" s="5"/>
      <c r="AB7" s="5"/>
      <c r="AC7" s="5"/>
    </row>
    <row r="8" spans="1:29" ht="84.75" customHeight="1" thickBot="1" x14ac:dyDescent="0.3">
      <c r="A8" s="135"/>
      <c r="B8" s="49" t="s">
        <v>209</v>
      </c>
      <c r="C8" s="50" t="s">
        <v>103</v>
      </c>
      <c r="D8" s="51" t="s">
        <v>188</v>
      </c>
      <c r="E8" s="51" t="s">
        <v>104</v>
      </c>
      <c r="F8" s="24" t="s">
        <v>232</v>
      </c>
      <c r="G8" s="52">
        <v>42786</v>
      </c>
      <c r="H8" s="52">
        <v>43100</v>
      </c>
      <c r="I8" s="69">
        <v>11</v>
      </c>
      <c r="J8" s="70">
        <v>0</v>
      </c>
      <c r="K8" s="63">
        <f t="shared" si="0"/>
        <v>0</v>
      </c>
      <c r="L8" s="64" t="s">
        <v>291</v>
      </c>
      <c r="M8" s="59" t="s">
        <v>289</v>
      </c>
      <c r="O8" s="5"/>
      <c r="P8" s="5"/>
      <c r="Q8" s="5"/>
      <c r="R8" s="5"/>
      <c r="S8" s="5"/>
      <c r="T8" s="5"/>
      <c r="U8" s="5"/>
      <c r="V8" s="5"/>
      <c r="W8" s="5"/>
      <c r="X8" s="5"/>
      <c r="Y8" s="5"/>
      <c r="Z8" s="5"/>
      <c r="AA8" s="5"/>
      <c r="AB8" s="5"/>
      <c r="AC8" s="5"/>
    </row>
    <row r="9" spans="1:29" ht="171" customHeight="1" thickBot="1" x14ac:dyDescent="0.3">
      <c r="A9" s="135"/>
      <c r="B9" s="49" t="s">
        <v>233</v>
      </c>
      <c r="C9" s="50" t="s">
        <v>239</v>
      </c>
      <c r="D9" s="51" t="s">
        <v>238</v>
      </c>
      <c r="E9" s="51" t="s">
        <v>251</v>
      </c>
      <c r="F9" s="24" t="s">
        <v>184</v>
      </c>
      <c r="G9" s="52">
        <v>42737</v>
      </c>
      <c r="H9" s="52">
        <v>43100</v>
      </c>
      <c r="I9" s="69">
        <v>4</v>
      </c>
      <c r="J9" s="74">
        <v>4</v>
      </c>
      <c r="K9" s="63">
        <f t="shared" si="0"/>
        <v>1</v>
      </c>
      <c r="L9" s="53" t="s">
        <v>338</v>
      </c>
      <c r="M9" s="59" t="s">
        <v>289</v>
      </c>
      <c r="O9" s="5"/>
      <c r="P9" s="5"/>
      <c r="Q9" s="5"/>
      <c r="R9" s="5"/>
      <c r="S9" s="5"/>
      <c r="T9" s="5"/>
      <c r="U9" s="5"/>
      <c r="V9" s="5"/>
      <c r="W9" s="5"/>
      <c r="X9" s="5"/>
      <c r="Y9" s="5"/>
      <c r="Z9" s="5"/>
      <c r="AA9" s="5"/>
      <c r="AB9" s="5"/>
      <c r="AC9" s="5"/>
    </row>
    <row r="10" spans="1:29" ht="130.5" customHeight="1" thickBot="1" x14ac:dyDescent="0.3">
      <c r="A10" s="135"/>
      <c r="B10" s="49" t="s">
        <v>234</v>
      </c>
      <c r="C10" s="53" t="s">
        <v>92</v>
      </c>
      <c r="D10" s="51" t="s">
        <v>91</v>
      </c>
      <c r="E10" s="51" t="s">
        <v>198</v>
      </c>
      <c r="F10" s="51" t="s">
        <v>93</v>
      </c>
      <c r="G10" s="52">
        <v>42737</v>
      </c>
      <c r="H10" s="52">
        <v>42794</v>
      </c>
      <c r="I10" s="69">
        <v>1</v>
      </c>
      <c r="J10" s="70">
        <v>1</v>
      </c>
      <c r="K10" s="63">
        <f t="shared" si="0"/>
        <v>1</v>
      </c>
      <c r="L10" s="53" t="s">
        <v>297</v>
      </c>
      <c r="M10" s="59" t="s">
        <v>289</v>
      </c>
      <c r="O10" s="5"/>
      <c r="P10" s="5"/>
      <c r="Q10" s="5"/>
      <c r="R10" s="5"/>
      <c r="S10" s="5"/>
      <c r="T10" s="5"/>
      <c r="U10" s="5"/>
      <c r="V10" s="5"/>
      <c r="W10" s="5"/>
      <c r="X10" s="5"/>
      <c r="Y10" s="5"/>
      <c r="Z10" s="5"/>
      <c r="AA10" s="5"/>
      <c r="AB10" s="5"/>
      <c r="AC10" s="5"/>
    </row>
    <row r="11" spans="1:29" ht="138" customHeight="1" thickBot="1" x14ac:dyDescent="0.3">
      <c r="A11" s="135"/>
      <c r="B11" s="49" t="s">
        <v>235</v>
      </c>
      <c r="C11" s="50" t="s">
        <v>121</v>
      </c>
      <c r="D11" s="51" t="s">
        <v>193</v>
      </c>
      <c r="E11" s="51" t="s">
        <v>122</v>
      </c>
      <c r="F11" s="24" t="s">
        <v>109</v>
      </c>
      <c r="G11" s="52">
        <v>42737</v>
      </c>
      <c r="H11" s="52">
        <v>43098</v>
      </c>
      <c r="I11" s="69">
        <v>14</v>
      </c>
      <c r="J11" s="70">
        <v>14</v>
      </c>
      <c r="K11" s="63">
        <f t="shared" si="0"/>
        <v>1</v>
      </c>
      <c r="L11" s="50" t="s">
        <v>299</v>
      </c>
      <c r="M11" s="59" t="s">
        <v>289</v>
      </c>
      <c r="O11" s="5"/>
      <c r="P11" s="5"/>
      <c r="Q11" s="5"/>
      <c r="R11" s="5"/>
      <c r="S11" s="5"/>
      <c r="T11" s="5"/>
      <c r="U11" s="5"/>
      <c r="V11" s="5"/>
      <c r="W11" s="5"/>
      <c r="X11" s="5"/>
      <c r="Y11" s="5"/>
      <c r="Z11" s="5"/>
      <c r="AA11" s="5"/>
      <c r="AB11" s="5"/>
      <c r="AC11" s="5"/>
    </row>
    <row r="12" spans="1:29" ht="133.5" customHeight="1" thickBot="1" x14ac:dyDescent="0.3">
      <c r="A12" s="135"/>
      <c r="B12" s="49" t="s">
        <v>237</v>
      </c>
      <c r="C12" s="50" t="s">
        <v>123</v>
      </c>
      <c r="D12" s="51" t="s">
        <v>124</v>
      </c>
      <c r="E12" s="51" t="s">
        <v>125</v>
      </c>
      <c r="F12" s="24" t="s">
        <v>109</v>
      </c>
      <c r="G12" s="52">
        <v>42737</v>
      </c>
      <c r="H12" s="52">
        <v>43098</v>
      </c>
      <c r="I12" s="69" t="s">
        <v>300</v>
      </c>
      <c r="J12" s="69" t="s">
        <v>300</v>
      </c>
      <c r="K12" s="63" t="s">
        <v>300</v>
      </c>
      <c r="L12" s="50" t="s">
        <v>339</v>
      </c>
      <c r="M12" s="59" t="s">
        <v>289</v>
      </c>
      <c r="O12" s="5"/>
      <c r="P12" s="5"/>
      <c r="Q12" s="5"/>
      <c r="R12" s="5"/>
      <c r="S12" s="5"/>
      <c r="T12" s="5"/>
      <c r="U12" s="5"/>
      <c r="V12" s="5"/>
      <c r="W12" s="5"/>
      <c r="X12" s="5"/>
      <c r="Y12" s="5"/>
      <c r="Z12" s="5"/>
      <c r="AA12" s="5"/>
      <c r="AB12" s="5"/>
      <c r="AC12" s="5"/>
    </row>
    <row r="13" spans="1:29" ht="164.25" customHeight="1" thickBot="1" x14ac:dyDescent="0.3">
      <c r="A13" s="141" t="s">
        <v>261</v>
      </c>
      <c r="B13" s="49" t="s">
        <v>5</v>
      </c>
      <c r="C13" s="53" t="s">
        <v>138</v>
      </c>
      <c r="D13" s="136" t="s">
        <v>139</v>
      </c>
      <c r="E13" s="51" t="s">
        <v>202</v>
      </c>
      <c r="F13" s="24" t="s">
        <v>201</v>
      </c>
      <c r="G13" s="52">
        <v>42736</v>
      </c>
      <c r="H13" s="52">
        <v>43100</v>
      </c>
      <c r="I13" s="69">
        <v>1</v>
      </c>
      <c r="J13" s="70">
        <v>0</v>
      </c>
      <c r="K13" s="63">
        <f t="shared" si="0"/>
        <v>0</v>
      </c>
      <c r="L13" s="50" t="s">
        <v>323</v>
      </c>
      <c r="M13" s="64" t="s">
        <v>313</v>
      </c>
      <c r="O13" s="5"/>
      <c r="P13" s="5"/>
      <c r="Q13" s="5"/>
      <c r="R13" s="5"/>
      <c r="S13" s="5"/>
      <c r="T13" s="5"/>
      <c r="U13" s="5"/>
      <c r="V13" s="5"/>
      <c r="W13" s="5"/>
      <c r="X13" s="5"/>
      <c r="Y13" s="5"/>
      <c r="Z13" s="5"/>
      <c r="AA13" s="5"/>
      <c r="AB13" s="5"/>
      <c r="AC13" s="5"/>
    </row>
    <row r="14" spans="1:29" ht="114.75" customHeight="1" thickBot="1" x14ac:dyDescent="0.3">
      <c r="A14" s="141"/>
      <c r="B14" s="54" t="s">
        <v>17</v>
      </c>
      <c r="C14" s="53" t="s">
        <v>140</v>
      </c>
      <c r="D14" s="136"/>
      <c r="E14" s="51" t="s">
        <v>141</v>
      </c>
      <c r="F14" s="24" t="s">
        <v>173</v>
      </c>
      <c r="G14" s="52">
        <v>42887</v>
      </c>
      <c r="H14" s="52">
        <v>43100</v>
      </c>
      <c r="I14" s="69">
        <v>9</v>
      </c>
      <c r="J14" s="70">
        <v>0</v>
      </c>
      <c r="K14" s="63">
        <f t="shared" ref="K14:K20" si="1">+J14/I14</f>
        <v>0</v>
      </c>
      <c r="L14" s="64" t="s">
        <v>340</v>
      </c>
      <c r="M14" s="59" t="s">
        <v>289</v>
      </c>
      <c r="O14" s="5"/>
      <c r="P14" s="5"/>
      <c r="Q14" s="5"/>
      <c r="R14" s="5"/>
      <c r="S14" s="5"/>
      <c r="T14" s="5"/>
      <c r="U14" s="5"/>
      <c r="V14" s="5"/>
      <c r="W14" s="5"/>
      <c r="X14" s="5"/>
      <c r="Y14" s="5"/>
      <c r="Z14" s="5"/>
      <c r="AA14" s="5"/>
      <c r="AB14" s="5"/>
      <c r="AC14" s="5"/>
    </row>
    <row r="15" spans="1:29" ht="272.25" customHeight="1" thickBot="1" x14ac:dyDescent="0.3">
      <c r="A15" s="141"/>
      <c r="B15" s="54" t="s">
        <v>26</v>
      </c>
      <c r="C15" s="53" t="s">
        <v>194</v>
      </c>
      <c r="D15" s="140" t="s">
        <v>142</v>
      </c>
      <c r="E15" s="51" t="s">
        <v>190</v>
      </c>
      <c r="F15" s="24" t="s">
        <v>199</v>
      </c>
      <c r="G15" s="52">
        <v>42736</v>
      </c>
      <c r="H15" s="52">
        <v>43100</v>
      </c>
      <c r="I15" s="69">
        <v>3500</v>
      </c>
      <c r="J15" s="70">
        <v>1160</v>
      </c>
      <c r="K15" s="63">
        <f t="shared" si="1"/>
        <v>0.33142857142857141</v>
      </c>
      <c r="L15" s="64" t="s">
        <v>302</v>
      </c>
      <c r="M15" s="59" t="s">
        <v>289</v>
      </c>
      <c r="O15" s="5"/>
      <c r="P15" s="5"/>
      <c r="Q15" s="5"/>
      <c r="R15" s="5"/>
      <c r="S15" s="5"/>
      <c r="T15" s="5"/>
      <c r="U15" s="5"/>
      <c r="V15" s="5"/>
      <c r="W15" s="5"/>
      <c r="X15" s="5"/>
      <c r="Y15" s="5"/>
      <c r="Z15" s="5"/>
      <c r="AA15" s="5"/>
      <c r="AB15" s="5"/>
      <c r="AC15" s="5"/>
    </row>
    <row r="16" spans="1:29" ht="135" customHeight="1" thickBot="1" x14ac:dyDescent="0.3">
      <c r="A16" s="141"/>
      <c r="B16" s="54" t="s">
        <v>27</v>
      </c>
      <c r="C16" s="53" t="s">
        <v>143</v>
      </c>
      <c r="D16" s="140"/>
      <c r="E16" s="51" t="s">
        <v>144</v>
      </c>
      <c r="F16" s="24" t="s">
        <v>200</v>
      </c>
      <c r="G16" s="52">
        <v>42856</v>
      </c>
      <c r="H16" s="52">
        <v>43100</v>
      </c>
      <c r="I16" s="69">
        <v>18</v>
      </c>
      <c r="J16" s="70">
        <v>0</v>
      </c>
      <c r="K16" s="63">
        <f t="shared" si="1"/>
        <v>0</v>
      </c>
      <c r="L16" s="64" t="s">
        <v>341</v>
      </c>
      <c r="M16" s="59" t="s">
        <v>289</v>
      </c>
      <c r="O16" s="5"/>
      <c r="P16" s="5"/>
      <c r="Q16" s="5"/>
      <c r="R16" s="5"/>
      <c r="S16" s="5"/>
      <c r="T16" s="5"/>
      <c r="U16" s="5"/>
      <c r="V16" s="5"/>
      <c r="W16" s="5"/>
      <c r="X16" s="5"/>
      <c r="Y16" s="5"/>
      <c r="Z16" s="5"/>
      <c r="AA16" s="5"/>
      <c r="AB16" s="5"/>
      <c r="AC16" s="5"/>
    </row>
    <row r="17" spans="1:29" ht="127.5" customHeight="1" thickBot="1" x14ac:dyDescent="0.3">
      <c r="A17" s="141"/>
      <c r="B17" s="54" t="s">
        <v>145</v>
      </c>
      <c r="C17" s="53" t="s">
        <v>174</v>
      </c>
      <c r="D17" s="140"/>
      <c r="E17" s="51" t="s">
        <v>146</v>
      </c>
      <c r="F17" s="24" t="s">
        <v>175</v>
      </c>
      <c r="G17" s="52">
        <v>42917</v>
      </c>
      <c r="H17" s="52">
        <v>43100</v>
      </c>
      <c r="I17" s="69">
        <v>1</v>
      </c>
      <c r="J17" s="70">
        <v>0</v>
      </c>
      <c r="K17" s="63">
        <f t="shared" si="1"/>
        <v>0</v>
      </c>
      <c r="L17" s="64" t="s">
        <v>342</v>
      </c>
      <c r="M17" s="59" t="s">
        <v>289</v>
      </c>
      <c r="O17" s="5"/>
      <c r="P17" s="5"/>
      <c r="Q17" s="5"/>
      <c r="R17" s="5"/>
      <c r="S17" s="5"/>
      <c r="T17" s="5"/>
      <c r="U17" s="5"/>
      <c r="V17" s="5"/>
      <c r="W17" s="5"/>
      <c r="X17" s="5"/>
      <c r="Y17" s="5"/>
      <c r="Z17" s="5"/>
      <c r="AA17" s="5"/>
      <c r="AB17" s="5"/>
      <c r="AC17" s="5"/>
    </row>
    <row r="18" spans="1:29" ht="270.75" customHeight="1" thickBot="1" x14ac:dyDescent="0.3">
      <c r="A18" s="56" t="s">
        <v>28</v>
      </c>
      <c r="B18" s="49" t="s">
        <v>4</v>
      </c>
      <c r="C18" s="53" t="s">
        <v>147</v>
      </c>
      <c r="D18" s="24" t="s">
        <v>148</v>
      </c>
      <c r="E18" s="51" t="s">
        <v>330</v>
      </c>
      <c r="F18" s="24" t="s">
        <v>195</v>
      </c>
      <c r="G18" s="52">
        <v>42752</v>
      </c>
      <c r="H18" s="52">
        <v>43100</v>
      </c>
      <c r="I18" s="69">
        <v>216</v>
      </c>
      <c r="J18" s="70">
        <v>185</v>
      </c>
      <c r="K18" s="63">
        <f t="shared" si="1"/>
        <v>0.85648148148148151</v>
      </c>
      <c r="L18" s="64" t="s">
        <v>303</v>
      </c>
      <c r="M18" s="64" t="s">
        <v>313</v>
      </c>
      <c r="O18" s="5"/>
      <c r="P18" s="5"/>
      <c r="Q18" s="5"/>
      <c r="R18" s="5"/>
      <c r="S18" s="5"/>
      <c r="T18" s="5"/>
      <c r="U18" s="5"/>
      <c r="V18" s="5"/>
      <c r="W18" s="5"/>
      <c r="X18" s="5"/>
      <c r="Y18" s="5"/>
      <c r="Z18" s="5"/>
      <c r="AA18" s="5"/>
      <c r="AB18" s="5"/>
      <c r="AC18" s="5"/>
    </row>
    <row r="19" spans="1:29" ht="182.25" customHeight="1" thickBot="1" x14ac:dyDescent="0.3">
      <c r="A19" s="135" t="s">
        <v>260</v>
      </c>
      <c r="B19" s="54" t="s">
        <v>1</v>
      </c>
      <c r="C19" s="53" t="s">
        <v>126</v>
      </c>
      <c r="D19" s="51" t="s">
        <v>127</v>
      </c>
      <c r="E19" s="55" t="s">
        <v>108</v>
      </c>
      <c r="F19" s="55" t="s">
        <v>109</v>
      </c>
      <c r="G19" s="52">
        <v>42767</v>
      </c>
      <c r="H19" s="52">
        <v>42733</v>
      </c>
      <c r="I19" s="69">
        <v>4</v>
      </c>
      <c r="J19" s="70">
        <v>1</v>
      </c>
      <c r="K19" s="63">
        <f t="shared" si="1"/>
        <v>0.25</v>
      </c>
      <c r="L19" s="64" t="s">
        <v>343</v>
      </c>
      <c r="M19" s="59" t="s">
        <v>324</v>
      </c>
      <c r="O19" s="5"/>
      <c r="P19" s="5"/>
      <c r="Q19" s="5"/>
      <c r="R19" s="5"/>
      <c r="S19" s="5"/>
      <c r="T19" s="5"/>
      <c r="U19" s="5"/>
      <c r="V19" s="5"/>
      <c r="W19" s="5"/>
      <c r="X19" s="5"/>
      <c r="Y19" s="5"/>
      <c r="Z19" s="5"/>
      <c r="AA19" s="5"/>
      <c r="AB19" s="5"/>
      <c r="AC19" s="5"/>
    </row>
    <row r="20" spans="1:29" ht="186" customHeight="1" thickBot="1" x14ac:dyDescent="0.3">
      <c r="A20" s="135"/>
      <c r="B20" s="54" t="s">
        <v>18</v>
      </c>
      <c r="C20" s="53" t="s">
        <v>191</v>
      </c>
      <c r="D20" s="51" t="s">
        <v>241</v>
      </c>
      <c r="E20" s="51" t="s">
        <v>242</v>
      </c>
      <c r="F20" s="55" t="s">
        <v>128</v>
      </c>
      <c r="G20" s="52">
        <v>42826</v>
      </c>
      <c r="H20" s="52">
        <v>42735</v>
      </c>
      <c r="I20" s="69">
        <v>2</v>
      </c>
      <c r="J20" s="70">
        <v>2</v>
      </c>
      <c r="K20" s="63">
        <f t="shared" si="1"/>
        <v>1</v>
      </c>
      <c r="L20" s="53" t="s">
        <v>298</v>
      </c>
      <c r="M20" s="59" t="s">
        <v>324</v>
      </c>
      <c r="O20" s="5"/>
      <c r="P20" s="5"/>
      <c r="Q20" s="5"/>
      <c r="R20" s="5"/>
      <c r="S20" s="5"/>
      <c r="T20" s="5"/>
      <c r="U20" s="5"/>
      <c r="V20" s="5"/>
      <c r="W20" s="5"/>
      <c r="X20" s="5"/>
      <c r="Y20" s="5"/>
      <c r="Z20" s="5"/>
      <c r="AA20" s="5"/>
      <c r="AB20" s="5"/>
      <c r="AC20" s="5"/>
    </row>
    <row r="21" spans="1:29" ht="15.75" x14ac:dyDescent="0.25">
      <c r="I21" s="62">
        <f>SUM(I5:I20)</f>
        <v>3810</v>
      </c>
      <c r="J21" s="62">
        <f>SUM(J5:J20)</f>
        <v>1391</v>
      </c>
      <c r="K21" s="61">
        <f>+J21/I21</f>
        <v>0.36509186351706036</v>
      </c>
    </row>
  </sheetData>
  <mergeCells count="15">
    <mergeCell ref="A1:M1"/>
    <mergeCell ref="A2:H2"/>
    <mergeCell ref="A3:H3"/>
    <mergeCell ref="B4:C4"/>
    <mergeCell ref="D15:D17"/>
    <mergeCell ref="A5:A12"/>
    <mergeCell ref="A13:A17"/>
    <mergeCell ref="A19:A20"/>
    <mergeCell ref="I2:M2"/>
    <mergeCell ref="I3:I4"/>
    <mergeCell ref="J3:J4"/>
    <mergeCell ref="K3:K4"/>
    <mergeCell ref="L3:L4"/>
    <mergeCell ref="M3:M4"/>
    <mergeCell ref="D13:D14"/>
  </mergeCells>
  <printOptions horizontalCentered="1" verticalCentered="1"/>
  <pageMargins left="0.19685039370078741" right="0.19685039370078741" top="0.39370078740157483" bottom="0.39370078740157483" header="0.11811023622047245" footer="0.11811023622047245"/>
  <pageSetup paperSize="5" scale="51" orientation="landscape" r:id="rId1"/>
  <rowBreaks count="1" manualBreakCount="1">
    <brk id="1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3"/>
  <sheetViews>
    <sheetView view="pageBreakPreview" zoomScale="80" zoomScaleNormal="100" zoomScaleSheetLayoutView="80" workbookViewId="0">
      <selection activeCell="C20" sqref="C20:E20"/>
    </sheetView>
  </sheetViews>
  <sheetFormatPr baseColWidth="10" defaultRowHeight="15" x14ac:dyDescent="0.25"/>
  <cols>
    <col min="1" max="1" width="2.7109375" style="77" customWidth="1"/>
    <col min="2" max="2" width="17.7109375" style="77" customWidth="1"/>
    <col min="3" max="3" width="19.7109375" style="77" customWidth="1"/>
    <col min="4" max="4" width="21.5703125" style="77" customWidth="1"/>
    <col min="5" max="8" width="27" style="77" customWidth="1"/>
    <col min="9" max="9" width="13" style="77" customWidth="1"/>
    <col min="10" max="10" width="12.140625" style="77" customWidth="1"/>
    <col min="11" max="11" width="13.5703125" style="77" hidden="1" customWidth="1"/>
    <col min="12" max="12" width="14" style="77" hidden="1" customWidth="1"/>
    <col min="13" max="13" width="20.5703125" style="77" customWidth="1"/>
    <col min="14" max="14" width="28.85546875" style="77" customWidth="1"/>
    <col min="15" max="15" width="27" style="77" customWidth="1"/>
    <col min="16" max="16384" width="11.42578125" style="77"/>
  </cols>
  <sheetData>
    <row r="1" spans="1:15" x14ac:dyDescent="0.25">
      <c r="A1" s="76"/>
      <c r="B1" s="76"/>
      <c r="C1" s="76"/>
      <c r="D1" s="76"/>
      <c r="E1" s="76"/>
      <c r="F1" s="76"/>
      <c r="G1" s="76"/>
      <c r="H1" s="76"/>
      <c r="I1" s="76"/>
      <c r="J1" s="76"/>
      <c r="K1" s="76"/>
      <c r="L1" s="76"/>
      <c r="M1" s="76"/>
      <c r="N1" s="76"/>
      <c r="O1" s="76"/>
    </row>
    <row r="2" spans="1:15" ht="28.5" customHeight="1" x14ac:dyDescent="0.25">
      <c r="A2" s="152" t="s">
        <v>305</v>
      </c>
      <c r="B2" s="152"/>
      <c r="C2" s="152"/>
      <c r="D2" s="152"/>
      <c r="E2" s="152"/>
      <c r="F2" s="152"/>
      <c r="G2" s="152"/>
      <c r="H2" s="152"/>
      <c r="I2" s="152"/>
      <c r="J2" s="152"/>
      <c r="K2" s="152"/>
      <c r="L2" s="152"/>
      <c r="M2" s="152"/>
      <c r="N2" s="152"/>
      <c r="O2" s="152"/>
    </row>
    <row r="3" spans="1:15" ht="15.75" x14ac:dyDescent="0.25">
      <c r="A3" s="78"/>
      <c r="B3" s="78"/>
      <c r="C3" s="78"/>
      <c r="D3" s="78"/>
      <c r="E3" s="78"/>
      <c r="F3" s="78"/>
      <c r="G3" s="78"/>
      <c r="H3" s="78"/>
      <c r="I3" s="78"/>
      <c r="J3" s="78"/>
      <c r="K3" s="78"/>
      <c r="L3" s="78"/>
      <c r="M3" s="78"/>
      <c r="N3" s="78"/>
      <c r="O3" s="78"/>
    </row>
    <row r="4" spans="1:15" ht="30" customHeight="1" x14ac:dyDescent="0.25">
      <c r="A4" s="76"/>
      <c r="B4" s="15" t="s">
        <v>29</v>
      </c>
      <c r="C4" s="143" t="s">
        <v>30</v>
      </c>
      <c r="D4" s="144"/>
      <c r="E4" s="145"/>
      <c r="F4" s="79"/>
      <c r="G4" s="78"/>
      <c r="H4" s="76"/>
      <c r="I4" s="76"/>
      <c r="J4" s="78"/>
      <c r="K4" s="78"/>
      <c r="L4" s="78"/>
      <c r="M4" s="78"/>
      <c r="N4" s="78"/>
      <c r="O4" s="78"/>
    </row>
    <row r="5" spans="1:15" ht="25.5" x14ac:dyDescent="0.25">
      <c r="A5" s="80"/>
      <c r="B5" s="81"/>
      <c r="C5" s="103"/>
      <c r="D5" s="103"/>
      <c r="E5" s="103"/>
      <c r="F5" s="82"/>
      <c r="G5" s="82"/>
      <c r="H5" s="82"/>
      <c r="I5" s="82"/>
      <c r="J5" s="82"/>
      <c r="K5" s="82"/>
      <c r="L5" s="82"/>
      <c r="M5" s="82"/>
      <c r="N5" s="82"/>
      <c r="O5" s="82"/>
    </row>
    <row r="6" spans="1:15" ht="30" x14ac:dyDescent="0.25">
      <c r="A6" s="76"/>
      <c r="B6" s="15" t="s">
        <v>31</v>
      </c>
      <c r="C6" s="143" t="s">
        <v>32</v>
      </c>
      <c r="D6" s="144"/>
      <c r="E6" s="145"/>
      <c r="F6" s="76"/>
      <c r="G6" s="83" t="s">
        <v>33</v>
      </c>
      <c r="H6" s="142" t="s">
        <v>34</v>
      </c>
      <c r="I6" s="142"/>
      <c r="J6" s="76"/>
      <c r="K6" s="76"/>
      <c r="L6" s="76"/>
      <c r="M6" s="76"/>
      <c r="N6" s="76"/>
      <c r="O6" s="76"/>
    </row>
    <row r="7" spans="1:15" ht="15.75" x14ac:dyDescent="0.25">
      <c r="A7" s="84"/>
      <c r="B7" s="11"/>
      <c r="C7" s="104"/>
      <c r="D7" s="104"/>
      <c r="E7" s="104"/>
      <c r="F7" s="10"/>
      <c r="G7" s="11"/>
      <c r="H7" s="104"/>
      <c r="I7" s="12"/>
      <c r="J7" s="13"/>
      <c r="K7" s="13"/>
      <c r="L7" s="13"/>
      <c r="M7" s="13"/>
      <c r="N7" s="13"/>
      <c r="O7" s="13"/>
    </row>
    <row r="8" spans="1:15" x14ac:dyDescent="0.25">
      <c r="A8" s="76"/>
      <c r="B8" s="15" t="s">
        <v>35</v>
      </c>
      <c r="C8" s="143" t="s">
        <v>36</v>
      </c>
      <c r="D8" s="144"/>
      <c r="E8" s="145"/>
      <c r="F8" s="14"/>
      <c r="G8" s="83" t="s">
        <v>37</v>
      </c>
      <c r="H8" s="142">
        <v>2017</v>
      </c>
      <c r="I8" s="142"/>
      <c r="J8" s="76"/>
      <c r="K8" s="76"/>
      <c r="L8" s="76"/>
      <c r="M8" s="76"/>
      <c r="N8" s="76"/>
      <c r="O8" s="76"/>
    </row>
    <row r="9" spans="1:15" x14ac:dyDescent="0.25">
      <c r="A9" s="85"/>
      <c r="B9" s="11"/>
      <c r="C9" s="104"/>
      <c r="D9" s="104"/>
      <c r="E9" s="104"/>
      <c r="F9" s="14"/>
      <c r="G9" s="76"/>
      <c r="H9" s="86"/>
      <c r="I9" s="14"/>
      <c r="J9" s="76"/>
      <c r="K9" s="76"/>
      <c r="L9" s="76"/>
      <c r="M9" s="76"/>
      <c r="N9" s="76"/>
      <c r="O9" s="76"/>
    </row>
    <row r="10" spans="1:15" x14ac:dyDescent="0.25">
      <c r="A10" s="76"/>
      <c r="B10" s="15" t="s">
        <v>38</v>
      </c>
      <c r="C10" s="143" t="s">
        <v>39</v>
      </c>
      <c r="D10" s="144"/>
      <c r="E10" s="145"/>
      <c r="F10" s="14"/>
      <c r="G10" s="87"/>
      <c r="H10" s="86"/>
      <c r="I10" s="14"/>
      <c r="J10" s="76"/>
      <c r="K10" s="76"/>
      <c r="L10" s="76"/>
      <c r="M10" s="76"/>
      <c r="N10" s="76"/>
      <c r="O10" s="76"/>
    </row>
    <row r="11" spans="1:15" ht="16.5" thickBot="1" x14ac:dyDescent="0.3">
      <c r="A11" s="88"/>
      <c r="B11" s="88"/>
      <c r="C11" s="88"/>
      <c r="D11" s="88"/>
      <c r="E11" s="88"/>
      <c r="F11" s="88"/>
      <c r="G11" s="89"/>
      <c r="H11" s="90"/>
      <c r="I11" s="91"/>
      <c r="J11" s="91"/>
      <c r="K11" s="91"/>
      <c r="L11" s="91"/>
      <c r="M11" s="91"/>
      <c r="N11" s="91"/>
      <c r="O11" s="91"/>
    </row>
    <row r="12" spans="1:15" ht="29.25" customHeight="1" thickBot="1" x14ac:dyDescent="0.3">
      <c r="A12" s="156" t="s">
        <v>263</v>
      </c>
      <c r="B12" s="156"/>
      <c r="C12" s="156"/>
      <c r="D12" s="156"/>
      <c r="E12" s="156"/>
      <c r="F12" s="156"/>
      <c r="G12" s="156"/>
      <c r="H12" s="156"/>
      <c r="I12" s="156"/>
      <c r="J12" s="156"/>
      <c r="K12" s="128" t="s">
        <v>268</v>
      </c>
      <c r="L12" s="128"/>
      <c r="M12" s="128"/>
      <c r="N12" s="128"/>
      <c r="O12" s="128"/>
    </row>
    <row r="13" spans="1:15" ht="45" customHeight="1" thickBot="1" x14ac:dyDescent="0.3">
      <c r="A13" s="150" t="s">
        <v>40</v>
      </c>
      <c r="B13" s="150" t="s">
        <v>41</v>
      </c>
      <c r="C13" s="150" t="s">
        <v>42</v>
      </c>
      <c r="D13" s="150" t="s">
        <v>43</v>
      </c>
      <c r="E13" s="150" t="s">
        <v>44</v>
      </c>
      <c r="F13" s="150" t="s">
        <v>45</v>
      </c>
      <c r="G13" s="150" t="s">
        <v>46</v>
      </c>
      <c r="H13" s="150" t="s">
        <v>47</v>
      </c>
      <c r="I13" s="92" t="s">
        <v>48</v>
      </c>
      <c r="J13" s="92"/>
      <c r="K13" s="151" t="s">
        <v>265</v>
      </c>
      <c r="L13" s="155" t="s">
        <v>271</v>
      </c>
      <c r="M13" s="126" t="s">
        <v>266</v>
      </c>
      <c r="N13" s="126" t="s">
        <v>267</v>
      </c>
      <c r="O13" s="126" t="s">
        <v>280</v>
      </c>
    </row>
    <row r="14" spans="1:15" ht="45" customHeight="1" thickBot="1" x14ac:dyDescent="0.3">
      <c r="A14" s="150"/>
      <c r="B14" s="150"/>
      <c r="C14" s="150"/>
      <c r="D14" s="150"/>
      <c r="E14" s="150"/>
      <c r="F14" s="150"/>
      <c r="G14" s="150"/>
      <c r="H14" s="150"/>
      <c r="I14" s="93" t="s">
        <v>49</v>
      </c>
      <c r="J14" s="93" t="s">
        <v>50</v>
      </c>
      <c r="K14" s="151"/>
      <c r="L14" s="155"/>
      <c r="M14" s="126"/>
      <c r="N14" s="126"/>
      <c r="O14" s="126"/>
    </row>
    <row r="15" spans="1:15" ht="173.25" customHeight="1" thickBot="1" x14ac:dyDescent="0.3">
      <c r="A15" s="93">
        <v>1</v>
      </c>
      <c r="B15" s="94" t="s">
        <v>129</v>
      </c>
      <c r="C15" s="94" t="s">
        <v>130</v>
      </c>
      <c r="D15" s="94" t="s">
        <v>131</v>
      </c>
      <c r="E15" s="94" t="s">
        <v>132</v>
      </c>
      <c r="F15" s="94" t="s">
        <v>133</v>
      </c>
      <c r="G15" s="94" t="s">
        <v>134</v>
      </c>
      <c r="H15" s="94" t="s">
        <v>63</v>
      </c>
      <c r="I15" s="95">
        <v>42795</v>
      </c>
      <c r="J15" s="95">
        <v>43100</v>
      </c>
      <c r="K15" s="75">
        <v>1</v>
      </c>
      <c r="L15" s="70">
        <v>0</v>
      </c>
      <c r="M15" s="177">
        <f>+L15/K15</f>
        <v>0</v>
      </c>
      <c r="N15" s="178" t="s">
        <v>304</v>
      </c>
      <c r="O15" s="178" t="s">
        <v>289</v>
      </c>
    </row>
    <row r="16" spans="1:15" x14ac:dyDescent="0.25">
      <c r="A16" s="105" t="s">
        <v>262</v>
      </c>
      <c r="B16" s="106"/>
      <c r="C16" s="106"/>
      <c r="D16" s="106"/>
      <c r="E16" s="106"/>
      <c r="F16" s="106"/>
      <c r="G16" s="106"/>
      <c r="H16" s="106"/>
      <c r="I16" s="106"/>
      <c r="J16" s="106"/>
      <c r="K16" s="106"/>
      <c r="L16" s="106"/>
      <c r="M16" s="106"/>
      <c r="N16" s="106"/>
      <c r="O16" s="106"/>
    </row>
    <row r="17" spans="1:15" x14ac:dyDescent="0.25">
      <c r="A17" s="96"/>
      <c r="B17" s="96"/>
      <c r="C17" s="96"/>
      <c r="D17" s="96"/>
      <c r="E17" s="96"/>
      <c r="F17" s="96"/>
      <c r="G17" s="96"/>
      <c r="H17" s="96"/>
      <c r="I17" s="96"/>
      <c r="J17" s="96"/>
      <c r="K17" s="96"/>
      <c r="L17" s="96"/>
      <c r="M17" s="96"/>
      <c r="N17" s="96"/>
      <c r="O17" s="96"/>
    </row>
    <row r="18" spans="1:15" x14ac:dyDescent="0.25">
      <c r="A18" s="153" t="s">
        <v>20</v>
      </c>
      <c r="B18" s="153"/>
      <c r="C18" s="153"/>
      <c r="D18" s="153"/>
      <c r="E18" s="153"/>
      <c r="F18" s="153"/>
      <c r="G18" s="153"/>
      <c r="H18" s="153"/>
      <c r="I18" s="153"/>
      <c r="J18" s="153"/>
      <c r="K18" s="97"/>
      <c r="L18" s="97"/>
      <c r="M18" s="97"/>
      <c r="N18" s="97"/>
      <c r="O18" s="97"/>
    </row>
    <row r="19" spans="1:15" x14ac:dyDescent="0.25">
      <c r="A19" s="80"/>
      <c r="B19" s="80"/>
      <c r="C19" s="80"/>
      <c r="D19" s="80"/>
      <c r="E19" s="80"/>
      <c r="F19" s="16"/>
      <c r="G19" s="16"/>
      <c r="H19" s="16"/>
      <c r="I19" s="17"/>
      <c r="J19" s="17"/>
      <c r="K19" s="17"/>
      <c r="L19" s="17"/>
      <c r="M19" s="17"/>
      <c r="N19" s="17"/>
      <c r="O19" s="17"/>
    </row>
    <row r="20" spans="1:15" ht="25.5" x14ac:dyDescent="0.25">
      <c r="A20" s="80"/>
      <c r="B20" s="85" t="s">
        <v>51</v>
      </c>
      <c r="C20" s="142" t="s">
        <v>136</v>
      </c>
      <c r="D20" s="142"/>
      <c r="E20" s="142"/>
      <c r="F20" s="18"/>
      <c r="G20" s="148" t="s">
        <v>52</v>
      </c>
      <c r="H20" s="148"/>
      <c r="I20" s="154" t="s">
        <v>53</v>
      </c>
      <c r="J20" s="154"/>
      <c r="K20" s="98"/>
      <c r="L20" s="98"/>
      <c r="M20" s="98"/>
      <c r="N20" s="98"/>
      <c r="O20" s="98"/>
    </row>
    <row r="21" spans="1:15" x14ac:dyDescent="0.25">
      <c r="A21" s="80"/>
      <c r="B21" s="99"/>
      <c r="C21" s="99"/>
      <c r="D21" s="99"/>
      <c r="E21" s="99"/>
      <c r="F21" s="19"/>
      <c r="G21" s="19"/>
      <c r="H21" s="19"/>
      <c r="I21" s="20"/>
      <c r="J21" s="20"/>
      <c r="K21" s="20"/>
      <c r="L21" s="20"/>
      <c r="M21" s="20"/>
      <c r="N21" s="20"/>
      <c r="O21" s="20"/>
    </row>
    <row r="22" spans="1:15" ht="25.5" x14ac:dyDescent="0.25">
      <c r="A22" s="79"/>
      <c r="B22" s="85" t="s">
        <v>54</v>
      </c>
      <c r="C22" s="146" t="s">
        <v>137</v>
      </c>
      <c r="D22" s="147"/>
      <c r="E22" s="147"/>
      <c r="F22" s="18"/>
      <c r="G22" s="148" t="s">
        <v>135</v>
      </c>
      <c r="H22" s="148"/>
      <c r="I22" s="149">
        <v>42759</v>
      </c>
      <c r="J22" s="149"/>
      <c r="K22" s="100"/>
      <c r="L22" s="100"/>
      <c r="M22" s="100"/>
      <c r="N22" s="100"/>
      <c r="O22" s="100"/>
    </row>
    <row r="23" spans="1:15" x14ac:dyDescent="0.25">
      <c r="A23" s="101"/>
      <c r="B23" s="101"/>
      <c r="C23" s="101"/>
      <c r="D23" s="101"/>
      <c r="E23" s="101"/>
      <c r="F23" s="102"/>
      <c r="G23" s="102"/>
      <c r="H23" s="76"/>
      <c r="I23" s="76"/>
      <c r="J23" s="76"/>
      <c r="K23" s="76"/>
      <c r="L23" s="76"/>
      <c r="M23" s="76"/>
      <c r="N23" s="76"/>
      <c r="O23" s="76"/>
    </row>
  </sheetData>
  <mergeCells count="29">
    <mergeCell ref="A2:O2"/>
    <mergeCell ref="A18:J18"/>
    <mergeCell ref="C20:E20"/>
    <mergeCell ref="G20:H20"/>
    <mergeCell ref="I20:J20"/>
    <mergeCell ref="L13:L14"/>
    <mergeCell ref="M13:M14"/>
    <mergeCell ref="N13:N14"/>
    <mergeCell ref="O13:O14"/>
    <mergeCell ref="C10:E10"/>
    <mergeCell ref="A12:J12"/>
    <mergeCell ref="K12:O12"/>
    <mergeCell ref="A13:A14"/>
    <mergeCell ref="B13:B14"/>
    <mergeCell ref="C4:E4"/>
    <mergeCell ref="C6:E6"/>
    <mergeCell ref="K13:K14"/>
    <mergeCell ref="C13:C14"/>
    <mergeCell ref="D13:D14"/>
    <mergeCell ref="E13:E14"/>
    <mergeCell ref="F13:F14"/>
    <mergeCell ref="G13:G14"/>
    <mergeCell ref="H6:I6"/>
    <mergeCell ref="C8:E8"/>
    <mergeCell ref="H8:I8"/>
    <mergeCell ref="C22:E22"/>
    <mergeCell ref="G22:H22"/>
    <mergeCell ref="I22:J22"/>
    <mergeCell ref="H13:H14"/>
  </mergeCells>
  <dataValidations count="7">
    <dataValidation type="date" operator="greaterThanOrEqual" allowBlank="1" showInputMessage="1" showErrorMessage="1" sqref="I22">
      <formula1>41275</formula1>
    </dataValidation>
    <dataValidation type="list" allowBlank="1" showInputMessage="1" showErrorMessage="1" sqref="H8">
      <formula1>vigencias</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I9:I10">
      <formula1>Nivel</formula1>
    </dataValidation>
    <dataValidation type="list" allowBlank="1" showInputMessage="1" showErrorMessage="1" sqref="H6">
      <formula1>orden</formula1>
    </dataValidation>
    <dataValidation type="list" allowBlank="1" showInputMessage="1" showErrorMessage="1" sqref="C6:E6">
      <formula1>sector</formula1>
    </dataValidation>
    <dataValidation type="list" allowBlank="1" showInputMessage="1" showErrorMessage="1" sqref="C8:E8">
      <formula1>departamentos</formula1>
    </dataValidation>
  </dataValidations>
  <hyperlinks>
    <hyperlink ref="C22" r:id="rId1"/>
  </hyperlinks>
  <printOptions horizontalCentered="1"/>
  <pageMargins left="0.19685039370078741" right="0.19685039370078741" top="1.5748031496062993" bottom="0.39370078740157483" header="0.31496062992125984" footer="0.31496062992125984"/>
  <pageSetup paperSize="5" scale="55"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view="pageBreakPreview" zoomScale="60" zoomScaleNormal="70" workbookViewId="0">
      <pane ySplit="4" topLeftCell="A11" activePane="bottomLeft" state="frozen"/>
      <selection pane="bottomLeft" activeCell="L9" sqref="L9"/>
    </sheetView>
  </sheetViews>
  <sheetFormatPr baseColWidth="10" defaultRowHeight="15" x14ac:dyDescent="0.25"/>
  <cols>
    <col min="1" max="1" width="29.5703125" style="58" customWidth="1"/>
    <col min="2" max="2" width="6.5703125" customWidth="1"/>
    <col min="3" max="3" width="41.28515625" customWidth="1"/>
    <col min="4" max="4" width="35" customWidth="1"/>
    <col min="5" max="5" width="42.7109375" customWidth="1"/>
    <col min="6" max="6" width="37.85546875" customWidth="1"/>
    <col min="7" max="7" width="23.140625" hidden="1" customWidth="1"/>
    <col min="8" max="11" width="23.140625" customWidth="1"/>
    <col min="12" max="12" width="37.7109375" customWidth="1"/>
    <col min="13" max="13" width="36.28515625" customWidth="1"/>
    <col min="14" max="14" width="23.28515625" style="34" customWidth="1"/>
  </cols>
  <sheetData>
    <row r="1" spans="1:17" ht="76.5" customHeight="1" thickBot="1" x14ac:dyDescent="0.3">
      <c r="A1" s="129" t="s">
        <v>287</v>
      </c>
      <c r="B1" s="129"/>
      <c r="C1" s="129"/>
      <c r="D1" s="129"/>
      <c r="E1" s="129"/>
      <c r="F1" s="129"/>
      <c r="G1" s="129"/>
      <c r="H1" s="129"/>
      <c r="I1" s="129"/>
      <c r="J1" s="129"/>
      <c r="K1" s="129"/>
      <c r="L1" s="129"/>
      <c r="M1" s="129"/>
      <c r="N1" s="32"/>
      <c r="O1" s="5"/>
      <c r="P1" s="5"/>
      <c r="Q1" s="5"/>
    </row>
    <row r="2" spans="1:17" ht="27.75" customHeight="1" thickBot="1" x14ac:dyDescent="0.3">
      <c r="A2" s="128" t="s">
        <v>64</v>
      </c>
      <c r="B2" s="128"/>
      <c r="C2" s="128"/>
      <c r="D2" s="128"/>
      <c r="E2" s="128"/>
      <c r="F2" s="128"/>
      <c r="G2" s="128"/>
      <c r="H2" s="128"/>
      <c r="I2" s="128" t="s">
        <v>268</v>
      </c>
      <c r="J2" s="128"/>
      <c r="K2" s="128"/>
      <c r="L2" s="128"/>
      <c r="M2" s="128"/>
    </row>
    <row r="3" spans="1:17" ht="27" thickBot="1" x14ac:dyDescent="0.3">
      <c r="A3" s="160" t="s">
        <v>55</v>
      </c>
      <c r="B3" s="160"/>
      <c r="C3" s="160"/>
      <c r="D3" s="160"/>
      <c r="E3" s="160"/>
      <c r="F3" s="160"/>
      <c r="G3" s="160"/>
      <c r="H3" s="160"/>
      <c r="I3" s="126" t="s">
        <v>265</v>
      </c>
      <c r="J3" s="127" t="s">
        <v>271</v>
      </c>
      <c r="K3" s="126" t="s">
        <v>266</v>
      </c>
      <c r="L3" s="126" t="s">
        <v>267</v>
      </c>
      <c r="M3" s="126" t="s">
        <v>280</v>
      </c>
    </row>
    <row r="4" spans="1:17" ht="39" customHeight="1" thickBot="1" x14ac:dyDescent="0.3">
      <c r="A4" s="6" t="s">
        <v>10</v>
      </c>
      <c r="B4" s="157" t="s">
        <v>23</v>
      </c>
      <c r="C4" s="157"/>
      <c r="D4" s="1" t="s">
        <v>9</v>
      </c>
      <c r="E4" s="1" t="s">
        <v>72</v>
      </c>
      <c r="F4" s="1" t="s">
        <v>8</v>
      </c>
      <c r="G4" s="6" t="s">
        <v>56</v>
      </c>
      <c r="H4" s="6" t="s">
        <v>12</v>
      </c>
      <c r="I4" s="126"/>
      <c r="J4" s="127"/>
      <c r="K4" s="126"/>
      <c r="L4" s="126"/>
      <c r="M4" s="126"/>
      <c r="N4" s="33"/>
    </row>
    <row r="5" spans="1:17" ht="307.5" customHeight="1" thickBot="1" x14ac:dyDescent="0.3">
      <c r="A5" s="107" t="s">
        <v>57</v>
      </c>
      <c r="B5" s="1" t="s">
        <v>7</v>
      </c>
      <c r="C5" s="4" t="s">
        <v>176</v>
      </c>
      <c r="D5" s="2" t="s">
        <v>149</v>
      </c>
      <c r="E5" s="124" t="s">
        <v>326</v>
      </c>
      <c r="F5" s="2" t="s">
        <v>183</v>
      </c>
      <c r="G5" s="8">
        <v>42795</v>
      </c>
      <c r="H5" s="8">
        <v>43100</v>
      </c>
      <c r="I5" s="69">
        <v>13</v>
      </c>
      <c r="J5" s="74">
        <v>11</v>
      </c>
      <c r="K5" s="63">
        <f>+J5/I5</f>
        <v>0.84615384615384615</v>
      </c>
      <c r="L5" s="65" t="s">
        <v>327</v>
      </c>
      <c r="M5" s="64" t="s">
        <v>328</v>
      </c>
    </row>
    <row r="6" spans="1:17" ht="84" customHeight="1" thickBot="1" x14ac:dyDescent="0.3">
      <c r="A6" s="159" t="s">
        <v>58</v>
      </c>
      <c r="B6" s="1" t="s">
        <v>5</v>
      </c>
      <c r="C6" s="4" t="s">
        <v>150</v>
      </c>
      <c r="D6" s="2" t="s">
        <v>151</v>
      </c>
      <c r="E6" s="2" t="s">
        <v>177</v>
      </c>
      <c r="F6" s="2" t="s">
        <v>183</v>
      </c>
      <c r="G6" s="8">
        <v>42795</v>
      </c>
      <c r="H6" s="8">
        <v>43100</v>
      </c>
      <c r="I6" s="69">
        <v>1</v>
      </c>
      <c r="J6" s="70">
        <v>0</v>
      </c>
      <c r="K6" s="63">
        <f>+J6/I6</f>
        <v>0</v>
      </c>
      <c r="L6" s="64" t="s">
        <v>306</v>
      </c>
      <c r="M6" s="64" t="s">
        <v>306</v>
      </c>
    </row>
    <row r="7" spans="1:17" ht="101.25" customHeight="1" thickBot="1" x14ac:dyDescent="0.3">
      <c r="A7" s="159"/>
      <c r="B7" s="1" t="s">
        <v>17</v>
      </c>
      <c r="C7" s="4" t="s">
        <v>152</v>
      </c>
      <c r="D7" s="2" t="s">
        <v>153</v>
      </c>
      <c r="E7" s="2" t="s">
        <v>178</v>
      </c>
      <c r="F7" s="2" t="s">
        <v>183</v>
      </c>
      <c r="G7" s="8">
        <v>42795</v>
      </c>
      <c r="H7" s="8">
        <v>43100</v>
      </c>
      <c r="I7" s="69">
        <v>2</v>
      </c>
      <c r="J7" s="70">
        <v>0</v>
      </c>
      <c r="K7" s="63">
        <f t="shared" ref="K7:K12" si="0">+J7/I7</f>
        <v>0</v>
      </c>
      <c r="L7" s="64" t="s">
        <v>307</v>
      </c>
      <c r="M7" s="64" t="s">
        <v>313</v>
      </c>
    </row>
    <row r="8" spans="1:17" ht="84" customHeight="1" thickBot="1" x14ac:dyDescent="0.3">
      <c r="A8" s="107" t="s">
        <v>59</v>
      </c>
      <c r="B8" s="1" t="s">
        <v>4</v>
      </c>
      <c r="C8" s="4" t="s">
        <v>154</v>
      </c>
      <c r="D8" s="2" t="s">
        <v>155</v>
      </c>
      <c r="E8" s="2" t="s">
        <v>178</v>
      </c>
      <c r="F8" s="2" t="s">
        <v>183</v>
      </c>
      <c r="G8" s="8">
        <v>42795</v>
      </c>
      <c r="H8" s="8">
        <v>43100</v>
      </c>
      <c r="I8" s="69">
        <v>2</v>
      </c>
      <c r="J8" s="70">
        <v>0</v>
      </c>
      <c r="K8" s="63">
        <f t="shared" si="0"/>
        <v>0</v>
      </c>
      <c r="L8" s="59" t="s">
        <v>308</v>
      </c>
      <c r="M8" s="64" t="s">
        <v>313</v>
      </c>
    </row>
    <row r="9" spans="1:17" ht="125.25" customHeight="1" thickBot="1" x14ac:dyDescent="0.3">
      <c r="A9" s="159" t="s">
        <v>60</v>
      </c>
      <c r="B9" s="1" t="s">
        <v>1</v>
      </c>
      <c r="C9" s="4" t="s">
        <v>156</v>
      </c>
      <c r="D9" s="2" t="s">
        <v>157</v>
      </c>
      <c r="E9" s="2" t="s">
        <v>179</v>
      </c>
      <c r="F9" s="2" t="s">
        <v>183</v>
      </c>
      <c r="G9" s="8">
        <v>42795</v>
      </c>
      <c r="H9" s="8">
        <v>43100</v>
      </c>
      <c r="I9" s="69">
        <v>12</v>
      </c>
      <c r="J9" s="70">
        <v>3</v>
      </c>
      <c r="K9" s="63">
        <f t="shared" si="0"/>
        <v>0.25</v>
      </c>
      <c r="L9" s="65" t="s">
        <v>309</v>
      </c>
      <c r="M9" s="59" t="s">
        <v>289</v>
      </c>
    </row>
    <row r="10" spans="1:17" ht="84" customHeight="1" thickBot="1" x14ac:dyDescent="0.3">
      <c r="A10" s="159"/>
      <c r="B10" s="1" t="s">
        <v>18</v>
      </c>
      <c r="C10" s="4" t="s">
        <v>158</v>
      </c>
      <c r="D10" s="2" t="s">
        <v>159</v>
      </c>
      <c r="E10" s="2" t="s">
        <v>180</v>
      </c>
      <c r="F10" s="2" t="s">
        <v>183</v>
      </c>
      <c r="G10" s="8">
        <v>42795</v>
      </c>
      <c r="H10" s="8">
        <v>43100</v>
      </c>
      <c r="I10" s="69">
        <v>2</v>
      </c>
      <c r="J10" s="70">
        <v>0</v>
      </c>
      <c r="K10" s="63">
        <f t="shared" si="0"/>
        <v>0</v>
      </c>
      <c r="L10" s="59" t="s">
        <v>306</v>
      </c>
      <c r="M10" s="59" t="s">
        <v>289</v>
      </c>
    </row>
    <row r="11" spans="1:17" ht="76.5" customHeight="1" thickBot="1" x14ac:dyDescent="0.3">
      <c r="A11" s="159" t="s">
        <v>61</v>
      </c>
      <c r="B11" s="1" t="s">
        <v>62</v>
      </c>
      <c r="C11" s="7" t="s">
        <v>160</v>
      </c>
      <c r="D11" s="2" t="s">
        <v>161</v>
      </c>
      <c r="E11" s="2" t="s">
        <v>181</v>
      </c>
      <c r="F11" s="2" t="s">
        <v>183</v>
      </c>
      <c r="G11" s="8">
        <v>42795</v>
      </c>
      <c r="H11" s="8">
        <v>43100</v>
      </c>
      <c r="I11" s="69">
        <v>3</v>
      </c>
      <c r="J11" s="70">
        <v>0</v>
      </c>
      <c r="K11" s="63">
        <f t="shared" si="0"/>
        <v>0</v>
      </c>
      <c r="L11" s="59" t="s">
        <v>306</v>
      </c>
      <c r="M11" s="59" t="s">
        <v>289</v>
      </c>
    </row>
    <row r="12" spans="1:17" ht="84" customHeight="1" thickBot="1" x14ac:dyDescent="0.3">
      <c r="A12" s="159"/>
      <c r="B12" s="1" t="s">
        <v>19</v>
      </c>
      <c r="C12" s="7" t="s">
        <v>162</v>
      </c>
      <c r="D12" s="2" t="s">
        <v>163</v>
      </c>
      <c r="E12" s="2" t="s">
        <v>182</v>
      </c>
      <c r="F12" s="2" t="s">
        <v>183</v>
      </c>
      <c r="G12" s="8">
        <v>42795</v>
      </c>
      <c r="H12" s="8">
        <v>43100</v>
      </c>
      <c r="I12" s="69">
        <v>1</v>
      </c>
      <c r="J12" s="70">
        <v>0</v>
      </c>
      <c r="K12" s="63">
        <f t="shared" si="0"/>
        <v>0</v>
      </c>
      <c r="L12" s="59" t="s">
        <v>306</v>
      </c>
      <c r="M12" s="59" t="s">
        <v>289</v>
      </c>
    </row>
    <row r="13" spans="1:17" ht="15.75" x14ac:dyDescent="0.25">
      <c r="A13" s="158"/>
      <c r="B13" s="158"/>
      <c r="C13" s="158"/>
      <c r="D13" s="158"/>
      <c r="E13" s="158"/>
      <c r="F13" s="158"/>
      <c r="G13" s="158"/>
      <c r="I13" s="62">
        <f>SUM(I5:I12)</f>
        <v>36</v>
      </c>
      <c r="J13" s="62">
        <f>SUM(J5:J12)</f>
        <v>14</v>
      </c>
      <c r="K13" s="61">
        <f>+J13/I13</f>
        <v>0.3888888888888889</v>
      </c>
    </row>
  </sheetData>
  <mergeCells count="14">
    <mergeCell ref="A1:M1"/>
    <mergeCell ref="B4:C4"/>
    <mergeCell ref="A13:G13"/>
    <mergeCell ref="A6:A7"/>
    <mergeCell ref="A9:A10"/>
    <mergeCell ref="A11:A12"/>
    <mergeCell ref="I2:M2"/>
    <mergeCell ref="I3:I4"/>
    <mergeCell ref="J3:J4"/>
    <mergeCell ref="K3:K4"/>
    <mergeCell ref="L3:L4"/>
    <mergeCell ref="M3:M4"/>
    <mergeCell ref="A3:H3"/>
    <mergeCell ref="A2:H2"/>
  </mergeCells>
  <printOptions horizontalCentered="1" verticalCentered="1"/>
  <pageMargins left="0.19685039370078741" right="0.19685039370078741" top="0.39370078740157483" bottom="0.39370078740157483" header="0.11811023622047245" footer="0.11811023622047245"/>
  <pageSetup paperSize="5" scale="48" orientation="landscape" r:id="rId1"/>
  <rowBreaks count="2" manualBreakCount="2">
    <brk id="10" max="12" man="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view="pageBreakPreview" zoomScale="60" zoomScaleNormal="70" workbookViewId="0">
      <pane xSplit="1" ySplit="4" topLeftCell="B13" activePane="bottomRight" state="frozen"/>
      <selection pane="topRight"/>
      <selection pane="bottomLeft"/>
      <selection pane="bottomRight" activeCell="L15" sqref="L15"/>
    </sheetView>
  </sheetViews>
  <sheetFormatPr baseColWidth="10" defaultRowHeight="15" x14ac:dyDescent="0.25"/>
  <cols>
    <col min="1" max="1" width="24.5703125" customWidth="1"/>
    <col min="2" max="2" width="7.85546875" customWidth="1"/>
    <col min="3" max="3" width="46.85546875" customWidth="1"/>
    <col min="4" max="4" width="41" customWidth="1"/>
    <col min="5" max="5" width="39.42578125" customWidth="1"/>
    <col min="6" max="6" width="33.28515625" customWidth="1"/>
    <col min="7" max="7" width="19" hidden="1" customWidth="1"/>
    <col min="8" max="9" width="19" customWidth="1"/>
    <col min="10" max="10" width="17.42578125" customWidth="1"/>
    <col min="11" max="11" width="19" customWidth="1"/>
    <col min="12" max="12" width="42.42578125" customWidth="1"/>
    <col min="13" max="13" width="37.5703125" style="109" customWidth="1"/>
    <col min="14" max="14" width="21.42578125" style="34" customWidth="1"/>
  </cols>
  <sheetData>
    <row r="1" spans="1:17" ht="76.5" customHeight="1" thickBot="1" x14ac:dyDescent="0.3">
      <c r="A1" s="129" t="s">
        <v>310</v>
      </c>
      <c r="B1" s="129"/>
      <c r="C1" s="129"/>
      <c r="D1" s="129"/>
      <c r="E1" s="129"/>
      <c r="F1" s="129"/>
      <c r="G1" s="129"/>
      <c r="H1" s="129"/>
      <c r="I1" s="129"/>
      <c r="J1" s="129"/>
      <c r="K1" s="129"/>
      <c r="L1" s="129"/>
      <c r="M1" s="129"/>
      <c r="N1" s="32"/>
      <c r="O1" s="5"/>
      <c r="P1" s="5"/>
      <c r="Q1" s="5"/>
    </row>
    <row r="2" spans="1:17" ht="27.75" customHeight="1" thickBot="1" x14ac:dyDescent="0.3">
      <c r="A2" s="137" t="s">
        <v>64</v>
      </c>
      <c r="B2" s="137"/>
      <c r="C2" s="137"/>
      <c r="D2" s="137"/>
      <c r="E2" s="137"/>
      <c r="F2" s="137"/>
      <c r="G2" s="137"/>
      <c r="H2" s="137"/>
      <c r="I2" s="128" t="s">
        <v>268</v>
      </c>
      <c r="J2" s="128"/>
      <c r="K2" s="128"/>
      <c r="L2" s="128"/>
      <c r="M2" s="128"/>
    </row>
    <row r="3" spans="1:17" ht="27" thickBot="1" x14ac:dyDescent="0.3">
      <c r="A3" s="160" t="s">
        <v>65</v>
      </c>
      <c r="B3" s="160"/>
      <c r="C3" s="160"/>
      <c r="D3" s="160"/>
      <c r="E3" s="160"/>
      <c r="F3" s="160"/>
      <c r="G3" s="160"/>
      <c r="H3" s="160"/>
      <c r="I3" s="126" t="s">
        <v>265</v>
      </c>
      <c r="J3" s="127" t="s">
        <v>271</v>
      </c>
      <c r="K3" s="126" t="s">
        <v>266</v>
      </c>
      <c r="L3" s="126" t="s">
        <v>267</v>
      </c>
      <c r="M3" s="126" t="s">
        <v>280</v>
      </c>
    </row>
    <row r="4" spans="1:17" ht="38.25" customHeight="1" thickBot="1" x14ac:dyDescent="0.3">
      <c r="A4" s="6" t="s">
        <v>10</v>
      </c>
      <c r="B4" s="157" t="s">
        <v>23</v>
      </c>
      <c r="C4" s="157"/>
      <c r="D4" s="1" t="s">
        <v>9</v>
      </c>
      <c r="E4" s="1" t="s">
        <v>72</v>
      </c>
      <c r="F4" s="6" t="s">
        <v>8</v>
      </c>
      <c r="G4" s="6" t="s">
        <v>56</v>
      </c>
      <c r="H4" s="6" t="s">
        <v>12</v>
      </c>
      <c r="I4" s="126"/>
      <c r="J4" s="127"/>
      <c r="K4" s="126"/>
      <c r="L4" s="126"/>
      <c r="M4" s="126"/>
      <c r="N4" s="33"/>
    </row>
    <row r="5" spans="1:17" ht="149.25" customHeight="1" thickBot="1" x14ac:dyDescent="0.3">
      <c r="A5" s="159" t="s">
        <v>66</v>
      </c>
      <c r="B5" s="1" t="s">
        <v>7</v>
      </c>
      <c r="C5" s="4" t="s">
        <v>211</v>
      </c>
      <c r="D5" s="2" t="s">
        <v>205</v>
      </c>
      <c r="E5" s="2" t="s">
        <v>243</v>
      </c>
      <c r="F5" s="2" t="s">
        <v>311</v>
      </c>
      <c r="G5" s="8">
        <v>42736</v>
      </c>
      <c r="H5" s="8">
        <v>43100</v>
      </c>
      <c r="I5" s="75">
        <v>60</v>
      </c>
      <c r="J5" s="70">
        <v>60</v>
      </c>
      <c r="K5" s="63">
        <f>+J5/I5</f>
        <v>1</v>
      </c>
      <c r="L5" s="64" t="s">
        <v>344</v>
      </c>
      <c r="M5" s="59" t="s">
        <v>289</v>
      </c>
    </row>
    <row r="6" spans="1:17" ht="141.75" customHeight="1" thickBot="1" x14ac:dyDescent="0.3">
      <c r="A6" s="159"/>
      <c r="B6" s="1" t="s">
        <v>6</v>
      </c>
      <c r="C6" s="4" t="s">
        <v>166</v>
      </c>
      <c r="D6" s="2" t="s">
        <v>240</v>
      </c>
      <c r="E6" s="2" t="s">
        <v>210</v>
      </c>
      <c r="F6" s="2" t="s">
        <v>231</v>
      </c>
      <c r="G6" s="27">
        <v>42824</v>
      </c>
      <c r="H6" s="27">
        <v>43100</v>
      </c>
      <c r="I6" s="75">
        <v>1</v>
      </c>
      <c r="J6" s="70">
        <v>0</v>
      </c>
      <c r="K6" s="63">
        <f>+J6/I6</f>
        <v>0</v>
      </c>
      <c r="L6" s="64" t="s">
        <v>306</v>
      </c>
      <c r="M6" s="64" t="s">
        <v>306</v>
      </c>
    </row>
    <row r="7" spans="1:17" ht="138" customHeight="1" thickBot="1" x14ac:dyDescent="0.3">
      <c r="A7" s="159"/>
      <c r="B7" s="1" t="s">
        <v>96</v>
      </c>
      <c r="C7" s="4" t="s">
        <v>214</v>
      </c>
      <c r="D7" s="2" t="s">
        <v>212</v>
      </c>
      <c r="E7" s="2" t="s">
        <v>218</v>
      </c>
      <c r="F7" s="2" t="s">
        <v>215</v>
      </c>
      <c r="G7" s="21">
        <v>42916</v>
      </c>
      <c r="H7" s="27">
        <v>43039</v>
      </c>
      <c r="I7" s="75">
        <v>1</v>
      </c>
      <c r="J7" s="70">
        <v>0</v>
      </c>
      <c r="K7" s="63">
        <f t="shared" ref="K7" si="0">+J7/I7</f>
        <v>0</v>
      </c>
      <c r="L7" s="64" t="s">
        <v>306</v>
      </c>
      <c r="M7" s="64" t="s">
        <v>306</v>
      </c>
    </row>
    <row r="8" spans="1:17" ht="124.5" customHeight="1" thickBot="1" x14ac:dyDescent="0.3">
      <c r="A8" s="107" t="s">
        <v>67</v>
      </c>
      <c r="B8" s="1" t="s">
        <v>5</v>
      </c>
      <c r="C8" s="4" t="s">
        <v>164</v>
      </c>
      <c r="D8" s="2" t="s">
        <v>236</v>
      </c>
      <c r="E8" s="2" t="s">
        <v>213</v>
      </c>
      <c r="F8" s="2" t="s">
        <v>301</v>
      </c>
      <c r="G8" s="8">
        <v>42795</v>
      </c>
      <c r="H8" s="8">
        <v>43100</v>
      </c>
      <c r="I8" s="75">
        <v>12</v>
      </c>
      <c r="J8" s="70">
        <v>3</v>
      </c>
      <c r="K8" s="63">
        <f t="shared" ref="K8:K16" si="1">+J8/I8</f>
        <v>0.25</v>
      </c>
      <c r="L8" s="65" t="s">
        <v>309</v>
      </c>
      <c r="M8" s="59" t="s">
        <v>289</v>
      </c>
    </row>
    <row r="9" spans="1:17" ht="159.75" customHeight="1" thickBot="1" x14ac:dyDescent="0.3">
      <c r="A9" s="135" t="s">
        <v>70</v>
      </c>
      <c r="B9" s="1" t="s">
        <v>4</v>
      </c>
      <c r="C9" s="4" t="s">
        <v>219</v>
      </c>
      <c r="D9" s="2" t="s">
        <v>220</v>
      </c>
      <c r="E9" s="2" t="s">
        <v>221</v>
      </c>
      <c r="F9" s="2" t="s">
        <v>216</v>
      </c>
      <c r="G9" s="21">
        <v>42885</v>
      </c>
      <c r="H9" s="27">
        <v>42978</v>
      </c>
      <c r="I9" s="75">
        <v>2</v>
      </c>
      <c r="J9" s="70"/>
      <c r="K9" s="63">
        <f t="shared" si="1"/>
        <v>0</v>
      </c>
      <c r="L9" s="64" t="s">
        <v>320</v>
      </c>
      <c r="M9" s="64" t="s">
        <v>321</v>
      </c>
    </row>
    <row r="10" spans="1:17" ht="83.25" customHeight="1" thickBot="1" x14ac:dyDescent="0.3">
      <c r="A10" s="135"/>
      <c r="B10" s="1" t="s">
        <v>3</v>
      </c>
      <c r="C10" s="4" t="s">
        <v>222</v>
      </c>
      <c r="D10" s="2" t="s">
        <v>170</v>
      </c>
      <c r="E10" s="2" t="s">
        <v>167</v>
      </c>
      <c r="F10" s="2" t="s">
        <v>227</v>
      </c>
      <c r="G10" s="21">
        <v>42826</v>
      </c>
      <c r="H10" s="21">
        <v>42977</v>
      </c>
      <c r="I10" s="75">
        <v>1</v>
      </c>
      <c r="J10" s="70">
        <v>0</v>
      </c>
      <c r="K10" s="63">
        <f t="shared" si="1"/>
        <v>0</v>
      </c>
      <c r="L10" s="161" t="s">
        <v>314</v>
      </c>
      <c r="M10" s="179" t="s">
        <v>289</v>
      </c>
    </row>
    <row r="11" spans="1:17" ht="62.25" customHeight="1" thickBot="1" x14ac:dyDescent="0.3">
      <c r="A11" s="135"/>
      <c r="B11" s="1" t="s">
        <v>2</v>
      </c>
      <c r="C11" s="4" t="s">
        <v>168</v>
      </c>
      <c r="D11" s="2" t="s">
        <v>228</v>
      </c>
      <c r="E11" s="2" t="s">
        <v>169</v>
      </c>
      <c r="F11" s="2" t="s">
        <v>227</v>
      </c>
      <c r="G11" s="21">
        <v>42826</v>
      </c>
      <c r="H11" s="21">
        <v>42977</v>
      </c>
      <c r="I11" s="75">
        <v>1</v>
      </c>
      <c r="J11" s="70">
        <v>0</v>
      </c>
      <c r="K11" s="63">
        <f t="shared" si="1"/>
        <v>0</v>
      </c>
      <c r="L11" s="162"/>
      <c r="M11" s="180"/>
    </row>
    <row r="12" spans="1:17" ht="78.75" customHeight="1" thickBot="1" x14ac:dyDescent="0.3">
      <c r="A12" s="135"/>
      <c r="B12" s="1" t="s">
        <v>226</v>
      </c>
      <c r="C12" s="4" t="s">
        <v>223</v>
      </c>
      <c r="D12" s="2" t="s">
        <v>224</v>
      </c>
      <c r="E12" s="2" t="s">
        <v>225</v>
      </c>
      <c r="F12" s="2" t="s">
        <v>227</v>
      </c>
      <c r="G12" s="28">
        <v>42826</v>
      </c>
      <c r="H12" s="21">
        <v>43008</v>
      </c>
      <c r="I12" s="75">
        <v>1</v>
      </c>
      <c r="J12" s="70">
        <v>0</v>
      </c>
      <c r="K12" s="63">
        <f t="shared" si="1"/>
        <v>0</v>
      </c>
      <c r="L12" s="64" t="s">
        <v>315</v>
      </c>
      <c r="M12" s="59" t="s">
        <v>289</v>
      </c>
    </row>
    <row r="13" spans="1:17" ht="116.25" customHeight="1" thickBot="1" x14ac:dyDescent="0.3">
      <c r="A13" s="135" t="s">
        <v>69</v>
      </c>
      <c r="B13" s="1" t="s">
        <v>1</v>
      </c>
      <c r="C13" s="4" t="s">
        <v>196</v>
      </c>
      <c r="D13" s="2" t="s">
        <v>206</v>
      </c>
      <c r="E13" s="2" t="s">
        <v>197</v>
      </c>
      <c r="F13" s="2" t="s">
        <v>244</v>
      </c>
      <c r="G13" s="8">
        <v>42828</v>
      </c>
      <c r="H13" s="8">
        <v>43100</v>
      </c>
      <c r="I13" s="75">
        <v>1</v>
      </c>
      <c r="J13" s="70">
        <v>0</v>
      </c>
      <c r="K13" s="63">
        <f t="shared" si="1"/>
        <v>0</v>
      </c>
      <c r="L13" s="64" t="s">
        <v>306</v>
      </c>
      <c r="M13" s="59" t="s">
        <v>306</v>
      </c>
    </row>
    <row r="14" spans="1:17" ht="182.25" customHeight="1" thickBot="1" x14ac:dyDescent="0.3">
      <c r="A14" s="135"/>
      <c r="B14" s="1" t="s">
        <v>18</v>
      </c>
      <c r="C14" s="4" t="s">
        <v>248</v>
      </c>
      <c r="D14" s="2" t="s">
        <v>245</v>
      </c>
      <c r="E14" s="2" t="s">
        <v>246</v>
      </c>
      <c r="F14" s="2" t="s">
        <v>247</v>
      </c>
      <c r="G14" s="21">
        <v>42795</v>
      </c>
      <c r="H14" s="21">
        <v>42916</v>
      </c>
      <c r="I14" s="75">
        <v>1</v>
      </c>
      <c r="J14" s="70">
        <v>0</v>
      </c>
      <c r="K14" s="63">
        <f t="shared" si="1"/>
        <v>0</v>
      </c>
      <c r="L14" s="64" t="s">
        <v>316</v>
      </c>
      <c r="M14" s="59" t="s">
        <v>289</v>
      </c>
    </row>
    <row r="15" spans="1:17" ht="132.75" customHeight="1" thickBot="1" x14ac:dyDescent="0.3">
      <c r="A15" s="135" t="s">
        <v>68</v>
      </c>
      <c r="B15" s="1" t="s">
        <v>62</v>
      </c>
      <c r="C15" s="4" t="s">
        <v>165</v>
      </c>
      <c r="D15" s="2" t="s">
        <v>229</v>
      </c>
      <c r="E15" s="2" t="s">
        <v>230</v>
      </c>
      <c r="F15" s="2" t="s">
        <v>171</v>
      </c>
      <c r="G15" s="8">
        <v>42947</v>
      </c>
      <c r="H15" s="8">
        <v>43100</v>
      </c>
      <c r="I15" s="75">
        <v>12</v>
      </c>
      <c r="J15" s="70">
        <v>3</v>
      </c>
      <c r="K15" s="63">
        <f t="shared" si="1"/>
        <v>0.25</v>
      </c>
      <c r="L15" s="65" t="s">
        <v>309</v>
      </c>
      <c r="M15" s="59" t="s">
        <v>289</v>
      </c>
    </row>
    <row r="16" spans="1:17" ht="101.25" customHeight="1" thickBot="1" x14ac:dyDescent="0.3">
      <c r="A16" s="135"/>
      <c r="B16" s="1" t="s">
        <v>19</v>
      </c>
      <c r="C16" s="4" t="s">
        <v>172</v>
      </c>
      <c r="D16" s="2" t="s">
        <v>217</v>
      </c>
      <c r="E16" s="2" t="s">
        <v>218</v>
      </c>
      <c r="F16" s="2" t="s">
        <v>252</v>
      </c>
      <c r="G16" s="27">
        <v>42947</v>
      </c>
      <c r="H16" s="27">
        <v>43100</v>
      </c>
      <c r="I16" s="75">
        <v>1</v>
      </c>
      <c r="J16" s="70">
        <v>0</v>
      </c>
      <c r="K16" s="63">
        <f t="shared" si="1"/>
        <v>0</v>
      </c>
      <c r="L16" s="64" t="s">
        <v>306</v>
      </c>
      <c r="M16" s="64" t="s">
        <v>306</v>
      </c>
    </row>
    <row r="17" spans="1:11" ht="15.75" x14ac:dyDescent="0.25">
      <c r="A17" s="108"/>
      <c r="I17" s="62">
        <f>SUM(I5:I16)</f>
        <v>94</v>
      </c>
      <c r="J17" s="62">
        <f>SUM(J5:J16)</f>
        <v>66</v>
      </c>
      <c r="K17" s="61">
        <f>+J17/I17</f>
        <v>0.7021276595744681</v>
      </c>
    </row>
  </sheetData>
  <mergeCells count="16">
    <mergeCell ref="A1:M1"/>
    <mergeCell ref="B4:C4"/>
    <mergeCell ref="A5:A7"/>
    <mergeCell ref="A9:A12"/>
    <mergeCell ref="A15:A16"/>
    <mergeCell ref="A13:A14"/>
    <mergeCell ref="I2:M2"/>
    <mergeCell ref="I3:I4"/>
    <mergeCell ref="J3:J4"/>
    <mergeCell ref="K3:K4"/>
    <mergeCell ref="L3:L4"/>
    <mergeCell ref="M3:M4"/>
    <mergeCell ref="A3:H3"/>
    <mergeCell ref="A2:H2"/>
    <mergeCell ref="L10:L11"/>
    <mergeCell ref="M10:M11"/>
  </mergeCells>
  <printOptions horizontalCentered="1" verticalCentered="1"/>
  <pageMargins left="0.19685039370078741" right="0.19685039370078741" top="0.39370078740157483" bottom="0.39370078740157483" header="0.31496062992125984" footer="0.31496062992125984"/>
  <pageSetup paperSize="5"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view="pageBreakPreview" zoomScale="60" zoomScaleNormal="80" workbookViewId="0">
      <pane xSplit="1" ySplit="4" topLeftCell="B5" activePane="bottomRight" state="frozen"/>
      <selection pane="topRight"/>
      <selection pane="bottomLeft"/>
      <selection pane="bottomRight" activeCell="L7" sqref="L7"/>
    </sheetView>
  </sheetViews>
  <sheetFormatPr baseColWidth="10" defaultRowHeight="15" x14ac:dyDescent="0.25"/>
  <cols>
    <col min="1" max="1" width="26.140625" customWidth="1"/>
    <col min="2" max="2" width="5.42578125" customWidth="1"/>
    <col min="3" max="3" width="45.7109375" customWidth="1"/>
    <col min="4" max="4" width="34.85546875" customWidth="1"/>
    <col min="5" max="5" width="38.28515625" customWidth="1"/>
    <col min="6" max="6" width="39.7109375" customWidth="1"/>
    <col min="7" max="7" width="18.85546875" hidden="1" customWidth="1"/>
    <col min="8" max="8" width="18.85546875" customWidth="1"/>
    <col min="9" max="9" width="19.5703125" customWidth="1"/>
    <col min="10" max="10" width="18" customWidth="1"/>
    <col min="11" max="11" width="20" customWidth="1"/>
    <col min="12" max="12" width="38.140625" customWidth="1"/>
    <col min="13" max="13" width="32.85546875" customWidth="1"/>
    <col min="14" max="14" width="20.140625" style="34" customWidth="1"/>
  </cols>
  <sheetData>
    <row r="1" spans="1:17" ht="76.5" customHeight="1" thickBot="1" x14ac:dyDescent="0.3">
      <c r="A1" s="129" t="s">
        <v>331</v>
      </c>
      <c r="B1" s="129"/>
      <c r="C1" s="129"/>
      <c r="D1" s="129"/>
      <c r="E1" s="129"/>
      <c r="F1" s="129"/>
      <c r="G1" s="129"/>
      <c r="H1" s="129"/>
      <c r="I1" s="129"/>
      <c r="J1" s="129"/>
      <c r="K1" s="129"/>
      <c r="L1" s="129"/>
      <c r="M1" s="129"/>
      <c r="N1" s="32"/>
      <c r="O1" s="5"/>
      <c r="P1" s="5"/>
      <c r="Q1" s="5"/>
    </row>
    <row r="2" spans="1:17" ht="27.75" customHeight="1" thickBot="1" x14ac:dyDescent="0.3">
      <c r="A2" s="39"/>
      <c r="B2" s="40"/>
      <c r="C2" s="40"/>
      <c r="D2" s="40"/>
      <c r="E2" s="40"/>
      <c r="F2" s="41"/>
      <c r="G2" s="43"/>
      <c r="H2" s="42" t="s">
        <v>64</v>
      </c>
      <c r="I2" s="167" t="s">
        <v>268</v>
      </c>
      <c r="J2" s="168"/>
      <c r="K2" s="168"/>
      <c r="L2" s="168"/>
      <c r="M2" s="169"/>
    </row>
    <row r="3" spans="1:17" ht="24" thickBot="1" x14ac:dyDescent="0.3">
      <c r="A3" s="174" t="s">
        <v>74</v>
      </c>
      <c r="B3" s="175"/>
      <c r="C3" s="175"/>
      <c r="D3" s="175"/>
      <c r="E3" s="175"/>
      <c r="F3" s="175"/>
      <c r="G3" s="175"/>
      <c r="H3" s="176"/>
      <c r="I3" s="170" t="s">
        <v>265</v>
      </c>
      <c r="J3" s="172" t="s">
        <v>271</v>
      </c>
      <c r="K3" s="170" t="s">
        <v>266</v>
      </c>
      <c r="L3" s="170" t="s">
        <v>267</v>
      </c>
      <c r="M3" s="170" t="s">
        <v>280</v>
      </c>
    </row>
    <row r="4" spans="1:17" ht="42" customHeight="1" thickBot="1" x14ac:dyDescent="0.3">
      <c r="A4" s="36" t="s">
        <v>10</v>
      </c>
      <c r="B4" s="166" t="s">
        <v>23</v>
      </c>
      <c r="C4" s="166"/>
      <c r="D4" s="22" t="s">
        <v>9</v>
      </c>
      <c r="E4" s="22" t="s">
        <v>73</v>
      </c>
      <c r="F4" s="36" t="s">
        <v>8</v>
      </c>
      <c r="G4" s="36" t="s">
        <v>56</v>
      </c>
      <c r="H4" s="36" t="s">
        <v>12</v>
      </c>
      <c r="I4" s="171"/>
      <c r="J4" s="173"/>
      <c r="K4" s="171"/>
      <c r="L4" s="171"/>
      <c r="M4" s="171"/>
      <c r="N4" s="33"/>
    </row>
    <row r="5" spans="1:17" ht="207.75" customHeight="1" thickBot="1" x14ac:dyDescent="0.3">
      <c r="A5" s="163" t="s">
        <v>75</v>
      </c>
      <c r="B5" s="23" t="s">
        <v>7</v>
      </c>
      <c r="C5" s="4" t="s">
        <v>203</v>
      </c>
      <c r="D5" s="2" t="s">
        <v>98</v>
      </c>
      <c r="E5" s="26" t="s">
        <v>105</v>
      </c>
      <c r="F5" s="31" t="s">
        <v>118</v>
      </c>
      <c r="G5" s="29">
        <v>42948</v>
      </c>
      <c r="H5" s="44">
        <v>43100</v>
      </c>
      <c r="I5" s="38">
        <v>1</v>
      </c>
      <c r="J5" s="60">
        <v>0</v>
      </c>
      <c r="K5" s="37">
        <f>+J5/I5</f>
        <v>0</v>
      </c>
      <c r="L5" s="59" t="s">
        <v>325</v>
      </c>
      <c r="M5" s="64" t="s">
        <v>329</v>
      </c>
    </row>
    <row r="6" spans="1:17" ht="409.6" customHeight="1" thickBot="1" x14ac:dyDescent="0.3">
      <c r="A6" s="164"/>
      <c r="B6" s="23" t="s">
        <v>6</v>
      </c>
      <c r="C6" s="4" t="s">
        <v>94</v>
      </c>
      <c r="D6" s="2" t="s">
        <v>95</v>
      </c>
      <c r="E6" s="26" t="s">
        <v>119</v>
      </c>
      <c r="F6" s="31" t="s">
        <v>250</v>
      </c>
      <c r="G6" s="30">
        <v>42826</v>
      </c>
      <c r="H6" s="45">
        <v>43100</v>
      </c>
      <c r="I6" s="38">
        <v>1</v>
      </c>
      <c r="J6" s="60">
        <v>0</v>
      </c>
      <c r="K6" s="37">
        <f>+J6/I6</f>
        <v>0</v>
      </c>
      <c r="L6" s="64" t="s">
        <v>317</v>
      </c>
      <c r="M6" s="64" t="s">
        <v>318</v>
      </c>
      <c r="N6" s="35"/>
    </row>
    <row r="7" spans="1:17" ht="266.25" customHeight="1" thickBot="1" x14ac:dyDescent="0.3">
      <c r="A7" s="165"/>
      <c r="B7" s="23" t="s">
        <v>96</v>
      </c>
      <c r="C7" s="4" t="s">
        <v>117</v>
      </c>
      <c r="D7" s="2" t="s">
        <v>97</v>
      </c>
      <c r="E7" s="26" t="s">
        <v>120</v>
      </c>
      <c r="F7" s="46" t="s">
        <v>249</v>
      </c>
      <c r="G7" s="47">
        <v>42856</v>
      </c>
      <c r="H7" s="48">
        <v>42947</v>
      </c>
      <c r="I7" s="38">
        <v>1</v>
      </c>
      <c r="J7" s="60">
        <v>0</v>
      </c>
      <c r="K7" s="37">
        <f>+J7/I7</f>
        <v>0</v>
      </c>
      <c r="L7" s="64" t="s">
        <v>319</v>
      </c>
      <c r="M7" s="59" t="s">
        <v>289</v>
      </c>
      <c r="N7" s="35"/>
    </row>
    <row r="8" spans="1:17" ht="15.75" x14ac:dyDescent="0.25">
      <c r="I8" s="62">
        <f>SUM(I5:I7)</f>
        <v>3</v>
      </c>
      <c r="J8" s="62">
        <f>SUM(J5:J7)</f>
        <v>0</v>
      </c>
      <c r="K8" s="61">
        <f>+J8/I8</f>
        <v>0</v>
      </c>
    </row>
  </sheetData>
  <mergeCells count="10">
    <mergeCell ref="A1:M1"/>
    <mergeCell ref="A5:A7"/>
    <mergeCell ref="B4:C4"/>
    <mergeCell ref="I2:M2"/>
    <mergeCell ref="I3:I4"/>
    <mergeCell ref="J3:J4"/>
    <mergeCell ref="K3:K4"/>
    <mergeCell ref="L3:L4"/>
    <mergeCell ref="M3:M4"/>
    <mergeCell ref="A3:H3"/>
  </mergeCells>
  <printOptions horizontalCentered="1"/>
  <pageMargins left="0.19685039370078741" right="0.19685039370078741" top="1.5748031496062993" bottom="0.39370078740157483" header="0.31496062992125984" footer="0.31496062992125984"/>
  <pageSetup paperSize="5" scale="5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1" topLeftCell="A2" activePane="bottomLeft" state="frozen"/>
      <selection pane="bottomLeft" activeCell="A2" sqref="A2"/>
    </sheetView>
  </sheetViews>
  <sheetFormatPr baseColWidth="10" defaultRowHeight="15.75" x14ac:dyDescent="0.25"/>
  <cols>
    <col min="1" max="1" width="65.42578125" style="111" customWidth="1"/>
    <col min="2" max="2" width="16" style="111" customWidth="1"/>
    <col min="3" max="4" width="16.7109375" style="111" customWidth="1"/>
    <col min="5" max="5" width="17" style="111" customWidth="1"/>
    <col min="6" max="6" width="11.42578125" style="111"/>
    <col min="7" max="7" width="19.140625" style="111" customWidth="1"/>
    <col min="8" max="8" width="24.42578125" style="111" customWidth="1"/>
    <col min="9" max="16384" width="11.42578125" style="111"/>
  </cols>
  <sheetData>
    <row r="1" spans="1:8" ht="31.5" x14ac:dyDescent="0.25">
      <c r="A1" s="110" t="s">
        <v>269</v>
      </c>
      <c r="B1" s="110" t="s">
        <v>265</v>
      </c>
      <c r="C1" s="110" t="s">
        <v>271</v>
      </c>
      <c r="D1" s="110" t="s">
        <v>272</v>
      </c>
      <c r="E1" s="110" t="s">
        <v>273</v>
      </c>
    </row>
    <row r="2" spans="1:8" ht="32.25" customHeight="1" x14ac:dyDescent="0.25">
      <c r="A2" s="112" t="s">
        <v>281</v>
      </c>
      <c r="B2" s="113">
        <f>+'Comp 1. Gestion Riesgo'!I14</f>
        <v>36</v>
      </c>
      <c r="C2" s="113">
        <f>+'Comp 1. Gestion Riesgo'!J14</f>
        <v>23</v>
      </c>
      <c r="D2" s="114">
        <f>+C2/B2</f>
        <v>0.63888888888888884</v>
      </c>
      <c r="E2" s="115" t="str">
        <f>+IF(AND(D2&gt;=0,D2&lt;=0.59),"ZONA BAJA",IF(AND(D2&gt;=0.6,D2&lt;=0.79),"ZONA MEDIA","ZONA ALTA"))</f>
        <v>ZONA MEDIA</v>
      </c>
    </row>
    <row r="3" spans="1:8" ht="32.25" customHeight="1" x14ac:dyDescent="0.25">
      <c r="A3" s="112" t="s">
        <v>282</v>
      </c>
      <c r="B3" s="113">
        <f>+'Comp 2. Rendicion Cuentas'!I21</f>
        <v>3810</v>
      </c>
      <c r="C3" s="113">
        <f>+'Comp 2. Rendicion Cuentas'!J21</f>
        <v>1391</v>
      </c>
      <c r="D3" s="114">
        <f t="shared" ref="D3:D8" si="0">+C3/B3</f>
        <v>0.36509186351706036</v>
      </c>
      <c r="E3" s="115" t="str">
        <f t="shared" ref="E3:E7" si="1">+IF(AND(D3&gt;=0,D3&lt;=0.59),"ZONA BAJA",IF(AND(D3&gt;=0.6,D3&lt;=0.79),"ZONA MEDIA","ZONA ALTA"))</f>
        <v>ZONA BAJA</v>
      </c>
      <c r="G3" s="116" t="s">
        <v>274</v>
      </c>
      <c r="H3" s="117" t="s">
        <v>275</v>
      </c>
    </row>
    <row r="4" spans="1:8" ht="32.25" customHeight="1" x14ac:dyDescent="0.25">
      <c r="A4" s="112" t="s">
        <v>283</v>
      </c>
      <c r="B4" s="113">
        <f>+'Comp 3. Antitramites'!K15</f>
        <v>1</v>
      </c>
      <c r="C4" s="113">
        <f>+'Comp 3. Antitramites'!L15</f>
        <v>0</v>
      </c>
      <c r="D4" s="114">
        <f t="shared" si="0"/>
        <v>0</v>
      </c>
      <c r="E4" s="115" t="str">
        <f t="shared" si="1"/>
        <v>ZONA BAJA</v>
      </c>
      <c r="G4" s="116" t="s">
        <v>276</v>
      </c>
      <c r="H4" s="118" t="s">
        <v>277</v>
      </c>
    </row>
    <row r="5" spans="1:8" ht="32.25" customHeight="1" x14ac:dyDescent="0.25">
      <c r="A5" s="112" t="s">
        <v>285</v>
      </c>
      <c r="B5" s="113">
        <f>+'Comp 4. Serviciociudadano'!I13</f>
        <v>36</v>
      </c>
      <c r="C5" s="113">
        <f>+'Comp 4. Serviciociudadano'!J13</f>
        <v>14</v>
      </c>
      <c r="D5" s="114">
        <f t="shared" si="0"/>
        <v>0.3888888888888889</v>
      </c>
      <c r="E5" s="115" t="str">
        <f t="shared" si="1"/>
        <v>ZONA BAJA</v>
      </c>
      <c r="G5" s="116" t="s">
        <v>278</v>
      </c>
      <c r="H5" s="119" t="s">
        <v>279</v>
      </c>
    </row>
    <row r="6" spans="1:8" ht="32.25" customHeight="1" x14ac:dyDescent="0.25">
      <c r="A6" s="112" t="s">
        <v>284</v>
      </c>
      <c r="B6" s="113">
        <f>+'Comp 5. Transparencia'!I17</f>
        <v>94</v>
      </c>
      <c r="C6" s="113">
        <f>+'Comp 5. Transparencia'!J17</f>
        <v>66</v>
      </c>
      <c r="D6" s="114">
        <f t="shared" si="0"/>
        <v>0.7021276595744681</v>
      </c>
      <c r="E6" s="115" t="str">
        <f t="shared" si="1"/>
        <v>ZONA MEDIA</v>
      </c>
    </row>
    <row r="7" spans="1:8" ht="32.25" customHeight="1" x14ac:dyDescent="0.25">
      <c r="A7" s="112" t="s">
        <v>286</v>
      </c>
      <c r="B7" s="113">
        <f>+'Comp 6. Otrosmecanismos'!I8</f>
        <v>3</v>
      </c>
      <c r="C7" s="113">
        <f>+'Comp 6. Otrosmecanismos'!J8</f>
        <v>0</v>
      </c>
      <c r="D7" s="114">
        <f t="shared" si="0"/>
        <v>0</v>
      </c>
      <c r="E7" s="115" t="str">
        <f t="shared" si="1"/>
        <v>ZONA BAJA</v>
      </c>
    </row>
    <row r="8" spans="1:8" ht="32.25" customHeight="1" x14ac:dyDescent="0.25">
      <c r="A8" s="120" t="s">
        <v>270</v>
      </c>
      <c r="B8" s="121">
        <f>SUM(B2:B7)</f>
        <v>3980</v>
      </c>
      <c r="C8" s="121">
        <f>SUM(C2:C7)</f>
        <v>1494</v>
      </c>
      <c r="D8" s="122">
        <f t="shared" si="0"/>
        <v>0.37537688442211053</v>
      </c>
      <c r="E8" s="115" t="str">
        <f>+IF(AND(D8&gt;=0,D8&lt;=0.59),"ZONA BAJA",IF(AND(D8&gt;=0.6,D8&lt;=0.79),"ZONA MEDIA","ZONA ALTA"))</f>
        <v>ZONA BAJA</v>
      </c>
    </row>
    <row r="12" spans="1:8" x14ac:dyDescent="0.25">
      <c r="D12" s="123"/>
    </row>
  </sheetData>
  <conditionalFormatting sqref="E2:E7">
    <cfRule type="containsText" dxfId="5" priority="4" operator="containsText" text="ZONA ALTA">
      <formula>NOT(ISERROR(SEARCH("ZONA ALTA",E2)))</formula>
    </cfRule>
    <cfRule type="containsText" dxfId="4" priority="5" operator="containsText" text="ZONA MEDIA">
      <formula>NOT(ISERROR(SEARCH("ZONA MEDIA",E2)))</formula>
    </cfRule>
    <cfRule type="containsText" dxfId="3" priority="6" operator="containsText" text="ZONA BAJA">
      <formula>NOT(ISERROR(SEARCH("ZONA BAJA",E2)))</formula>
    </cfRule>
  </conditionalFormatting>
  <conditionalFormatting sqref="E8">
    <cfRule type="containsText" dxfId="2" priority="1" operator="containsText" text="ZONA ALTA">
      <formula>NOT(ISERROR(SEARCH("ZONA ALTA",E8)))</formula>
    </cfRule>
    <cfRule type="containsText" dxfId="1" priority="2" operator="containsText" text="ZONA MEDIA">
      <formula>NOT(ISERROR(SEARCH("ZONA MEDIA",E8)))</formula>
    </cfRule>
    <cfRule type="containsText" dxfId="0" priority="3" operator="containsText" text="ZONA BAJA">
      <formula>NOT(ISERROR(SEARCH("ZONA BAJA",E8)))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Comp 1. Gestion Riesgo</vt:lpstr>
      <vt:lpstr>Comp 2. Rendicion Cuentas</vt:lpstr>
      <vt:lpstr>Comp 3. Antitramites</vt:lpstr>
      <vt:lpstr>Comp 4. Serviciociudadano</vt:lpstr>
      <vt:lpstr>Comp 5. Transparencia</vt:lpstr>
      <vt:lpstr>Comp 6. Otrosmecanismos</vt:lpstr>
      <vt:lpstr>Resumen</vt:lpstr>
      <vt:lpstr>'Comp 1. Gestion Riesgo'!Área_de_impresión</vt:lpstr>
      <vt:lpstr>'Comp 2. Rendicion Cuentas'!Área_de_impresión</vt:lpstr>
      <vt:lpstr>'Comp 4. Serviciociudadano'!Área_de_impresión</vt:lpstr>
      <vt:lpstr>'Comp 5. Transparencia'!Área_de_impresión</vt:lpstr>
      <vt:lpstr>'Comp 6. Otrosmecanismos'!Área_de_impresión</vt:lpstr>
      <vt:lpstr>'Comp 1. Gestion Riesgo'!Títulos_a_imprimir</vt:lpstr>
      <vt:lpstr>'Comp 2. Rendicion Cuentas'!Títulos_a_imprimir</vt:lpstr>
      <vt:lpstr>'Comp 4. Serviciociudadano'!Títulos_a_imprimir</vt:lpstr>
      <vt:lpstr>'Comp 5. Transparencia'!Títulos_a_imprimir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Oscar Ivan Chiquillo</cp:lastModifiedBy>
  <cp:lastPrinted>2017-05-03T23:28:50Z</cp:lastPrinted>
  <dcterms:created xsi:type="dcterms:W3CDTF">2016-03-04T15:43:01Z</dcterms:created>
  <dcterms:modified xsi:type="dcterms:W3CDTF">2017-05-10T16:00:32Z</dcterms:modified>
</cp:coreProperties>
</file>