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OCI 2017\2. Trabajos de Cumplimiento\9. Plan Anticorrupción y de Atención al Ciudadano\Corte 31-dic-2017\4. Informe\Definitivo\"/>
    </mc:Choice>
  </mc:AlternateContent>
  <bookViews>
    <workbookView xWindow="0" yWindow="0" windowWidth="25200" windowHeight="9885" tabRatio="842"/>
  </bookViews>
  <sheets>
    <sheet name="Resumen" sheetId="15" r:id="rId1"/>
    <sheet name="Anexo 1. Gestión Riesgo" sheetId="2" r:id="rId2"/>
    <sheet name="Anexo 3. Rendición Cuentas" sheetId="4" r:id="rId3"/>
    <sheet name="Anexo 4. Antitrámites" sheetId="5" r:id="rId4"/>
    <sheet name="Anexo 5. Servicio Ciudadano" sheetId="8" r:id="rId5"/>
    <sheet name="Anexo 6. Transparencia" sheetId="9" r:id="rId6"/>
    <sheet name="Anexo 7. Otros Mecanismos" sheetId="12" r:id="rId7"/>
  </sheets>
  <externalReferences>
    <externalReference r:id="rId8"/>
    <externalReference r:id="rId9"/>
    <externalReference r:id="rId10"/>
    <externalReference r:id="rId11"/>
    <externalReference r:id="rId12"/>
  </externalReferences>
  <definedNames>
    <definedName name="_xlnm._FilterDatabase" localSheetId="1" hidden="1">'Anexo 1. Gestión Riesgo'!$A$4:$M$13</definedName>
    <definedName name="_xlnm._FilterDatabase" localSheetId="2" hidden="1">'Anexo 3. Rendición Cuentas'!$A$4:$M$19</definedName>
    <definedName name="_xlnm._FilterDatabase" localSheetId="4" hidden="1">'Anexo 5. Servicio Ciudadano'!$A$4:$P$12</definedName>
    <definedName name="_xlnm._FilterDatabase" localSheetId="5" hidden="1">'Anexo 6. Transparencia'!$A$4:$M$16</definedName>
    <definedName name="_xlnm._FilterDatabase" localSheetId="0" hidden="1">Resumen!$C$6:$G$83</definedName>
    <definedName name="A" localSheetId="0">[1]Hoja1!#REF!</definedName>
    <definedName name="A">[1]Hoja1!#REF!</definedName>
    <definedName name="A_Obj1" localSheetId="4">OFFSET(#REF!,0,0,COUNTA(#REF!)-1,1)</definedName>
    <definedName name="A_Obj1" localSheetId="5">OFFSET(#REF!,0,0,COUNTA(#REF!)-1,1)</definedName>
    <definedName name="A_Obj1" localSheetId="6">OFFSET(#REF!,0,0,COUNTA(#REF!)-1,1)</definedName>
    <definedName name="A_Obj1" localSheetId="0">OFFSET(#REF!,0,0,COUNTA(#REF!)-1,1)</definedName>
    <definedName name="A_Obj1">OFFSET(#REF!,0,0,COUNTA(#REF!)-1,1)</definedName>
    <definedName name="A_Obj2" localSheetId="4">OFFSET(#REF!,0,0,COUNTA(#REF!)-1,1)</definedName>
    <definedName name="A_Obj2" localSheetId="5">OFFSET(#REF!,0,0,COUNTA(#REF!)-1,1)</definedName>
    <definedName name="A_Obj2" localSheetId="6">OFFSET(#REF!,0,0,COUNTA(#REF!)-1,1)</definedName>
    <definedName name="A_Obj2" localSheetId="0">OFFSET(#REF!,0,0,COUNTA(#REF!)-1,1)</definedName>
    <definedName name="A_Obj2">OFFSET(#REF!,0,0,COUNTA(#REF!)-1,1)</definedName>
    <definedName name="A_Obj3" localSheetId="4">OFFSET(#REF!,0,0,COUNTA(#REF!)-1,1)</definedName>
    <definedName name="A_Obj3" localSheetId="5">OFFSET(#REF!,0,0,COUNTA(#REF!)-1,1)</definedName>
    <definedName name="A_Obj3" localSheetId="6">OFFSET(#REF!,0,0,COUNTA(#REF!)-1,1)</definedName>
    <definedName name="A_Obj3" localSheetId="0">OFFSET(#REF!,0,0,COUNTA(#REF!)-1,1)</definedName>
    <definedName name="A_Obj3">OFFSET(#REF!,0,0,COUNTA(#REF!)-1,1)</definedName>
    <definedName name="A_Obj4" localSheetId="4">OFFSET(#REF!,0,0,COUNTA(#REF!)-1,1)</definedName>
    <definedName name="A_Obj4" localSheetId="5">OFFSET(#REF!,0,0,COUNTA(#REF!)-1,1)</definedName>
    <definedName name="A_Obj4" localSheetId="6">OFFSET(#REF!,0,0,COUNTA(#REF!)-1,1)</definedName>
    <definedName name="A_Obj4" localSheetId="0">OFFSET(#REF!,0,0,COUNTA(#REF!)-1,1)</definedName>
    <definedName name="A_Obj4">OFFSET(#REF!,0,0,COUNTA(#REF!)-1,1)</definedName>
    <definedName name="AAAA" localSheetId="0">[1]Hoja1!#REF!</definedName>
    <definedName name="AAAA">[1]Hoja1!#REF!</definedName>
    <definedName name="AB" localSheetId="0">[1]Hoja1!#REF!</definedName>
    <definedName name="AB">[1]Hoja1!#REF!</definedName>
    <definedName name="Acc_1" localSheetId="4">#REF!</definedName>
    <definedName name="Acc_1" localSheetId="5">#REF!</definedName>
    <definedName name="Acc_1" localSheetId="6">#REF!</definedName>
    <definedName name="Acc_1" localSheetId="0">#REF!</definedName>
    <definedName name="Acc_1">#REF!</definedName>
    <definedName name="Acc_2" localSheetId="4">#REF!</definedName>
    <definedName name="Acc_2" localSheetId="5">#REF!</definedName>
    <definedName name="Acc_2" localSheetId="6">#REF!</definedName>
    <definedName name="Acc_2" localSheetId="0">#REF!</definedName>
    <definedName name="Acc_2">#REF!</definedName>
    <definedName name="Acc_3" localSheetId="4">#REF!</definedName>
    <definedName name="Acc_3" localSheetId="5">#REF!</definedName>
    <definedName name="Acc_3" localSheetId="6">#REF!</definedName>
    <definedName name="Acc_3" localSheetId="0">#REF!</definedName>
    <definedName name="Acc_3">#REF!</definedName>
    <definedName name="Acc_4" localSheetId="4">#REF!</definedName>
    <definedName name="Acc_4" localSheetId="5">#REF!</definedName>
    <definedName name="Acc_4" localSheetId="6">#REF!</definedName>
    <definedName name="Acc_4" localSheetId="0">#REF!</definedName>
    <definedName name="Acc_4">#REF!</definedName>
    <definedName name="Acc_5" localSheetId="4">#REF!</definedName>
    <definedName name="Acc_5" localSheetId="5">#REF!</definedName>
    <definedName name="Acc_5" localSheetId="6">#REF!</definedName>
    <definedName name="Acc_5" localSheetId="0">#REF!</definedName>
    <definedName name="Acc_5">#REF!</definedName>
    <definedName name="Acc_6" localSheetId="4">#REF!</definedName>
    <definedName name="Acc_6" localSheetId="5">#REF!</definedName>
    <definedName name="Acc_6" localSheetId="6">#REF!</definedName>
    <definedName name="Acc_6" localSheetId="0">#REF!</definedName>
    <definedName name="Acc_6">#REF!</definedName>
    <definedName name="Acc_7" localSheetId="4">#REF!</definedName>
    <definedName name="Acc_7" localSheetId="5">#REF!</definedName>
    <definedName name="Acc_7" localSheetId="6">#REF!</definedName>
    <definedName name="Acc_7" localSheetId="0">#REF!</definedName>
    <definedName name="Acc_7">#REF!</definedName>
    <definedName name="Acc_8" localSheetId="4">#REF!</definedName>
    <definedName name="Acc_8" localSheetId="5">#REF!</definedName>
    <definedName name="Acc_8" localSheetId="6">#REF!</definedName>
    <definedName name="Acc_8" localSheetId="0">#REF!</definedName>
    <definedName name="Acc_8">#REF!</definedName>
    <definedName name="Acc_9" localSheetId="4">#REF!</definedName>
    <definedName name="Acc_9" localSheetId="5">#REF!</definedName>
    <definedName name="Acc_9" localSheetId="6">#REF!</definedName>
    <definedName name="Acc_9" localSheetId="0">#REF!</definedName>
    <definedName name="Acc_9">#REF!</definedName>
    <definedName name="Admin">[2]TABLA!$Q$2:$Q$3</definedName>
    <definedName name="Agricultura" localSheetId="4">[2]TABLA!#REF!</definedName>
    <definedName name="Agricultura" localSheetId="6">[2]TABLA!#REF!</definedName>
    <definedName name="Agricultura" localSheetId="0">[2]TABLA!#REF!</definedName>
    <definedName name="Agricultura">[2]TABLA!#REF!</definedName>
    <definedName name="Agricultura_y_Desarrollo_Rural" localSheetId="4">[2]TABLA!#REF!</definedName>
    <definedName name="Agricultura_y_Desarrollo_Rural" localSheetId="6">[2]TABLA!#REF!</definedName>
    <definedName name="Agricultura_y_Desarrollo_Rural" localSheetId="0">[2]TABLA!#REF!</definedName>
    <definedName name="Agricultura_y_Desarrollo_Rural">[2]TABLA!#REF!</definedName>
    <definedName name="Ambiental">'[2]Tablas instituciones'!$D$2:$D$9</definedName>
    <definedName name="ambiente" localSheetId="4">[2]TABLA!#REF!</definedName>
    <definedName name="ambiente" localSheetId="6">[2]TABLA!#REF!</definedName>
    <definedName name="ambiente" localSheetId="0">[2]TABLA!#REF!</definedName>
    <definedName name="ambiente">[2]TABLA!#REF!</definedName>
    <definedName name="Ambiente_y_Desarrollo_Sostenible" localSheetId="4">[2]TABLA!#REF!</definedName>
    <definedName name="Ambiente_y_Desarrollo_Sostenible" localSheetId="6">[2]TABLA!#REF!</definedName>
    <definedName name="Ambiente_y_Desarrollo_Sostenible" localSheetId="0">[2]TABLA!#REF!</definedName>
    <definedName name="Ambiente_y_Desarrollo_Sostenible">[2]TABLA!#REF!</definedName>
    <definedName name="_xlnm.Print_Area" localSheetId="1">'Anexo 1. Gestión Riesgo'!$A$1:$H$12</definedName>
    <definedName name="_xlnm.Print_Area" localSheetId="2">'Anexo 3. Rendición Cuentas'!$A$2:$H$19</definedName>
    <definedName name="_xlnm.Print_Area" localSheetId="3">'Anexo 4. Antitrámites'!$A$1:$J$23</definedName>
    <definedName name="_xlnm.Print_Area" localSheetId="4">'Anexo 5. Servicio Ciudadano'!$A$1:$H$12</definedName>
    <definedName name="_xlnm.Print_Area" localSheetId="5">'Anexo 6. Transparencia'!$A$3:$H$15</definedName>
    <definedName name="_xlnm.Print_Area" localSheetId="6">'Anexo 7. Otros Mecanismos'!$A$3:$H$9</definedName>
    <definedName name="cc" localSheetId="0">[1]Hoja1!#REF!</definedName>
    <definedName name="cc">[1]Hoja1!#REF!</definedName>
    <definedName name="Ciencia__Tecnología_e_innovación" localSheetId="4">[2]TABLA!#REF!</definedName>
    <definedName name="Ciencia__Tecnología_e_innovación" localSheetId="6">[2]TABLA!#REF!</definedName>
    <definedName name="Ciencia__Tecnología_e_innovación" localSheetId="0">[2]TABLA!#REF!</definedName>
    <definedName name="Ciencia__Tecnología_e_innovación">[2]TABLA!#REF!</definedName>
    <definedName name="Clasecontrol" localSheetId="1">[3]Hoja1!#REF!</definedName>
    <definedName name="Clasecontrol" localSheetId="2">[3]Hoja1!#REF!</definedName>
    <definedName name="Clasecontrol" localSheetId="4">[3]Hoja1!#REF!</definedName>
    <definedName name="Clasecontrol" localSheetId="6">[3]Hoja1!#REF!</definedName>
    <definedName name="Clasecontrol" localSheetId="0">[3]Hoja1!#REF!</definedName>
    <definedName name="Clasecontrol">[3]Hoja1!#REF!</definedName>
    <definedName name="clases1">[4]TABLA!$G$2:$G$5</definedName>
    <definedName name="Comercio__Industria_y_Turismo" localSheetId="4">[2]TABLA!#REF!</definedName>
    <definedName name="Comercio__Industria_y_Turismo" localSheetId="6">[2]TABLA!#REF!</definedName>
    <definedName name="Comercio__Industria_y_Turismo" localSheetId="0">[2]TABLA!#REF!</definedName>
    <definedName name="Comercio__Industria_y_Turismo">[2]TABLA!#REF!</definedName>
    <definedName name="Departamentos" localSheetId="4">#REF!</definedName>
    <definedName name="Departamentos" localSheetId="5">#REF!</definedName>
    <definedName name="Departamentos" localSheetId="6">#REF!</definedName>
    <definedName name="departamentos">[2]TABLA!$D$2:$D$36</definedName>
    <definedName name="Factoresexternos">[3]Hoja1!$G$2:$G$16</definedName>
    <definedName name="FactoresInternos">[3]Hoja1!$H$2:$H$11</definedName>
    <definedName name="Fuentes" localSheetId="4">#REF!</definedName>
    <definedName name="Fuentes" localSheetId="5">#REF!</definedName>
    <definedName name="Fuentes" localSheetId="6">#REF!</definedName>
    <definedName name="Fuentes" localSheetId="0">#REF!</definedName>
    <definedName name="Fuentes">#REF!</definedName>
    <definedName name="Indicadores" localSheetId="4">#REF!</definedName>
    <definedName name="Indicadores" localSheetId="5">#REF!</definedName>
    <definedName name="Indicadores" localSheetId="6">#REF!</definedName>
    <definedName name="Indicadores" localSheetId="0">#REF!</definedName>
    <definedName name="Indicadores">#REF!</definedName>
    <definedName name="Nivel" localSheetId="1">[3]Hoja1!#REF!</definedName>
    <definedName name="Nivel" localSheetId="2">[3]Hoja1!#REF!</definedName>
    <definedName name="nivel" localSheetId="3">[2]TABLA!$C$2:$C$3</definedName>
    <definedName name="Nivel" localSheetId="4">[3]Hoja1!#REF!</definedName>
    <definedName name="Nivel" localSheetId="6">[3]Hoja1!#REF!</definedName>
    <definedName name="Nivel" localSheetId="0">[3]Hoja1!#REF!</definedName>
    <definedName name="Nivel">[3]Hoja1!#REF!</definedName>
    <definedName name="NivelImp" localSheetId="1">[3]Hoja1!#REF!</definedName>
    <definedName name="NivelImp" localSheetId="2">[3]Hoja1!#REF!</definedName>
    <definedName name="NivelImp" localSheetId="4">[3]Hoja1!#REF!</definedName>
    <definedName name="NivelImp" localSheetId="6">[3]Hoja1!#REF!</definedName>
    <definedName name="NivelImp" localSheetId="0">[3]Hoja1!#REF!</definedName>
    <definedName name="NivelImp">[3]Hoja1!#REF!</definedName>
    <definedName name="NivelProb" localSheetId="1">[3]Hoja1!#REF!</definedName>
    <definedName name="NivelProb" localSheetId="2">[3]Hoja1!#REF!</definedName>
    <definedName name="NivelProb" localSheetId="4">[3]Hoja1!#REF!</definedName>
    <definedName name="NivelProb" localSheetId="6">[3]Hoja1!#REF!</definedName>
    <definedName name="NivelProb" localSheetId="0">[3]Hoja1!#REF!</definedName>
    <definedName name="NivelProb">[3]Hoja1!#REF!</definedName>
    <definedName name="Objetivos" localSheetId="4">OFFSET(#REF!,0,0,COUNTA(#REF!)-1,1)</definedName>
    <definedName name="Objetivos" localSheetId="5">OFFSET(#REF!,0,0,COUNTA(#REF!)-1,1)</definedName>
    <definedName name="Objetivos" localSheetId="6">OFFSET(#REF!,0,0,COUNTA(#REF!)-1,1)</definedName>
    <definedName name="Objetivos" localSheetId="0">OFFSET(#REF!,0,0,COUNTA(#REF!)-1,1)</definedName>
    <definedName name="Objetivos">OFFSET(#REF!,0,0,COUNTA(#REF!)-1,1)</definedName>
    <definedName name="orden">[2]TABLA!$A$3:$A$4</definedName>
    <definedName name="proba">[5]Hoja1!$A$2:$A$6</definedName>
    <definedName name="Probabilidad" localSheetId="1">[3]Hoja1!#REF!</definedName>
    <definedName name="Probabilidad" localSheetId="2">#REF!</definedName>
    <definedName name="Probabilidad" localSheetId="3">#REF!</definedName>
    <definedName name="Probabilidad" localSheetId="4">#REF!</definedName>
    <definedName name="Probabilidad" localSheetId="5">#REF!</definedName>
    <definedName name="Probabilidad" localSheetId="6">#REF!</definedName>
    <definedName name="Probabilidad" localSheetId="0">[3]Hoja1!#REF!</definedName>
    <definedName name="Probabilidad">[3]Hoja1!#REF!</definedName>
    <definedName name="sector">[2]TABLA!$B$2:$B$26</definedName>
    <definedName name="Tipocontrol" localSheetId="1">[3]Hoja1!#REF!</definedName>
    <definedName name="Tipocontrol" localSheetId="2">[3]Hoja1!#REF!</definedName>
    <definedName name="Tipocontrol" localSheetId="4">[3]Hoja1!#REF!</definedName>
    <definedName name="Tipocontrol" localSheetId="6">[3]Hoja1!#REF!</definedName>
    <definedName name="Tipocontrol" localSheetId="0">[3]Hoja1!#REF!</definedName>
    <definedName name="Tipocontrol">[3]Hoja1!#REF!</definedName>
    <definedName name="Tipos">[2]TABLA!$G$2:$G$4</definedName>
    <definedName name="_xlnm.Print_Titles" localSheetId="2">'Anexo 3. Rendición Cuentas'!$2:$4</definedName>
    <definedName name="_xlnm.Print_Titles" localSheetId="3">'Anexo 4. Antitrámites'!$1:$14</definedName>
    <definedName name="_xlnm.Print_Titles" localSheetId="0">Resumen!$1:$3</definedName>
    <definedName name="Tratamiento" localSheetId="1">[3]Hoja1!#REF!</definedName>
    <definedName name="Tratamiento" localSheetId="2">[3]Hoja1!#REF!</definedName>
    <definedName name="Tratamiento" localSheetId="4">[3]Hoja1!#REF!</definedName>
    <definedName name="Tratamiento" localSheetId="6">[3]Hoja1!#REF!</definedName>
    <definedName name="Tratamiento" localSheetId="0">[3]Hoja1!#REF!</definedName>
    <definedName name="Tratamiento">[3]Hoja1!#REF!</definedName>
    <definedName name="vigencias">[2]TABLA!$E$2:$E$7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7" i="15" l="1"/>
  <c r="E82" i="15" l="1"/>
  <c r="E81" i="15"/>
  <c r="E80" i="15"/>
  <c r="D82" i="15"/>
  <c r="D81" i="15"/>
  <c r="D80" i="15"/>
  <c r="E74" i="15"/>
  <c r="F74" i="15" s="1"/>
  <c r="G74" i="15" s="1"/>
  <c r="E73" i="15"/>
  <c r="F73" i="15" s="1"/>
  <c r="G73" i="15" s="1"/>
  <c r="E72" i="15"/>
  <c r="E71" i="15"/>
  <c r="E70" i="15"/>
  <c r="E69" i="15"/>
  <c r="E68" i="15"/>
  <c r="F68" i="15" s="1"/>
  <c r="G68" i="15" s="1"/>
  <c r="E67" i="15"/>
  <c r="F67" i="15" s="1"/>
  <c r="G67" i="15" s="1"/>
  <c r="E66" i="15"/>
  <c r="F66" i="15" s="1"/>
  <c r="G66" i="15" s="1"/>
  <c r="E65" i="15"/>
  <c r="F65" i="15" s="1"/>
  <c r="G65" i="15" s="1"/>
  <c r="E64" i="15"/>
  <c r="E63" i="15"/>
  <c r="D74" i="15"/>
  <c r="D73" i="15"/>
  <c r="D72" i="15"/>
  <c r="D71" i="15"/>
  <c r="D70" i="15"/>
  <c r="D69" i="15"/>
  <c r="F69" i="15" s="1"/>
  <c r="G69" i="15" s="1"/>
  <c r="D68" i="15"/>
  <c r="D67" i="15"/>
  <c r="D66" i="15"/>
  <c r="D65" i="15"/>
  <c r="D64" i="15"/>
  <c r="D63" i="15"/>
  <c r="F42" i="15"/>
  <c r="G42" i="15" s="1"/>
  <c r="F34" i="15"/>
  <c r="G34" i="15" s="1"/>
  <c r="F30" i="15"/>
  <c r="E56" i="15"/>
  <c r="F56" i="15" s="1"/>
  <c r="G56" i="15" s="1"/>
  <c r="E55" i="15"/>
  <c r="E54" i="15"/>
  <c r="E53" i="15"/>
  <c r="E52" i="15"/>
  <c r="E51" i="15"/>
  <c r="E50" i="15"/>
  <c r="E49" i="15"/>
  <c r="D56" i="15"/>
  <c r="D55" i="15"/>
  <c r="D54" i="15"/>
  <c r="F54" i="15" s="1"/>
  <c r="G54" i="15" s="1"/>
  <c r="D53" i="15"/>
  <c r="F53" i="15" s="1"/>
  <c r="G53" i="15" s="1"/>
  <c r="D52" i="15"/>
  <c r="D51" i="15"/>
  <c r="D50" i="15"/>
  <c r="D49" i="15"/>
  <c r="E42" i="15"/>
  <c r="E43" i="15" s="1"/>
  <c r="D42" i="15"/>
  <c r="D43" i="15" s="1"/>
  <c r="E36" i="15"/>
  <c r="E35" i="15"/>
  <c r="E34" i="15"/>
  <c r="E33" i="15"/>
  <c r="F33" i="15" s="1"/>
  <c r="G33" i="15" s="1"/>
  <c r="E32" i="15"/>
  <c r="E31" i="15"/>
  <c r="E29" i="15"/>
  <c r="E28" i="15"/>
  <c r="E27" i="15"/>
  <c r="E26" i="15"/>
  <c r="E25" i="15"/>
  <c r="F25" i="15" s="1"/>
  <c r="G25" i="15" s="1"/>
  <c r="E24" i="15"/>
  <c r="E23" i="15"/>
  <c r="E22" i="15"/>
  <c r="E21" i="15"/>
  <c r="D36" i="15"/>
  <c r="D35" i="15"/>
  <c r="D34" i="15"/>
  <c r="D33" i="15"/>
  <c r="D32" i="15"/>
  <c r="D31" i="15"/>
  <c r="D29" i="15"/>
  <c r="D28" i="15"/>
  <c r="D27" i="15"/>
  <c r="D26" i="15"/>
  <c r="D25" i="15"/>
  <c r="D24" i="15"/>
  <c r="D23" i="15"/>
  <c r="D22" i="15"/>
  <c r="D21" i="15"/>
  <c r="E15" i="15"/>
  <c r="F15" i="15" s="1"/>
  <c r="G15" i="15" s="1"/>
  <c r="E14" i="15"/>
  <c r="F14" i="15" s="1"/>
  <c r="G14" i="15" s="1"/>
  <c r="E13" i="15"/>
  <c r="F13" i="15" s="1"/>
  <c r="G13" i="15" s="1"/>
  <c r="E12" i="15"/>
  <c r="F12" i="15" s="1"/>
  <c r="G12" i="15" s="1"/>
  <c r="E11" i="15"/>
  <c r="F11" i="15" s="1"/>
  <c r="G11" i="15" s="1"/>
  <c r="E10" i="15"/>
  <c r="F10" i="15" s="1"/>
  <c r="G10" i="15" s="1"/>
  <c r="E9" i="15"/>
  <c r="F9" i="15" s="1"/>
  <c r="G9" i="15" s="1"/>
  <c r="E8" i="15"/>
  <c r="F8" i="15" s="1"/>
  <c r="G8" i="15" s="1"/>
  <c r="E7" i="15"/>
  <c r="F7" i="15" s="1"/>
  <c r="G7" i="15" s="1"/>
  <c r="D15" i="15"/>
  <c r="D14" i="15"/>
  <c r="D13" i="15"/>
  <c r="D12" i="15"/>
  <c r="D11" i="15"/>
  <c r="D10" i="15"/>
  <c r="D9" i="15"/>
  <c r="D8" i="15"/>
  <c r="D7" i="15"/>
  <c r="F55" i="15"/>
  <c r="G55" i="15" s="1"/>
  <c r="F52" i="15" l="1"/>
  <c r="G52" i="15" s="1"/>
  <c r="D57" i="15"/>
  <c r="F36" i="15"/>
  <c r="G36" i="15" s="1"/>
  <c r="F22" i="15"/>
  <c r="G22" i="15" s="1"/>
  <c r="F31" i="15"/>
  <c r="G31" i="15" s="1"/>
  <c r="F21" i="15"/>
  <c r="G21" i="15" s="1"/>
  <c r="F23" i="15"/>
  <c r="G23" i="15" s="1"/>
  <c r="F32" i="15"/>
  <c r="G32" i="15" s="1"/>
  <c r="F27" i="15"/>
  <c r="G27" i="15" s="1"/>
  <c r="F28" i="15"/>
  <c r="G28" i="15" s="1"/>
  <c r="F29" i="15"/>
  <c r="G29" i="15" s="1"/>
  <c r="F24" i="15"/>
  <c r="G24" i="15" s="1"/>
  <c r="F26" i="15"/>
  <c r="G26" i="15" s="1"/>
  <c r="F35" i="15"/>
  <c r="G35" i="15" s="1"/>
  <c r="F63" i="15"/>
  <c r="G63" i="15" s="1"/>
  <c r="F71" i="15"/>
  <c r="G71" i="15" s="1"/>
  <c r="F64" i="15"/>
  <c r="G64" i="15" s="1"/>
  <c r="F72" i="15"/>
  <c r="G72" i="15" s="1"/>
  <c r="F70" i="15"/>
  <c r="G70" i="15" s="1"/>
  <c r="F81" i="15"/>
  <c r="G81" i="15" s="1"/>
  <c r="F82" i="15"/>
  <c r="G82" i="15" s="1"/>
  <c r="E83" i="15"/>
  <c r="F80" i="15"/>
  <c r="G80" i="15" s="1"/>
  <c r="D83" i="15"/>
  <c r="F83" i="15" s="1"/>
  <c r="E75" i="15"/>
  <c r="D75" i="15"/>
  <c r="F75" i="15" s="1"/>
  <c r="E57" i="15"/>
  <c r="F50" i="15"/>
  <c r="G50" i="15" s="1"/>
  <c r="F51" i="15"/>
  <c r="G51" i="15" s="1"/>
  <c r="F49" i="15"/>
  <c r="G49" i="15" s="1"/>
  <c r="F43" i="15"/>
  <c r="E37" i="15"/>
  <c r="F37" i="15" s="1"/>
  <c r="E16" i="15"/>
  <c r="D16" i="15"/>
  <c r="F57" i="15" l="1"/>
  <c r="E85" i="15"/>
  <c r="D85" i="15"/>
  <c r="F16" i="15"/>
  <c r="K8" i="4" l="1"/>
  <c r="K6" i="8" l="1"/>
  <c r="K12" i="8"/>
  <c r="K11" i="8"/>
  <c r="K10" i="8"/>
  <c r="K9" i="8"/>
  <c r="K8" i="8"/>
  <c r="K5" i="8"/>
  <c r="K7" i="8"/>
  <c r="K7" i="12" l="1"/>
  <c r="K6" i="12"/>
  <c r="K5" i="12"/>
  <c r="K16" i="9"/>
  <c r="K15" i="9"/>
  <c r="K14" i="9"/>
  <c r="K13" i="9"/>
  <c r="K12" i="9"/>
  <c r="K10" i="9"/>
  <c r="K9" i="9"/>
  <c r="K8" i="9"/>
  <c r="K7" i="9"/>
  <c r="K6" i="9"/>
  <c r="K5" i="9"/>
  <c r="K11" i="9"/>
  <c r="K19" i="4" l="1"/>
  <c r="K18" i="4"/>
  <c r="K17" i="4"/>
  <c r="K16" i="4"/>
  <c r="K15" i="4"/>
  <c r="K14" i="4"/>
  <c r="K13" i="4"/>
  <c r="K12" i="4"/>
  <c r="K11" i="4"/>
  <c r="K10" i="4"/>
  <c r="K7" i="4"/>
  <c r="K6" i="4"/>
  <c r="K5" i="4"/>
  <c r="K9" i="4"/>
  <c r="K13" i="2"/>
  <c r="K12" i="2"/>
  <c r="K11" i="2"/>
  <c r="K10" i="2"/>
  <c r="K9" i="2"/>
  <c r="K8" i="2"/>
  <c r="K7" i="2"/>
  <c r="K5" i="2"/>
  <c r="K6" i="2"/>
</calcChain>
</file>

<file path=xl/comments1.xml><?xml version="1.0" encoding="utf-8"?>
<comments xmlns="http://schemas.openxmlformats.org/spreadsheetml/2006/main">
  <authors>
    <author>Luz Miriam Diaz Diaz</author>
    <author>mprada</author>
    <author>Jaime Orlando Delgado Gordillo</author>
  </authors>
  <commentList>
    <comment ref="C4" authorId="0" shapeId="0">
      <text>
        <r>
          <rPr>
            <sz val="12"/>
            <color indexed="81"/>
            <rFont val="Tahoma"/>
            <family val="2"/>
          </rPr>
          <t>Escriba el nombre completo de la entidad</t>
        </r>
      </text>
    </comment>
    <comment ref="C6" authorId="0" shapeId="0">
      <text>
        <r>
          <rPr>
            <sz val="10"/>
            <color indexed="81"/>
            <rFont val="Tahoma"/>
            <family val="2"/>
          </rPr>
          <t>Seleccione el sector al que pertenece la entidad (sólo para entidades del orden nacional)</t>
        </r>
      </text>
    </comment>
    <comment ref="H6" authorId="0" shapeId="0">
      <text>
        <r>
          <rPr>
            <sz val="10"/>
            <color indexed="81"/>
            <rFont val="Tahoma"/>
            <family val="2"/>
          </rPr>
          <t>Seleccione el orden al que pertenece la entidad (nacional o territorial)</t>
        </r>
        <r>
          <rPr>
            <sz val="9"/>
            <color indexed="81"/>
            <rFont val="Tahoma"/>
            <family val="2"/>
          </rPr>
          <t xml:space="preserve">
</t>
        </r>
      </text>
    </comment>
    <comment ref="C8" authorId="0" shapeId="0">
      <text>
        <r>
          <rPr>
            <sz val="10"/>
            <color indexed="81"/>
            <rFont val="Tahoma"/>
            <family val="2"/>
          </rPr>
          <t>Seleccione el departamento donde está ubicada la entidad (solo para entidades del orden territorial)</t>
        </r>
      </text>
    </comment>
    <comment ref="H8" authorId="0" shapeId="0">
      <text>
        <r>
          <rPr>
            <sz val="10"/>
            <color indexed="81"/>
            <rFont val="Tahoma"/>
            <family val="2"/>
          </rPr>
          <t>Seleccione el año en que va a presentar la propuesta de racionalización</t>
        </r>
        <r>
          <rPr>
            <sz val="9"/>
            <color indexed="81"/>
            <rFont val="Tahoma"/>
            <family val="2"/>
          </rPr>
          <t xml:space="preserve">
</t>
        </r>
      </text>
    </comment>
    <comment ref="C10" authorId="0" shapeId="0">
      <text>
        <r>
          <rPr>
            <sz val="12"/>
            <color indexed="81"/>
            <rFont val="Tahoma"/>
            <family val="2"/>
          </rPr>
          <t>Escriba el nombre del Municipio donde se ubica la entidad (sólo para entidades del orden territorial)</t>
        </r>
      </text>
    </comment>
    <comment ref="C13" authorId="0" shapeId="0">
      <text>
        <r>
          <rPr>
            <sz val="12"/>
            <color indexed="81"/>
            <rFont val="Tahoma"/>
            <family val="2"/>
          </rPr>
          <t>Seleccione la modalidad de la mejora a realizar (normativa, administrativa o tecnológica)</t>
        </r>
      </text>
    </comment>
    <comment ref="D13" authorId="0" shapeId="0">
      <text>
        <r>
          <rPr>
            <sz val="12"/>
            <color indexed="81"/>
            <rFont val="Tahoma"/>
            <family val="2"/>
          </rPr>
          <t>Seleccione la opción de racionalización que aplica, según el tipo de racionalización elegido</t>
        </r>
      </text>
    </comment>
    <comment ref="E13" authorId="0" shapeId="0">
      <text>
        <r>
          <rPr>
            <sz val="12"/>
            <color indexed="81"/>
            <rFont val="Tahoma"/>
            <family val="2"/>
          </rPr>
          <t>De manera concreta describa como está u opera actualmente el trámite, proceso o procedimiento, es decir, antes de realizar la mejora a proponer</t>
        </r>
      </text>
    </comment>
    <comment ref="F13" authorId="1" shapeId="0">
      <text>
        <r>
          <rPr>
            <sz val="12"/>
            <color indexed="81"/>
            <rFont val="Tahoma"/>
            <family val="2"/>
          </rPr>
          <t>De manera concreta describa en qué consiste la acción de mejora o racionalización a realizar al trámite, proceso o procedimiento.</t>
        </r>
      </text>
    </comment>
    <comment ref="G13" authorId="0" shapeId="0">
      <text>
        <r>
          <rPr>
            <sz val="12"/>
            <color indexed="81"/>
            <rFont val="Tahoma"/>
            <family val="2"/>
          </rPr>
          <t>De manera concreta describa el impacto que tiene la mejora en el ciudadano y/o la entidad, expresada en reducción de tiempo o costos</t>
        </r>
      </text>
    </comment>
    <comment ref="H13" authorId="2" shapeId="0">
      <text>
        <r>
          <rPr>
            <sz val="12"/>
            <color indexed="81"/>
            <rFont val="Tahoma"/>
            <family val="2"/>
          </rPr>
          <t>Área dentro de la entidad que lidera la racionalización del trámite, proceso o procedimiento</t>
        </r>
      </text>
    </comment>
    <comment ref="I14" authorId="2" shapeId="0">
      <text>
        <r>
          <rPr>
            <sz val="12"/>
            <color indexed="81"/>
            <rFont val="Tahoma"/>
            <family val="2"/>
          </rPr>
          <t>Indique la fecha de inicio de las acciones de racionalización a realizar</t>
        </r>
      </text>
    </comment>
    <comment ref="J14" authorId="2" shapeId="0">
      <text>
        <r>
          <rPr>
            <sz val="12"/>
            <color indexed="81"/>
            <rFont val="Tahoma"/>
            <family val="2"/>
          </rPr>
          <t>Indique la fecha de terminación de las acciones de racionalización a realizar</t>
        </r>
      </text>
    </comment>
  </commentList>
</comments>
</file>

<file path=xl/sharedStrings.xml><?xml version="1.0" encoding="utf-8"?>
<sst xmlns="http://schemas.openxmlformats.org/spreadsheetml/2006/main" count="655" uniqueCount="359">
  <si>
    <t>5.1.</t>
  </si>
  <si>
    <t>4.1</t>
  </si>
  <si>
    <t>3.3</t>
  </si>
  <si>
    <t>3.2</t>
  </si>
  <si>
    <t>3.1</t>
  </si>
  <si>
    <t>2.1</t>
  </si>
  <si>
    <t>1.2</t>
  </si>
  <si>
    <t>1.1</t>
  </si>
  <si>
    <t xml:space="preserve">Responsable </t>
  </si>
  <si>
    <t>Meta o producto</t>
  </si>
  <si>
    <t>Subcomponente</t>
  </si>
  <si>
    <t>Fecha Inicio</t>
  </si>
  <si>
    <t>Fecha Final</t>
  </si>
  <si>
    <t>Componente 1: Gestión del Riesgo de Corrupción - Mapa de Riesgos de Corrupción</t>
  </si>
  <si>
    <r>
      <rPr>
        <b/>
        <sz val="12"/>
        <rFont val="Calibri"/>
        <family val="2"/>
        <scheme val="minor"/>
      </rPr>
      <t xml:space="preserve">Subcomponente/proceso 5
</t>
    </r>
    <r>
      <rPr>
        <sz val="12"/>
        <rFont val="Calibri"/>
        <family val="2"/>
        <scheme val="minor"/>
      </rPr>
      <t>Seguimiento</t>
    </r>
  </si>
  <si>
    <t>2.2</t>
  </si>
  <si>
    <t>4.2</t>
  </si>
  <si>
    <t>5.2</t>
  </si>
  <si>
    <t xml:space="preserve"> </t>
  </si>
  <si>
    <t xml:space="preserve">Subcomponente </t>
  </si>
  <si>
    <t>Actividades</t>
  </si>
  <si>
    <t>Fecha inicial</t>
  </si>
  <si>
    <r>
      <t xml:space="preserve">Subcomponente 1    
</t>
    </r>
    <r>
      <rPr>
        <sz val="12"/>
        <color theme="1"/>
        <rFont val="Calibri"/>
        <family val="2"/>
        <scheme val="minor"/>
      </rPr>
      <t>Información de calidad y en el lenguaje comprensible</t>
    </r>
    <r>
      <rPr>
        <b/>
        <sz val="12"/>
        <color theme="1"/>
        <rFont val="Calibri"/>
        <family val="2"/>
        <scheme val="minor"/>
      </rPr>
      <t xml:space="preserve">
</t>
    </r>
  </si>
  <si>
    <t>2.3</t>
  </si>
  <si>
    <t>2.4</t>
  </si>
  <si>
    <t>Nombre de la entidad</t>
  </si>
  <si>
    <t>EMPRESA DE TRANSPORTE DEL TERCER MILENIO - TRANSMILENIO S.A</t>
  </si>
  <si>
    <t>Sector Administrativo</t>
  </si>
  <si>
    <t>No Aplica</t>
  </si>
  <si>
    <t>Orden</t>
  </si>
  <si>
    <t>TERRITORIAL</t>
  </si>
  <si>
    <t>Departamento:</t>
  </si>
  <si>
    <t>CUNDINAMARCA</t>
  </si>
  <si>
    <t>Año Vigencia:</t>
  </si>
  <si>
    <t>Municipio:</t>
  </si>
  <si>
    <t>BOGOTA</t>
  </si>
  <si>
    <t xml:space="preserve">
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</si>
  <si>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</si>
  <si>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</si>
  <si>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</si>
  <si>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</si>
  <si>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</si>
  <si>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</si>
  <si>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</si>
  <si>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 xml:space="preserve"> FECHA REALIZACIÓN</t>
  </si>
  <si>
    <t>INICIO
dd/mm/aa</t>
  </si>
  <si>
    <t>FIN
dd/mm/aa</t>
  </si>
  <si>
    <t>Nombre del responsable:</t>
  </si>
  <si>
    <t>Número de teléfono:</t>
  </si>
  <si>
    <t>2203000 Ext  1901</t>
  </si>
  <si>
    <t>Correo electrónico:</t>
  </si>
  <si>
    <t xml:space="preserve"> Componente 4:  Servicio al Ciudadano</t>
  </si>
  <si>
    <t>Fecha Inicial</t>
  </si>
  <si>
    <t>5.1</t>
  </si>
  <si>
    <t>Subgerencia de Comunicaciones y Atención al Ciudadano</t>
  </si>
  <si>
    <t xml:space="preserve"> Componente 5:  Mecanismos para la Transparencia y Acceso a la Información</t>
  </si>
  <si>
    <t>Indicadores</t>
  </si>
  <si>
    <t>Indicador</t>
  </si>
  <si>
    <t xml:space="preserve"> Componente 6: OTRAS INICIATIVAS DE LUCHA CONTRA LA CORRUPCIÓN</t>
  </si>
  <si>
    <t>OTRAS INICIATIVAS DE LUCHA CONTRA LA CORRUPCIÓN</t>
  </si>
  <si>
    <t>Una matriz de riesgos de corrupción consolidada</t>
  </si>
  <si>
    <t>Una metodología de gestión de riesgos revisada y divulgada a través de la intranet</t>
  </si>
  <si>
    <t>Mínimo 10 piezas gráficas diseñadas y publicadas en la Intranet</t>
  </si>
  <si>
    <t>Profesionales (comunicación Externa e Interna)  de la Subgerencia de Comunicaciones y Atención al Ciudadano</t>
  </si>
  <si>
    <t>Un informe de gestión consolidado y publicado</t>
  </si>
  <si>
    <t>Realización de  una campaña  para socializar  comportamientos deseados presentes en el Código de Ética y Buen Gobierno de Transmilenio S.A.</t>
  </si>
  <si>
    <t>Una (1) Campaña para socializar  comportamientos deseados presentes en el Código de Ética y Buen Gobierno de Transmilenio S.A.</t>
  </si>
  <si>
    <t>1.3</t>
  </si>
  <si>
    <t>Una (1) Campaña para conformar por elección popular el grupo de Gestores Éticos de Transmilenio S.A.</t>
  </si>
  <si>
    <t>Proyecto Matriz Mapa de Riesgos de Corrupción 2017 publicado en la pagina web y en la intranet/1</t>
  </si>
  <si>
    <t>Elaboración y publicación de los reportes de ejecución presupuestal en la página web de TRANSMILENIO S.A., PREDIS, SIVICOF y SIDEF</t>
  </si>
  <si>
    <t>Elaboración y publicación de los Estados Financieros de la Entidad</t>
  </si>
  <si>
    <t># de estados financieros elaborados y publicados/11</t>
  </si>
  <si>
    <t>Cantidad  de informes emitidos / 
Cantidad de informes planeados (4)</t>
  </si>
  <si>
    <t>Jefe Oficina de Control Interno</t>
  </si>
  <si>
    <t>Realizar los ajustes finales al mapa de riesgos de corrupción (solo en caso  que se reciban observaciones y apliquen)  y divulgación de la matriz final en la pagina web y en la Intranet de la Entidad</t>
  </si>
  <si>
    <t>Divulgar la matriz final mapa de Riesgos de Corrupción 2017 en la pagina web y en la Intranet de la Entidad</t>
  </si>
  <si>
    <t>Realización de una campaña para convocar y conformar por elección popular el grupo de Gestores Éticos dinamizadores de la Gestión Ética de Transmilenio S.A.</t>
  </si>
  <si>
    <t>Director Administrativo
y
Profesional Universitario 3 - Formación y Desarrollo</t>
  </si>
  <si>
    <t>(Campañas realizadas para conformar por elección popular el grupo de Gestores Éticos/ 1) x 100</t>
  </si>
  <si>
    <t>Elaboración y publicación en la Página Web de TRANSMILENIO S.A. de los Informes emitidos por la Oficina de Control Interno</t>
  </si>
  <si>
    <t>Cantidad  de informes publicados / 
Cantidad de Informes emitidos</t>
  </si>
  <si>
    <t>Publicación en la Página Web de TRANSMILENIO S.A. de los Informes de Evaluación y/o Auditoría  emitidos por los Entes Externos de Control y recibidos por la Oficina de Control Interno.</t>
  </si>
  <si>
    <t>Publicación en la Página Web de TRANSMILENIO S.A. del 100% de los Informes de Evaluación y/o Auditoría emitidos  por los Entes Externos de Control y recibidos por la Oficina de Control Interno.</t>
  </si>
  <si>
    <t>Cantidad  de informes publicados / 
Cantidad de Informes recibidos por la Oficina de Control Interno</t>
  </si>
  <si>
    <t>Elaboración del 100% de los informes de seguimiento al  Plan Anticorrupción y de Servicio al Ciudadano planeados para la vigencia 2017.</t>
  </si>
  <si>
    <t>Personalización tarjeta TULLAVE</t>
  </si>
  <si>
    <t>Administrativo</t>
  </si>
  <si>
    <t>Optimizar procesos y procedimientos</t>
  </si>
  <si>
    <t>Mayor población  que cuenta con tarjeta personalizada en diferentes sectores de la ciudad.</t>
  </si>
  <si>
    <t>Fecha de elaboración del plan:</t>
  </si>
  <si>
    <t xml:space="preserve">Maria Constanza Alvarez Sarmiento </t>
  </si>
  <si>
    <t>maria.alvarez@transmilenio.gov.co</t>
  </si>
  <si>
    <t>Diseñar e Implementar proceso de atención a pequeños propietarios.</t>
  </si>
  <si>
    <t>Diseñar e implementar un esquema operativo de atención a las comunidades y grupos de interés en los componentes zonal y troncal, que permita atender las necesidades de información, capacitación y orientación que cubra el 100% de los espacios del servicio y zonas de impacto operativo</t>
  </si>
  <si>
    <t>Alcanzar el 60% en el atributo “Cuidado del Sistema” de la encuesta de satisfacción al usuario</t>
  </si>
  <si>
    <t>(Eventos de participación realizados / 1) * 90% eventos de participación programados</t>
  </si>
  <si>
    <t>2.5</t>
  </si>
  <si>
    <t>(Herramienta para la implementación de un proceso de formación para Comunidades Educativas/1) * Herramienta programada</t>
  </si>
  <si>
    <t xml:space="preserve">Realizar  actividades lúdico pedagógicas culturales encaminadas a promover la corresponsabilidad del usuario en el uso del sistema de transporte público en el componente troncal y zonal </t>
  </si>
  <si>
    <t xml:space="preserve">216 Actividades lúdico pedagógicas culturales. </t>
  </si>
  <si>
    <t>Lista de funcionarios designados por dependencia</t>
  </si>
  <si>
    <t>Autodiagnóstico NTC 6047</t>
  </si>
  <si>
    <t xml:space="preserve">Cualificación al personal contratado para las líneas de servicio </t>
  </si>
  <si>
    <t>Capacitación a los asesores de las líneas</t>
  </si>
  <si>
    <t>Capacitaciones para cualificación del servicio</t>
  </si>
  <si>
    <t>Realizar informes mensuales sobre el balance de PQRS</t>
  </si>
  <si>
    <t>Informes mensuales</t>
  </si>
  <si>
    <t>Campañas informativas</t>
  </si>
  <si>
    <t xml:space="preserve">Realizar medición de percepción de los ciudadanos </t>
  </si>
  <si>
    <t xml:space="preserve">Encuestas de satisfacción del usuario </t>
  </si>
  <si>
    <t>Revisar la pertinencia de los mecanismos de información y comunicación al ciudadano de acuerdo a los resultados arrojados por la caracterización del usuario</t>
  </si>
  <si>
    <t>Un informe sobre la pertinencia de los mecanismos de información y comunicación al ciudadano</t>
  </si>
  <si>
    <t>Divulgar los informes de PQR´s registradas en la Entidad por parte de la ciudadanía</t>
  </si>
  <si>
    <t>Elaborar los informes relacionados con la PQR´s registradas en  la Entidad</t>
  </si>
  <si>
    <t>Validación de operación del botón de Acceso Directo a la sección "Transparencia y acceso a la información pública" en el portal Web de la Entidad</t>
  </si>
  <si>
    <t>(Inventario actualizado/1)*100</t>
  </si>
  <si>
    <t xml:space="preserve">Inventario de Activos de información actualizado y publicado. </t>
  </si>
  <si>
    <t xml:space="preserve"> Profesional Especializado (6) 
Servicio al Ciudadano y Contacto SIRCI </t>
  </si>
  <si>
    <t>Realizar seguimiento al cumplimiento de lo establecido por la Estrategia GEL, sobre acceso a la Información Pública</t>
  </si>
  <si>
    <t>Identificar la herramienta o producto que determine la consultoría para la implementación de un proceso de formación al interior de las Comunidades Educativas</t>
  </si>
  <si>
    <t>Solicitar la designación de un (1) funcionario por dependencia quien será el  responsable del trámite a las PQRS asignadas en su área y un (1) suplente.</t>
  </si>
  <si>
    <r>
      <t>Total dependencias con funcionarios designados / 13 dependencias.
(</t>
    </r>
    <r>
      <rPr>
        <b/>
        <sz val="12"/>
        <color theme="1"/>
        <rFont val="Calibri"/>
        <family val="2"/>
        <scheme val="minor"/>
      </rPr>
      <t>Factor 1</t>
    </r>
    <r>
      <rPr>
        <sz val="12"/>
        <color theme="1"/>
        <rFont val="Calibri"/>
        <family val="2"/>
        <scheme val="minor"/>
      </rPr>
      <t>, si el indicador es igual a 1 se cumplió con lo mínimo aceptado, si es superior a 1 se superó el mínimo establecido)</t>
    </r>
  </si>
  <si>
    <t>(Total capacitaciones realizadas / 2 capacitaciones requeridas) *100</t>
  </si>
  <si>
    <t>(Total campañas gestionadas  /Dos ( 2) campañas requeridas) * 100</t>
  </si>
  <si>
    <t>(Total encuestas aplicadas / Tres (3) encuestas establecidas) *100</t>
  </si>
  <si>
    <t>(Total informes elaborados / Un (1) informe) * 100</t>
  </si>
  <si>
    <t>Profesional Especializado Grado 06 - Servicio al Ciudadano y Contacto SIRCI</t>
  </si>
  <si>
    <t>Jefe Oficina Asesora de Planeación</t>
  </si>
  <si>
    <t>Actualización del Portal Infantil de la página web de TRANSMILENIO S.A.</t>
  </si>
  <si>
    <t>Un portal infantil  página web actualizado</t>
  </si>
  <si>
    <t>Once (11) Estados financieros de TRANSMILENIO S.A. elaborados y publicados</t>
  </si>
  <si>
    <t>(Portal Infantil actualizado/1)*100</t>
  </si>
  <si>
    <t>(Encuentros adelantados /3500)*100</t>
  </si>
  <si>
    <t>Definición e implementación de acciones correctivas, preventivas y de mejora  conforme a los resultados arrojados en las auditorias internas que se realicen al PAAC por parte de la OCI</t>
  </si>
  <si>
    <t xml:space="preserve">Elaboración de comunicados de prensa sobre noticias de interés de la entidad, los cuales serán publicados en la página web. </t>
  </si>
  <si>
    <t>Publicación en la Página Web de TRANSMILENIO S.A. del 100% de los Informes emitidos por la Oficina de Control Interno.</t>
  </si>
  <si>
    <t>Encuentros (reuniones, visitas técnicas, recorridos, audiencias públicas, cabildos públicos, mesas de trabajo, apoyos de divulgación entre otros, eventos zonales)al año, con el propósito de fortalecer la relación con las comunidades desde lo zonal.</t>
  </si>
  <si>
    <t>(Actividades Lúdico Pedagógicas culturales  realizadas / 216 actividades lúdico pedagógicas culturales ) * 100</t>
  </si>
  <si>
    <t>Profesional Especializado 5- Atención al Usuario en vía</t>
  </si>
  <si>
    <t>Diseñar e implementar una campaña para dar a conocer los lineamientos para realizar documentos accesibles para el sitio web de TRANSMILENIO S.A.</t>
  </si>
  <si>
    <t>(Campaña para conocer los lineamientos  para realizar documentos accesibles diseñada e implementada  / 1) x 100</t>
  </si>
  <si>
    <t xml:space="preserve"> (Informe de gestión consolidado y publicado/1) x 100</t>
  </si>
  <si>
    <t>(Esquema Operativo diseñado e implementado / 1) * 100</t>
  </si>
  <si>
    <t>Una  campaña interna para dar a conocer los lineamientos para realizar documentos accesibles para el sitio web de TRANSMILENIO S.A.</t>
  </si>
  <si>
    <t>100% de comunicados de prensa que genere la entidad  publicados en la página web</t>
  </si>
  <si>
    <t xml:space="preserve"># de comunicados de prensa publicados en la pagina WEB/# de comunicados de prensa  a elaborados </t>
  </si>
  <si>
    <t>1.4</t>
  </si>
  <si>
    <t>(Acceso Directo "Transparencia y acceso a
la información" publicado en página web y operando/1) *100</t>
  </si>
  <si>
    <t xml:space="preserve">Publicar la información de la entidad en la página web, de acuerdo con las solicitudes de las áreas encargadas. </t>
  </si>
  <si>
    <t>Un Informe sobre cumplimiento de requerimientos de la entidad en materia de lineamientos de Transparencia Activa, en articulación con la estrategia GEL.</t>
  </si>
  <si>
    <t>Informes de PQR´s publicados en la Entidad/12</t>
  </si>
  <si>
    <t>Validación de la página web de la Entidad en relación al cumplimiento de los lineamientos de Transparencia Activa, en articulación con la estrategia GEL y presentación de informe en la Alta Dirección.</t>
  </si>
  <si>
    <t>Un Informe de seguimiento al cumplimiento de las gestiones de la entidad sobre acceso a la Información Pública  en articulación con la estrategia GEL.</t>
  </si>
  <si>
    <t>(Informe sobre cumplimiento de requerimientos de la entidad en materia de lineamientos de Transparencia Activa presentado a la Alta Dirección/1)*100</t>
  </si>
  <si>
    <t xml:space="preserve">Un Inventario de Activos de Información (TIC) y Una Caracterización de usuarios TIC </t>
  </si>
  <si>
    <t>Inventario de Activos de Información (TIC) y Caracterización de usuarios TIC  elaborado y publicado/Inventario de Activos de Información (TIC) y Caracterización de usuarios TIC  por elaborar</t>
  </si>
  <si>
    <t xml:space="preserve">Un programa de gestión documental aprobado y publicado. </t>
  </si>
  <si>
    <t>(Programa de gestión documental aprobado y publicado/1)*100</t>
  </si>
  <si>
    <t>3.4</t>
  </si>
  <si>
    <t>Profesional Universitario 3 - Gestión Documental</t>
  </si>
  <si>
    <t xml:space="preserve">Doce informe de PQR´s </t>
  </si>
  <si>
    <t># informes de PQR´s elaborado/ Doce (12) informes</t>
  </si>
  <si>
    <t>Director(a) de TIC´s
 y 
Profesional Especializado 6  - Seguridad Informática</t>
  </si>
  <si>
    <t xml:space="preserve">Subgerente Económica
</t>
  </si>
  <si>
    <t>1.5</t>
  </si>
  <si>
    <t>1.6</t>
  </si>
  <si>
    <t>1.7</t>
  </si>
  <si>
    <t>Doce (12)  informes publicados con el balance de PQR´s registradas, clasificadas por el tipo de requerimiento y los temas con mayor reiteración</t>
  </si>
  <si>
    <t>1.8</t>
  </si>
  <si>
    <t>100% de las versiones del plan de acción y/o plan de adquisiciones publicadas</t>
  </si>
  <si>
    <t>Publicación de las diferentes versiones del Plan de acción 2017 y/o Plan anual de adquisiciones derivadas de los cambios requeridos por las dependencias y/o aprobadas en Comité</t>
  </si>
  <si>
    <t>Un botón de Acceso Directo a la sección "Transparencia y acceso a la información pública" en el portal Web de la Entidad operando</t>
  </si>
  <si>
    <t>100% acciones correctivas  y de mejora   formuladas e implementadas acorde  con los hallazgos arrojados en los informes de seguimiento al PAAC</t>
  </si>
  <si>
    <t># Acciones correctivas y de mejora implementadas/ # Acciones correctivas y de mejora a implementar según observaciones al PAAC</t>
  </si>
  <si>
    <t>Profesional Especializado 6 de Prensa y Comunicación Externa
Web Master de la entidad</t>
  </si>
  <si>
    <t>Director Administrativo</t>
  </si>
  <si>
    <t>#  versiones del plan de acción y/o plan de adquisiciones publicadas/ # versiones del plan de acción y/o plan de adquisiciones requeridas para cambios</t>
  </si>
  <si>
    <t>Director(a) de TIC´s</t>
  </si>
  <si>
    <t xml:space="preserve">                                                                                                                                       Plan Anticorrupción y de Atención al Ciudadano  -  Vigencia 2017                                                                                                                                                                                </t>
  </si>
  <si>
    <r>
      <rPr>
        <b/>
        <sz val="12"/>
        <color theme="1"/>
        <rFont val="Calibri"/>
        <family val="2"/>
        <scheme val="minor"/>
      </rPr>
      <t xml:space="preserve">Subcomponente /proceso 1 
</t>
    </r>
    <r>
      <rPr>
        <sz val="12"/>
        <color theme="1"/>
        <rFont val="Calibri"/>
        <family val="2"/>
        <scheme val="minor"/>
      </rPr>
      <t>Política de Administración de Riesgos</t>
    </r>
  </si>
  <si>
    <t xml:space="preserve">Una matriz con el mapa de riesgos de corrupción 2017  ajustada </t>
  </si>
  <si>
    <t xml:space="preserve"> Matriz Mapa de Riesgos de Corrupción 2017 Final ajustada</t>
  </si>
  <si>
    <t xml:space="preserve"> Matriz Mapa de Riesgos de Corrupción 2017 Final,  publicado en la pagina web y en la intranet/</t>
  </si>
  <si>
    <t>Profesional Especializado 6 - Prensa y Comunicación Externa y
Web Master de la entidad</t>
  </si>
  <si>
    <t xml:space="preserve">                                                                                                                 INTERCAMBIO DE INFORMACIÓN (CADENAS DE TRÁMITES - VENTANILLAS ÚNICAS)</t>
  </si>
  <si>
    <t xml:space="preserve">                                                                                                                                               PLANEACION DE LA ESTRATEGIA DE RACIONALIZACIÓN</t>
  </si>
  <si>
    <t xml:space="preserve">                                                                                                                       Plan Anticorrupción y de Atención al Ciudadano  -  Vigencia 2017                                                                                                                                                                                </t>
  </si>
  <si>
    <t>Componente 2:  Rendición de cuentas</t>
  </si>
  <si>
    <t xml:space="preserve">COMPONENTE 3. ESTRATEGIA DE RACIONALIZACIÓN DE TRÁMITES
</t>
  </si>
  <si>
    <t xml:space="preserve">Jefe  Oficina Asesora de Planeación </t>
  </si>
  <si>
    <t>Realizar seguimiento al mapa de riesgos de corrupción 2017</t>
  </si>
  <si>
    <t>Subgerente de Comunicaciones y Atención al usuario</t>
  </si>
  <si>
    <t>(Total autodiagnósticos realizados/ 1 autodiagnóstico esperado) * 100</t>
  </si>
  <si>
    <t>(Total informes elaborados / Doce (12) informes establecidos) * 100</t>
  </si>
  <si>
    <t>Gestionar campañas informativas sobre la responsabilidad de los servidores públicos frente al Servicio al Ciudadano</t>
  </si>
  <si>
    <t>100% de las solicitudes recibidas por parte de las áreas para la actualización de información en la pág. web</t>
  </si>
  <si>
    <t># Solicitudes de publicación atendidas / Solicitudes de publicación recibidas</t>
  </si>
  <si>
    <t>Subgerencia de Comunicaciones y Atención al usuario</t>
  </si>
  <si>
    <t xml:space="preserve">Elaboración y publicación del Inventario de Activos de Información (TIC) y Caracterización de usuarios TIC </t>
  </si>
  <si>
    <t>Director(a) de TIC´s y Profesional Especializado 6  - Seguridad Informática</t>
  </si>
  <si>
    <t>Actualizar y publicar el índice de información actualizada y reservada.</t>
  </si>
  <si>
    <t>Un índice de información actualizada y reservada.</t>
  </si>
  <si>
    <t>(Índice actualizado /1)*100</t>
  </si>
  <si>
    <t xml:space="preserve">Elaboración, aprobación y publicación  del  Programa de Gestión Documental. </t>
  </si>
  <si>
    <t>Mejorar la accesibilidad de los espacios físicos de la Entidad para la población en condición de discapacidad</t>
  </si>
  <si>
    <t xml:space="preserve">Un Espacio Físico de la Entidad para la  población en condición de discapacidad mejorado </t>
  </si>
  <si>
    <t>(Un Espacio Físico de la Entidad para la  población en condición de discapacidad mejorado/1)*100</t>
  </si>
  <si>
    <t>Profesional Universitario 3 - Formación y Desarrollo
y 
Profesional Universitario 4 - Comunicación Organizacional</t>
  </si>
  <si>
    <t>Un (1)Código de Ética de acuerdo a los lineamientos del Distrito y Buen Gobierno Actualizado y divulgado</t>
  </si>
  <si>
    <t>(Código de ética revisado y actualizado /1) x 100</t>
  </si>
  <si>
    <t>Profesional Universitario 3 - Formación y Desarrollo
y 
Profesional Especializado 6  Asuntos Disciplinarias
y 
Profesional Universitario 4 - Comunicación Organizacional</t>
  </si>
  <si>
    <t>No. de piezas gráficas publicadas/10</t>
  </si>
  <si>
    <t>Matriz de riesgos de corrupción consolidada/1</t>
  </si>
  <si>
    <t>Profesional Universitario 4  - Gestión Integral - Oficina Asesora de Planeación.</t>
  </si>
  <si>
    <t>Una publicación en la página web  y en la intranet de la Entidad del proyecto Matriz Mapa de Riesgos de Corrupción 2017.</t>
  </si>
  <si>
    <t>No. de monitoreos efectuados/3</t>
  </si>
  <si>
    <t>Elaboración de la totalidad  de los informes de verificación y evaluación del mapa de riesgos de corrupción planeados para la vigencia 2017.</t>
  </si>
  <si>
    <r>
      <rPr>
        <b/>
        <sz val="12"/>
        <color theme="1"/>
        <rFont val="Calibri"/>
        <family val="2"/>
        <scheme val="minor"/>
      </rPr>
      <t xml:space="preserve">Subcomponente/proceso  2  </t>
    </r>
    <r>
      <rPr>
        <sz val="12"/>
        <color theme="1"/>
        <rFont val="Calibri"/>
        <family val="2"/>
        <scheme val="minor"/>
      </rPr>
      <t>Construcción del Mapa de Riesgos de Corrupción</t>
    </r>
  </si>
  <si>
    <r>
      <t xml:space="preserve">Subcomponente 3 
</t>
    </r>
    <r>
      <rPr>
        <sz val="12"/>
        <color theme="1"/>
        <rFont val="Calibri"/>
        <family val="2"/>
      </rPr>
      <t>Incentivos para motivar la cultura de la rendición y petición de cuentas</t>
    </r>
  </si>
  <si>
    <r>
      <t>Subcomponente 4</t>
    </r>
    <r>
      <rPr>
        <sz val="12"/>
        <color theme="1"/>
        <rFont val="Calibri"/>
        <family val="2"/>
        <scheme val="minor"/>
      </rPr>
      <t xml:space="preserve"> 
Evaluación y retroalimentación a  la gestión institucional</t>
    </r>
  </si>
  <si>
    <r>
      <rPr>
        <b/>
        <sz val="12"/>
        <color theme="1"/>
        <rFont val="Calibri"/>
        <family val="2"/>
        <scheme val="minor"/>
      </rPr>
      <t xml:space="preserve">Subcomponente 1
</t>
    </r>
    <r>
      <rPr>
        <sz val="12"/>
        <color theme="1"/>
        <rFont val="Calibri"/>
        <family val="2"/>
        <scheme val="minor"/>
      </rPr>
      <t xml:space="preserve"> Estructura administrativa y Direccionamiento estratégico </t>
    </r>
  </si>
  <si>
    <r>
      <rPr>
        <b/>
        <sz val="12"/>
        <color theme="1"/>
        <rFont val="Calibri"/>
        <family val="2"/>
        <scheme val="minor"/>
      </rPr>
      <t xml:space="preserve">Subcomponente 3
</t>
    </r>
    <r>
      <rPr>
        <sz val="12"/>
        <color theme="1"/>
        <rFont val="Calibri"/>
        <family val="2"/>
        <scheme val="minor"/>
      </rPr>
      <t>Talento Humano</t>
    </r>
  </si>
  <si>
    <r>
      <rPr>
        <b/>
        <sz val="12"/>
        <color theme="1"/>
        <rFont val="Calibri"/>
        <family val="2"/>
        <scheme val="minor"/>
      </rPr>
      <t xml:space="preserve">Subcomponente 4
</t>
    </r>
    <r>
      <rPr>
        <sz val="12"/>
        <color theme="1"/>
        <rFont val="Calibri"/>
        <family val="2"/>
        <scheme val="minor"/>
      </rPr>
      <t>Normativo y procedimental</t>
    </r>
  </si>
  <si>
    <r>
      <rPr>
        <b/>
        <sz val="12"/>
        <color theme="1"/>
        <rFont val="Calibri"/>
        <family val="2"/>
        <scheme val="minor"/>
      </rPr>
      <t xml:space="preserve">Subcomponente 5 </t>
    </r>
    <r>
      <rPr>
        <sz val="12"/>
        <color theme="1"/>
        <rFont val="Calibri"/>
        <family val="2"/>
        <scheme val="minor"/>
      </rPr>
      <t>Relacionamiento con el ciudadano</t>
    </r>
  </si>
  <si>
    <r>
      <rPr>
        <b/>
        <sz val="12"/>
        <color theme="1"/>
        <rFont val="Calibri"/>
        <family val="2"/>
        <scheme val="minor"/>
      </rPr>
      <t xml:space="preserve">Subcomponente 2
</t>
    </r>
    <r>
      <rPr>
        <sz val="12"/>
        <color theme="1"/>
        <rFont val="Calibri"/>
        <family val="2"/>
        <scheme val="minor"/>
      </rPr>
      <t>Fortalecimiento de los canales de atención</t>
    </r>
  </si>
  <si>
    <r>
      <rPr>
        <b/>
        <sz val="12"/>
        <color theme="1"/>
        <rFont val="Calibri"/>
        <family val="2"/>
        <scheme val="minor"/>
      </rPr>
      <t xml:space="preserve">Subcomponente 1
</t>
    </r>
    <r>
      <rPr>
        <sz val="12"/>
        <color theme="1"/>
        <rFont val="Calibri"/>
        <family val="2"/>
        <scheme val="minor"/>
      </rPr>
      <t>Transparencia Activa</t>
    </r>
  </si>
  <si>
    <r>
      <rPr>
        <b/>
        <sz val="12"/>
        <color theme="1"/>
        <rFont val="Calibri"/>
        <family val="2"/>
        <scheme val="minor"/>
      </rPr>
      <t xml:space="preserve">Subcomponente 2
</t>
    </r>
    <r>
      <rPr>
        <sz val="12"/>
        <color theme="1"/>
        <rFont val="Calibri"/>
        <family val="2"/>
        <scheme val="minor"/>
      </rPr>
      <t>Transparencia Pasiva</t>
    </r>
  </si>
  <si>
    <r>
      <t xml:space="preserve">Subcomponente 3
</t>
    </r>
    <r>
      <rPr>
        <sz val="12"/>
        <color theme="1"/>
        <rFont val="Calibri"/>
        <family val="2"/>
        <scheme val="minor"/>
      </rPr>
      <t>Instrumentos de Gestión de la información</t>
    </r>
  </si>
  <si>
    <r>
      <t xml:space="preserve">Subcomponente 4
</t>
    </r>
    <r>
      <rPr>
        <sz val="12"/>
        <color theme="1"/>
        <rFont val="Calibri"/>
        <family val="2"/>
        <scheme val="minor"/>
      </rPr>
      <t>Criterio diferencial de Accesibilidad</t>
    </r>
  </si>
  <si>
    <r>
      <t xml:space="preserve">Subcomponente 5
</t>
    </r>
    <r>
      <rPr>
        <sz val="12"/>
        <color theme="1"/>
        <rFont val="Calibri"/>
        <family val="2"/>
        <scheme val="minor"/>
      </rPr>
      <t>Monitoreo</t>
    </r>
  </si>
  <si>
    <t xml:space="preserve"> 30/09/2017</t>
  </si>
  <si>
    <t>Cuarenta (40) Reportes  de ejecución presupuestal elaborados y publicados en la página web de TRANSMILENIO S.A., PREDIS, SIVICOF y SIDEF</t>
  </si>
  <si>
    <t>N° de informes publicados anualmente/40</t>
  </si>
  <si>
    <t>Subgerente Económica</t>
  </si>
  <si>
    <t>FECHA DE ACTUALIZACIÓN  Diciembre de 2017</t>
  </si>
  <si>
    <r>
      <rPr>
        <b/>
        <sz val="12"/>
        <color theme="1"/>
        <rFont val="Calibri"/>
        <family val="2"/>
        <scheme val="minor"/>
      </rPr>
      <t xml:space="preserve">Subcomponente /procesos
</t>
    </r>
    <r>
      <rPr>
        <sz val="12"/>
        <color theme="1"/>
        <rFont val="Calibri"/>
        <family val="2"/>
        <scheme val="minor"/>
      </rPr>
      <t>Consulta y divulgación</t>
    </r>
  </si>
  <si>
    <r>
      <t xml:space="preserve">Subcomponente 1    
</t>
    </r>
    <r>
      <rPr>
        <sz val="12"/>
        <color theme="1"/>
        <rFont val="Calibri"/>
        <family val="2"/>
        <scheme val="minor"/>
      </rPr>
      <t>Información de calidad y en el lenguaje comprensible</t>
    </r>
  </si>
  <si>
    <r>
      <t xml:space="preserve">Subcomponente 2    
</t>
    </r>
    <r>
      <rPr>
        <sz val="12"/>
        <color theme="1"/>
        <rFont val="Calibri"/>
        <family val="2"/>
      </rPr>
      <t>Diálogo de doble vía con la ciudadanía y sus organizaciones</t>
    </r>
  </si>
  <si>
    <t xml:space="preserve">                                                                               </t>
  </si>
  <si>
    <t xml:space="preserve"> Actividades</t>
  </si>
  <si>
    <t xml:space="preserve">                                      </t>
  </si>
  <si>
    <t xml:space="preserve">                                                             </t>
  </si>
  <si>
    <t xml:space="preserve">                                         </t>
  </si>
  <si>
    <t>N° Actividades Programadas</t>
  </si>
  <si>
    <t>N° Actividades Cumplidas</t>
  </si>
  <si>
    <t>% Cumplimiento</t>
  </si>
  <si>
    <t>Descripción del Avance</t>
  </si>
  <si>
    <t>Concepto Oficina de Control Interno</t>
  </si>
  <si>
    <t>Sin observación</t>
  </si>
  <si>
    <t>Seguimiento a 31 de Diciembre de 2017</t>
  </si>
  <si>
    <r>
      <rPr>
        <b/>
        <sz val="12"/>
        <color theme="1"/>
        <rFont val="Calibri"/>
        <family val="2"/>
        <scheme val="minor"/>
      </rPr>
      <t xml:space="preserve">Subcomponente /proceso 4
</t>
    </r>
    <r>
      <rPr>
        <sz val="12"/>
        <color theme="1"/>
        <rFont val="Calibri"/>
        <family val="2"/>
        <scheme val="minor"/>
      </rPr>
      <t>Monitoreo o revisión</t>
    </r>
  </si>
  <si>
    <t>Sin Observación</t>
  </si>
  <si>
    <t>En el mes de agosto se retiró el punto de personalización CAN e ingresó el punto Super CADE Engativá.</t>
  </si>
  <si>
    <t>Profesional Especializado 6 de Prensa y Comunicación Externa
Web Master de la entidad
y
Profesionales de las áreas encargados de la información</t>
  </si>
  <si>
    <t>En conjunto con la Secretaría General de la Alcaldía Mayor de Bogotá, se han llevado a cabo dos capacitaciones, durante los meses de julio y agosto, así:
1. Conceptos del Servicio
2. Calidad y calidez</t>
  </si>
  <si>
    <t>A partir del mes de julio de 2017, se dio inicio al proceso de cualificación del servicio donde se brinda la posibilidad de obtener una certificación en calidad del servicio por parte del SENA. 
A la fecha se han realizado dos jornadas de capacitación.</t>
  </si>
  <si>
    <t>Se elaboró el Inventario de Activos de Información de TICs, como la Caracterización de Usuarios correspondiente. Se adjuntan los archivos.</t>
  </si>
  <si>
    <t xml:space="preserve">Se realizó la  identificación de documentos producidos  por la entidad, esta pendiente la verificación con las dependencias la normatividad frente a la confidencialidad de los mismos.   </t>
  </si>
  <si>
    <t>Profesional Universitario 4  - Gestión Integral - Oficina Asesora de Planeación</t>
  </si>
  <si>
    <t>Profesional Universitario 4  - Gestión Integral - Oficina Asesora de Planeación en coordinación con los profesionales (comunicación Externa e Interna)  de la Subgerencia de Comunicaciones y Atención al Ciudadano.</t>
  </si>
  <si>
    <t xml:space="preserve">Profesional Universitario 4  - Gestión Integral - Oficina Asesora de Planeación </t>
  </si>
  <si>
    <t>Actividad excluida en la segunda versión del mapa de riesgos sin informar a la OCI</t>
  </si>
  <si>
    <t>Profesional Universitario 4 - Gestión Integral - Oficina Asesora de Planeación  en coordinación con los Responsables de las estrategias establecidos en el PAAC</t>
  </si>
  <si>
    <t xml:space="preserve">Profesional Universitario 4 - Gestión Integral - Oficina Asesora de Planeación </t>
  </si>
  <si>
    <t>Profesional Especializado 6- Gestión Social 
y
 Gestores Sociales</t>
  </si>
  <si>
    <t>Profesional Especializado 6- Gestión Social
y 
Gestores Sociales</t>
  </si>
  <si>
    <t xml:space="preserve">Profesional Especializado 6- Gestión Social </t>
  </si>
  <si>
    <t>En conjunto con el operador de recaudo, realizar la reubicación de puntos de personalización de tarjetas con el fin de cubrir mas población en Bogotá de acuerdo con la dinámica del sistema.</t>
  </si>
  <si>
    <t xml:space="preserve">Sin observación </t>
  </si>
  <si>
    <t>Con fecha de corte a este reporte se encuentra funcional la nueva sede, la cual está ubicada en la Av. Dorado # 69-76 Edificio Elemento piso 4, 5, 6 y 7. La sede incorpora la infraestructura necesaria para garantizar el acceso adecuado y libre desplazamiento de la población con discapacidad dentro de las instalaciones de las oficinas Administrativas.</t>
  </si>
  <si>
    <t xml:space="preserve">Revisión, actualización y divulgación del Código de Ética y Buen Gobierno (Esta actividad está sujeta al cambio del Plan Estratégico de la Entidad en 2017 y a la implementación del código de Ética Distrital), el cual incluirá temas relacionados al plan Anticorrupción y Atención al Ciudadano. </t>
  </si>
  <si>
    <t>Publicar el proyecto de Mapa de riesgos de corrupción 2017 en la pagina web de la Entidad y en la Intranet para que sea conocido y observado por los actores externos e internos de la Entidad</t>
  </si>
  <si>
    <t>No. de procesos identificados con riesgos de corrupción/13 procesos.</t>
  </si>
  <si>
    <t>Jefe Oficina Asesora a de Planeación con líderes de procesos</t>
  </si>
  <si>
    <t>Una matriz con el mapa de riesgos de corrupción 2017 publicada en la página web de la Entidad y en la Intranet</t>
  </si>
  <si>
    <t>Mínimo tres monitoreos del mapa de riesgos de corrupción al año.</t>
  </si>
  <si>
    <t>Consolidación y remisión para su publicación del Informe de Gestión de la Entidad año 2016</t>
  </si>
  <si>
    <t>Evaluación a las estrategias establecidas en el Plan Anticorrupción y de Servicio al Ciudadano, de acuerdo con los términos y condiciones establecidos en la normatividad aplicable.</t>
  </si>
  <si>
    <t>Los puntos de personalización de tarjetas no se encuentran distribuidos en todas las zonas de Bogotá, establecidas por TRANSMILENIO S.A., lo que no facilita a que los usuarios personalicen las tarjetas TULLAVE.</t>
  </si>
  <si>
    <t>Autodiagnóstico de accesibilidad a los espacios físicos de atención y servicio al ciudadano de acuerdo con la NTC 6047.</t>
  </si>
  <si>
    <t>Fortalecer las competencias de los servidores públicos que atienden directamente a los ciudadanos a través de procesos de cualificación.</t>
  </si>
  <si>
    <t>Verificar y evaluar la elaboración, visibilización, seguimiento y control del mapa de riesgos de corrupción de la Entidad</t>
  </si>
  <si>
    <t>Actualizar y publicar el inventario de activos de información de gestión documental</t>
  </si>
  <si>
    <t xml:space="preserve">Esta actividad se presentó como cumplida desde el primer seguimiento realizado en el mes de mayo de 2017 con fecha de corte 30 de abril de 2017. </t>
  </si>
  <si>
    <t>Consolidar el Mapa de Riesgos de Corrupción 2017, con base en lo establecido en la normatividad vigente</t>
  </si>
  <si>
    <t>Documentar los Riesgos de Corrupción 2017 por procesos, acorde con la metodología establecida en la Guía de Gestión de riesgos de corrupción 2015</t>
  </si>
  <si>
    <t>Diseñar y publicar piezas gráficas a través de la Intranet en temas relacionadas con la Gestión del Riesgo</t>
  </si>
  <si>
    <t>Revisar la metodología de gestión de riesgos de la Entidad incluyendo la Política de Administración de Riesgos</t>
  </si>
  <si>
    <t>Riesgos de corrupción identificados en los procesos (100%).</t>
  </si>
  <si>
    <t>Con corte a 31 de diciembre de  2017 la Oficina de Control Interno realizó los siguientes informes de seguimiento a los Riesgos de Corrupción: OCI-2017-001 radicado bajo el número 2017IE148, el informe OCI-2017-16 radicado bajo el número 2017IE4398, OCI-2017-027 radicado bajo el número 2017IE8598 y el presente informe que aun no tiene radicado.
Estos informes se publican en la página web de Transmilenio, aclarando que los  tres primeros ya se encuentran publicados. Se resalta que la planeación de 4 informes en la vigencia corresponde incluso al corte 31 de Diciembre de 2017 cuyo seguimiento se inicia en el mes de diciembre pero finaliza en el mes de Enero de 2018.</t>
  </si>
  <si>
    <t>(Campañas realizadas para socializar comportamientos deseados presentes en el Código de Ética y Buen Gobierno/ 1) x 100</t>
  </si>
  <si>
    <t xml:space="preserve">Índice de información actualizado y publicado en la página web de la entidad. </t>
  </si>
  <si>
    <t>No se cuenta con esta herramienta, debido a que la Consultoría contratada por la Gerencia para este fin, se encuentra realizando un diagnóstico sobre los usuarios para posteriormente diseñar el instrumento necesario.</t>
  </si>
  <si>
    <t>Se gestionaron dos campañas informativas sobre la responsabilidad de los servidores públicos frente al Servicio al Ciudadano.</t>
  </si>
  <si>
    <t xml:space="preserve">El 24 de noviembre se llevó a cabo una capacitación con los funcionarios de la entidad encargados de enviar la información para su actualización en la página web. Esta capacitación contó con la participación del INCI quien reforzó la importancia de generar contenidos accesibles para las personas en condición de discapacidad, que son usuarios de nuestros servicios. </t>
  </si>
  <si>
    <r>
      <rPr>
        <b/>
        <sz val="12"/>
        <rFont val="Calibri"/>
        <family val="2"/>
        <scheme val="minor"/>
      </rPr>
      <t xml:space="preserve">Subcomponente /procesos
</t>
    </r>
    <r>
      <rPr>
        <sz val="12"/>
        <rFont val="Calibri"/>
        <family val="2"/>
        <scheme val="minor"/>
      </rPr>
      <t>Consulta y divulgación</t>
    </r>
  </si>
  <si>
    <t>A la fecha se encuentran publicados en la página web de la entidad los estados financieros de enero a octubre de 2017. Los meses faltantes que son noviembre se tiene como fecha limite el 20 de diciembre de 2017 y de diciembre hasta el 15 de febrero 2018.</t>
  </si>
  <si>
    <t>Se ha generado la publicación en página web de los 105 comunicados elaborados en la entidad</t>
  </si>
  <si>
    <t>Se han realizado 3.691 actividades de Gestión Social diferenciadas de la siguiente manera:
Apoyo a Grupos de Interés: 276
Atención a Bloqueos, Marchas y/o Contingencias: 94
SAT (Sistema Alertas Tempranas): 160
Audiencias públicas: 47
Comité de Gestión Social: 26
Divulgación: 355
Eventos Zonales: 2
Mesa de Trabajo: 41
Socialización: 900
Reunión: 1409
Recorrido: 243
Otro: 138</t>
  </si>
  <si>
    <t>Se  llevó a cabo el tercer monitoreo al mapa de  riesgos de corrupción de la Entidad,  para dicha tarea el Jefe de la Oficina Asesora de Planeación en coordinación con el Jefe de la Oficina de Control Interno remitieron comunicación a las áreas en diferentes periodos, durante 2017. Cuyos informes se pueden ver en la página web de la Entidad.</t>
  </si>
  <si>
    <t>Realizar eventos de participación para el  fortalecimiento de comportamientos ciudadanos y el respeto por lo público con los lideres comunales en el 90% de las localidades del Distrito.</t>
  </si>
  <si>
    <t>Una metodología revisada y divulgada</t>
  </si>
  <si>
    <t>La Oficina Asesora de Planeación se encuentra en proceso de revisión de la metodología de gestión de riesgos la cual se formalizará en el SIG mediante Resolución.</t>
  </si>
  <si>
    <t>La  Oficina Asesora de Planeación, diseño y divulgó diez (10) piezas gráficas relacionadas con la gestión de riesgos,  las cuales fueron publicadas en la intranet para el conocimiento de todos los servidores públicos de la Entidad, durante la vigencia 2017.
Publicaciones realizadas en la  intranet:
1) 28 de febrero de 2017
2) 31 de marzo de 2017
3) 25 de abril de 2017
4) 1 de junio de 2017
5) 28 junio de 2017
6) 31 de julio de 2017
7) 24 de agosto de 2017
8) 10 de octubre de 2017
9) 25 de octubre de 2017
10) 7 de diciembre de 2017</t>
  </si>
  <si>
    <t>Se evidenció la publicación  en la página web de la entidad de los estados financieros  correspondientes a noviembre de 2017.</t>
  </si>
  <si>
    <t>Esta actividad se encuentra cumplida desde el mes de febrero de 2017.</t>
  </si>
  <si>
    <t>Con corte a 31 de diciembre de  2017 la Oficina de Control Interno realizó los siguientes informes de seguimiento a los Riesgos de Corrupción: OCI-2017-001 radicado bajo el numero 2017IE148 ,   el informe OCI-2017-16 radicado bajo el numero 2017IE4398, OCI-2017-027 radicado bajo el numero 2017IE8598 y el presente informe que aun no tiene radicado.
Estos informes se  publican en la  pagina web de  Transmilenio, aclarando que los tres primeros ya se encuentran publicados. Se resalta que la planeación de cuatro (4) informes en la vigencia corresponde incluso al corte 31 de Diciembre de 2017 cuyo seguimiento se inicia en el mes de diciembre pero finaliza en el mes de Enero de 2018.</t>
  </si>
  <si>
    <t>La Oficina Asesora de Planeación  en coordinación con las dependencias de la Entidad, analizaron las observaciones realizadas en el seguimiento hecho por la Oficina de Control Interno en su informe de seguimiento  OCI-2017-016, a partir de esta información se revisaron y ajustaron las estrategias contenidas en el PAAC 2017.</t>
  </si>
  <si>
    <r>
      <t>A corte de  diciembre de 2017, trece (13) dependencias han designado profesionales para el trámite de PQRS, conforme a lo requerido a través del memorandos internos bajo número:
1) 2017IE2793-Subgerencia Económica, 2) 2017IE2623-Subgerencia Jurídic</t>
    </r>
    <r>
      <rPr>
        <sz val="12"/>
        <rFont val="Calibri"/>
        <family val="2"/>
        <scheme val="minor"/>
      </rPr>
      <t>a, 2017IE3451-Subgerencia Técnica y de Servicios, 2017IE3140-DT Modos Alternativos, 2017IE2797-DT Buses, 2017IE2916 y 2017IE8460-DTBRT, 2017IE2501-Subgerencia Negocios, 2017IE2578-Dirección Administrativa.
La DT TIC's, la OAP y OCI dieron respuesta mediante correo electrónico.</t>
    </r>
  </si>
  <si>
    <t>Se diseñó un autodiagnóstico de accesibilidad a los espacios físicos de atención al ciudadano de acuerdo con la NTC 6047.</t>
  </si>
  <si>
    <t>Con una periodicidad mensual, fueron elaborados y publicados los informes sobre el balance de PQRS, así:
- Enero de 2017: Se elaboró y publicó el informe correspondiente a diciembre de 2016.
- Diciembre de 2017: Se elaboró y publicó el informe correspondiente al mes de noviembre del mismo año.
Los informes son publicados mes vencido, es decir que durante el año, contando con el informe de 2016, se publicaron 12 documentos en la página web. 
Nota: El informe del mes de diciembre se encuentra pendiente por elaboración y publicación lo que se llevará a cabo en enero de 2018.</t>
  </si>
  <si>
    <t>-Se identificó a través del ejercicio de caracterización la necesidad de facilitar al ciudadano el acceso a la línea de servicio 195, por ello, se logró posicionar a TRANSMILENIO S.A. en la opción 2 del menú principal de la línea. 
- En el menú asignado para TRANSMILENIO S.A., se incluyó la opción de “planear su viaje” y “bloqueos e información Tarjeta Tullave” que direccionan al usuario a un asesor del Contact Center 018000-115510, especializados en estos temas, ofreciendo de esta manera mayor agilidad en la respuesta.
-En conjunto con algunas Entidades Distritales se estructuró la guía ciudadana para la gestión de las PQRS. Se encuentra en proceso de publicación.</t>
  </si>
  <si>
    <t>Se han recibido 317 solicitudes de publicación por parte de las áreas las cuales se han publicado en su totalidad.</t>
  </si>
  <si>
    <t>En la página Web de la Entidad, se encuentra operando el botón de transparencia para el acceso directo a la información pública en la siguiente ruta: http://www.transmilenio.gov.co/Publicaciones/la_entidad/transparencia_y_acceso_a_la_informacion_publica_transmilenio.  Se adjunta pantallazo de verificación.</t>
  </si>
  <si>
    <t>- Se llevó a cabo al interior de la entidad un levantamiento de información etnográfica a través de entrevistas y grupos focales, con el fin de obtener toda la información necesaria para el desarrollo del nuevo Código de Ética de TRANSMILENIO S.A.
- Entre el 11 y el 29 de diciembre se desarrolló el bosquejo del nuevo libro Código de Ética para la entidad, el cual se basa en los lineamientos dados por el Distrito, la Función Pública y el DASC, y que será lanzado entre enero y febrero de 2018.</t>
  </si>
  <si>
    <t>- En mayo de 2017 se adelantó una campaña sobre "Reglas de Convivencia " en nuestra nueva sede, donde se hizo énfasis en los comportamientos deseado presentes en el código de ética.
Publicaciones en Intranet 
- Se realizó un doblaje performático divulgando la nueva Gestión Ética al interior y la importancia de los buenos comportamientos al interior de la entidad, así como promoviendo la conformación de un grupo de gestores de marca TRANSMILENIO, quienes apoyarán el lanzamiento del nuevo Código de Ética.</t>
  </si>
  <si>
    <t>Del 2 de enero de 2017 a la fecha, se  recibieron en la Oficina de Control Interno, un total de  veinticinco (25) informes provenientes de Entes de Control y/o Vigilancia, los cuales se encuentran debidamente publicados en la página web de la Entidad.</t>
  </si>
  <si>
    <t>- Se realizó el 1 de diciembre una campaña al interior de la entidad y vía Intranet para la conformación del grupo de gestores de marca TRANSMILENIO, quienes liderarán el proceso de divulgación y puesta en marcha del nuevo libro y la Gestión Ética al interior de la entidad. Se tuvo buena aceptación de esta campaña con un total de 13 inscritos.
- A partir de enero de 2018 se desarrollarán una serie de actividades con los gestores de marca en pro de una correcta divulgación y sensibilización de a Gestión Ética al interior de la entidad.</t>
  </si>
  <si>
    <t xml:space="preserve">Se elaboró el Programa de Gestión Documental y se aprobó en Comité de Archivo. </t>
  </si>
  <si>
    <t>Se realizaron veintiséis (26) versiones del Plan de Adquisiciones, los cambios que han generado las diferentes versiones están soportadas en las actas de los Comités de Contratación celebrados por la Entidad para el año en curso. Así mismo, se publicaron dos (2) versiones del Plan de acción institucional.</t>
  </si>
  <si>
    <t>Se realizaron 4 Eventos de Participación con líderes:
1. Dirigido a los miembros de Asojuntas de las diferentes localidades de la ciudad. y funcionarios de las dependencias de TRANSMILENIO S.A.
2. Líderes localidad de Suba.
3. Líderes de la localidad de Teusaquillo.
4. Ciudad Bolívar</t>
  </si>
  <si>
    <t>El responsable  informó: "Se realizaron 216 actividades lúdicas, pedagógicas y  culturales, en las cuales se informa sobre el sistema de transporte de Bogotá en sus dos componentes troncal y zonal, a través de las siguientes actividades: feria pilo, sketch libro al viento, feria de servicios, campañas de organización de filas, campañas anti evasión - encuestas de cultura ciudadana, campaña anti evasión ¨el pato¨,  información y curso pedagógico del nuevo código de policía,  actividad cultural en bibloestacion ¨café libro al Viento¨ y actividades en bibloestaciones . Estas acciones permitieron orientar a cerca de 294,049 personas.
A pesar de que ya se completó el 100% de la meta, se ha continuado haciendo las actividades lúdico, pedagógicas culturales y llevamos 45 actividades adicionales de las cuales están Ferias Pilo, Ferias de Servicio y Campañas de Organización de Filas en el sistema.
Este incremento de actividades se debe a que  se ha aumento  las ferias de servicio por solicitudes de la alcaldía, los gestores sociales de TRANSMILENIO implementaron unas actividades en las cuales llevan las ferias pilo y se ha reforzado toda la campaña de anti evasión PATO.</t>
  </si>
  <si>
    <t>Se verificaron los soportes correspondiente a las cuatro (4) actividades realizadas por la dependencia.</t>
  </si>
  <si>
    <t>Se verificó la designación de los funcionarios por dependencia, sin embargo se evidenció que algunas dependencias no cuentan con un funcionario suplente para atender los trámites de PQRS así como los mismos se encuentran desactualizados.</t>
  </si>
  <si>
    <t>A pesar que la dependencia cuenta con el cumplimiento de la actividad, no cuenta con un archivo consolidado que le permita monitorear la totalidad de las solicitudes enviadas por las dependencias para su publicación.</t>
  </si>
  <si>
    <t>En el mes de julio de 2017, se realizó la aplicación de la primera medición de la encuesta de satisfacción.
Se encuentra en proceso de aplicación la segunda medición cuyos resultados serán entregados al finalizar el mes de diciembre de 2017.</t>
  </si>
  <si>
    <t>No se obtuvo evidencia de los resultados de la tercera encuesta de satisfacción.</t>
  </si>
  <si>
    <t>Componente 1 - Gestión del Riesgo de Corrupción</t>
  </si>
  <si>
    <t>% de Avance</t>
  </si>
  <si>
    <t xml:space="preserve">Nivel de Cumplimiento </t>
  </si>
  <si>
    <t>Total Gestión del Riesgo de Corrupción</t>
  </si>
  <si>
    <t>Componente 3 - Rendición de Cuentas</t>
  </si>
  <si>
    <t xml:space="preserve">Eliminado </t>
  </si>
  <si>
    <t>Total Rendición de Cuentas</t>
  </si>
  <si>
    <t>Componente 4 - Racionalización de Trámites</t>
  </si>
  <si>
    <t>Total Racionalización de Trámites</t>
  </si>
  <si>
    <t>Componente 5 - Mecanismos para Mejorar la Atención al Ciudadano</t>
  </si>
  <si>
    <t>Total Mecanismos para Mejorar la Atención al Ciudadano</t>
  </si>
  <si>
    <t>Componente 6 - Mecanismos para la Transparencia y el Acceso a la Información</t>
  </si>
  <si>
    <t>Total Mecanismos para la Transparencia y el Acceso a la Información</t>
  </si>
  <si>
    <t>Componente 7 - Otras Iniciativas de Lucha Contra la Corrupción</t>
  </si>
  <si>
    <t>Total Otras Iniciativas de Lucha Contra la Corrupción</t>
  </si>
  <si>
    <t>TOTAL ACTIVIDADES</t>
  </si>
  <si>
    <t>Estrategias Plan Anticorrupción y Atención al Ciudadano - Vigencia 2017</t>
  </si>
  <si>
    <t>N°</t>
  </si>
  <si>
    <t>A la fecha de corte 31/12/2017, la Oficina de Control Interno ha publicado un total de treinta y ocho (38) informes correspondientes a trabajos de aseguramiento y cumplimiento previstos en el Plan Anual de actividades aprobados por el Comité SIG para la vigencia 2017.</t>
  </si>
  <si>
    <t>Con corte 31 de Diciembre del 2017 se llevó a cabo el diseño del protocolo de atención a pequeños propietarios. De igual manera, se inició con el grupo de interés la implementación de los procesos derivados del mismo.</t>
  </si>
  <si>
    <t>No se obtuvo evidencia de la ejecución durante la vigencia, debido a que la dependencia solicitó la eliminación de esta actividad de acuerdo con lo indicado en el radicado 2017IE11829 de fecha 24 de noviembre de 2017, la cual no fue aprobada por parte de la Oficina Asesora de Planeación.</t>
  </si>
  <si>
    <t>Validación del botón de Transparencia en la página Web de Transmilenio S.A.
En la pagina Web de la Entidad, se encuentra operando el boton de transparencia para el acceso directo a la informacion publica en la siguiente ruta http://www.transmilenio.gov.co/Publicaciones/la_entidad/transparencia_y_acceso_a_la_informacion_publica_transmilenio.  Se adjunta pantallazo de verificación.</t>
  </si>
  <si>
    <t>Reporte y validación, de acuerdo con lo establecido, del avance en la implementación de la estrategia GEL en Transmilenio S.A.
En cumplimiento de la Circular 12/2017 de la Alta Consejería de TIC, la Entidad registró la Medición de cumplimiento de los componentes GEL (TIC para: Gobierno Abierto-Trasparencia, Servicios, Gestión, Seguridad y Privacidad de la Información e Impacto GEL), en el mecanismo Web dispuesto para tal fin (http://ticbogota.gov.co/medicion-gel-2016). Se adjunta Certificación viá corre electrónico, que evidencia el reporte de avance realizado.
De otra parte se ha solicitado espacio para presentación al Comité de Gerencia, y se espera realizar dicha presentación al término del presente año. Se adjunta correo de la presentación enviada para tal fin.</t>
  </si>
  <si>
    <t>Se evidenció la Resolución 776 del 29 de diciembre de 2017.</t>
  </si>
  <si>
    <t>Publicación, envió y presentación de la información requerida por los organismos de control Administrativo, fiscal y disciplinario de acuerdo a las normas existentes.
En la vigencia 2017, se ha publicado la información correspondiente al presupuesto de la vigencia y ejecución presupuestal así: Once (11) reportes en la página web de TRANSMILENIO S.A., once (12) en el PREDIS, once (12) en SIVICOF y tres (3) en el SIDEF, para un total de treinta y seis (36) publicaciones.</t>
  </si>
  <si>
    <t>A pesar que la Dirección Corporativa  reportó la actividad al 100%, aun se encuentra pendiente de publicación:
- SIDEF: IV Trimestre de 2017.
- TRANSMILENIO: Diciembre de 2017.</t>
  </si>
  <si>
    <t>Se puso al aire el portal infantil de la página web de la entidad "Transmichiquis". 5/06/2017</t>
  </si>
  <si>
    <t>Si bien se evidenció el seguimiento al cumplimiento de la Estrategia GEL y el cual fue remitido a la Alta Consejería Distrital de TIC, no se evidenció que el mismo haya sido presentado a la Alta Dirección de la Entidad, tal y como fue planteado  en el indicador.
Se sugiere ajustar el indicador a la situación actual de reporte establecida, que para el fin, corresponde a la Alta Consejería de TIC.</t>
  </si>
  <si>
    <t>Si bien se evidenció la validación del cumplimiento de los lineamientos de Transparencia, el cual fue remitido a la Alta Consejería Distrital de TIC, sin embargo, no se evidenció la presentación ante la Alta Dirección del informe mencionado en la actividad a realizar.
Se sugiere ajustar el indicador a la situación actual de reporte establecida, que para el fin, corresponde a la Alta Consejería de TIC.</t>
  </si>
  <si>
    <t>Implementar espacios de presencia institucional de TMSA en el 45% de las Alcaldía Locales, garantizando la atención a las comunidades</t>
  </si>
  <si>
    <t>A pesar que se evidenció el diseño del autodiagnóstico y el cumplimiento de la actividad se dió al 100%, el mismo no fue socializado, de acuerdo con lo indicado por el funcionario designado por la dependencia, por lo anterior, la OCI considera importante divulgar y poner en conocimiento a los funcionarios públicos o grupos de interés, con el fin de que este, sirva de soporte para la mejora en el fortalecimiento de los canales de atención al ciudadano.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</si>
</sst>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 #,##0_);_(* \(#,##0\);_(* &quot;-&quot;??_);_(@_)"/>
  </numFmts>
  <fonts count="29" x14ac:knownFonts="1">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2"/>
      <name val="Calibri"/>
      <family val="2"/>
      <scheme val="minor"/>
    </font>
    <font>
      <b/>
      <sz val="12"/>
      <name val="Calibri"/>
      <family val="2"/>
      <scheme val="minor"/>
    </font>
    <font>
      <b/>
      <sz val="18"/>
      <color theme="1"/>
      <name val="Calibri"/>
      <family val="2"/>
      <scheme val="minor"/>
    </font>
    <font>
      <b/>
      <sz val="12"/>
      <color theme="1"/>
      <name val="Calibri"/>
      <family val="2"/>
    </font>
    <font>
      <sz val="12"/>
      <color theme="1"/>
      <name val="Calibri"/>
      <family val="2"/>
    </font>
    <font>
      <sz val="12"/>
      <name val="Calibri"/>
      <family val="2"/>
    </font>
    <font>
      <sz val="10"/>
      <name val="Arial"/>
      <family val="2"/>
    </font>
    <font>
      <u/>
      <sz val="11"/>
      <color theme="10"/>
      <name val="Calibri"/>
      <family val="2"/>
      <scheme val="minor"/>
    </font>
    <font>
      <sz val="12"/>
      <color indexed="81"/>
      <name val="Tahoma"/>
      <family val="2"/>
    </font>
    <font>
      <sz val="10"/>
      <color indexed="81"/>
      <name val="Tahoma"/>
      <family val="2"/>
    </font>
    <font>
      <sz val="9"/>
      <color indexed="81"/>
      <name val="Tahoma"/>
      <family val="2"/>
    </font>
    <font>
      <b/>
      <sz val="20"/>
      <color theme="1"/>
      <name val="Calibri"/>
      <family val="2"/>
      <scheme val="minor"/>
    </font>
    <font>
      <sz val="20"/>
      <color theme="1"/>
      <name val="Calibri"/>
      <family val="2"/>
      <scheme val="minor"/>
    </font>
    <font>
      <sz val="11"/>
      <color theme="1"/>
      <name val="Calibri"/>
      <family val="2"/>
      <scheme val="minor"/>
    </font>
    <font>
      <sz val="11"/>
      <color theme="1"/>
      <name val="Calibri"/>
      <family val="2"/>
    </font>
    <font>
      <b/>
      <sz val="12"/>
      <color indexed="8"/>
      <name val="Calibri"/>
      <family val="2"/>
      <scheme val="minor"/>
    </font>
    <font>
      <sz val="12"/>
      <color indexed="8"/>
      <name val="Calibri"/>
      <family val="2"/>
      <scheme val="minor"/>
    </font>
    <font>
      <b/>
      <sz val="12"/>
      <color indexed="21"/>
      <name val="Calibri"/>
      <family val="2"/>
      <scheme val="minor"/>
    </font>
    <font>
      <b/>
      <sz val="12"/>
      <color indexed="9"/>
      <name val="Calibri"/>
      <family val="2"/>
      <scheme val="minor"/>
    </font>
    <font>
      <u/>
      <sz val="12"/>
      <color theme="10"/>
      <name val="Calibri"/>
      <family val="2"/>
      <scheme val="minor"/>
    </font>
    <font>
      <b/>
      <sz val="10"/>
      <color theme="1"/>
      <name val="Tahoma"/>
      <family val="2"/>
    </font>
    <font>
      <sz val="10"/>
      <color theme="1"/>
      <name val="Tahoma"/>
      <family val="2"/>
    </font>
    <font>
      <b/>
      <sz val="10"/>
      <name val="Tahoma"/>
      <family val="2"/>
    </font>
    <font>
      <sz val="10"/>
      <name val="Tahoma"/>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75">
    <border>
      <left/>
      <right/>
      <top/>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bottom/>
      <diagonal/>
    </border>
    <border>
      <left style="medium">
        <color theme="4" tint="-0.24994659260841701"/>
      </left>
      <right style="medium">
        <color theme="4" tint="-0.24994659260841701"/>
      </right>
      <top style="medium">
        <color theme="4" tint="-0.24994659260841701"/>
      </top>
      <bottom/>
      <diagonal/>
    </border>
    <border>
      <left/>
      <right style="medium">
        <color theme="4" tint="-0.24994659260841701"/>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style="medium">
        <color theme="4" tint="-0.24994659260841701"/>
      </left>
      <right/>
      <top style="medium">
        <color theme="4" tint="-0.24994659260841701"/>
      </top>
      <bottom style="medium">
        <color theme="4" tint="-0.24994659260841701"/>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8"/>
      </left>
      <right style="medium">
        <color theme="8"/>
      </right>
      <top style="medium">
        <color theme="4" tint="-0.24994659260841701"/>
      </top>
      <bottom style="medium">
        <color theme="8"/>
      </bottom>
      <diagonal/>
    </border>
    <border>
      <left style="medium">
        <color theme="8"/>
      </left>
      <right style="medium">
        <color theme="8"/>
      </right>
      <top style="medium">
        <color theme="8"/>
      </top>
      <bottom style="medium">
        <color theme="8"/>
      </bottom>
      <diagonal/>
    </border>
    <border>
      <left/>
      <right style="medium">
        <color theme="4" tint="-0.24994659260841701"/>
      </right>
      <top style="medium">
        <color theme="4" tint="-0.24994659260841701"/>
      </top>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theme="4" tint="-0.24994659260841701"/>
      </left>
      <right style="medium">
        <color theme="4" tint="-0.24994659260841701"/>
      </right>
      <top style="medium">
        <color theme="4" tint="-0.249977111117893"/>
      </top>
      <bottom style="medium">
        <color theme="4" tint="-0.24994659260841701"/>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style="medium">
        <color rgb="FF0070C0"/>
      </left>
      <right style="medium">
        <color theme="4" tint="-0.24994659260841701"/>
      </right>
      <top style="medium">
        <color theme="4" tint="-0.24994659260841701"/>
      </top>
      <bottom style="medium">
        <color rgb="FF0070C0"/>
      </bottom>
      <diagonal/>
    </border>
    <border>
      <left/>
      <right style="medium">
        <color theme="4" tint="-0.24994659260841701"/>
      </right>
      <top style="medium">
        <color theme="4" tint="-0.24994659260841701"/>
      </top>
      <bottom style="medium">
        <color rgb="FF0070C0"/>
      </bottom>
      <diagonal/>
    </border>
    <border>
      <left style="medium">
        <color rgb="FF0070C0"/>
      </left>
      <right style="medium">
        <color rgb="FF0070C0"/>
      </right>
      <top style="medium">
        <color rgb="FF0070C0"/>
      </top>
      <bottom style="medium">
        <color rgb="FF0070C0"/>
      </bottom>
      <diagonal/>
    </border>
    <border>
      <left style="medium">
        <color rgb="FF0070C0"/>
      </left>
      <right style="medium">
        <color theme="4" tint="-0.24994659260841701"/>
      </right>
      <top style="medium">
        <color rgb="FF0070C0"/>
      </top>
      <bottom style="medium">
        <color theme="4" tint="-0.24994659260841701"/>
      </bottom>
      <diagonal/>
    </border>
    <border>
      <left style="medium">
        <color theme="4" tint="-0.24994659260841701"/>
      </left>
      <right style="medium">
        <color theme="4" tint="-0.24994659260841701"/>
      </right>
      <top style="medium">
        <color rgb="FF0070C0"/>
      </top>
      <bottom style="medium">
        <color theme="4" tint="-0.24994659260841701"/>
      </bottom>
      <diagonal/>
    </border>
    <border>
      <left style="medium">
        <color theme="4" tint="-0.24994659260841701"/>
      </left>
      <right style="medium">
        <color rgb="FF0070C0"/>
      </right>
      <top style="medium">
        <color rgb="FF0070C0"/>
      </top>
      <bottom style="medium">
        <color theme="4" tint="-0.24994659260841701"/>
      </bottom>
      <diagonal/>
    </border>
    <border>
      <left style="medium">
        <color theme="4" tint="-0.24994659260841701"/>
      </left>
      <right style="medium">
        <color rgb="FF0070C0"/>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style="medium">
        <color rgb="FF0070C0"/>
      </bottom>
      <diagonal/>
    </border>
    <border>
      <left style="medium">
        <color theme="4" tint="-0.24994659260841701"/>
      </left>
      <right style="medium">
        <color rgb="FF0070C0"/>
      </right>
      <top style="medium">
        <color theme="4" tint="-0.24994659260841701"/>
      </top>
      <bottom style="medium">
        <color rgb="FF0070C0"/>
      </bottom>
      <diagonal/>
    </border>
    <border>
      <left/>
      <right style="medium">
        <color theme="4" tint="-0.24994659260841701"/>
      </right>
      <top style="medium">
        <color rgb="FF0070C0"/>
      </top>
      <bottom style="medium">
        <color theme="4" tint="-0.24994659260841701"/>
      </bottom>
      <diagonal/>
    </border>
    <border>
      <left style="medium">
        <color theme="4" tint="-0.24994659260841701"/>
      </left>
      <right style="medium">
        <color theme="4" tint="-0.24994659260841701"/>
      </right>
      <top style="medium">
        <color rgb="FF0070C0"/>
      </top>
      <bottom/>
      <diagonal/>
    </border>
    <border>
      <left style="medium">
        <color theme="4" tint="-0.249977111117893"/>
      </left>
      <right style="medium">
        <color theme="4" tint="-0.249977111117893"/>
      </right>
      <top style="medium">
        <color rgb="FF0070C0"/>
      </top>
      <bottom style="medium">
        <color theme="4" tint="-0.249977111117893"/>
      </bottom>
      <diagonal/>
    </border>
    <border>
      <left style="medium">
        <color theme="4" tint="-0.249977111117893"/>
      </left>
      <right style="medium">
        <color rgb="FF0070C0"/>
      </right>
      <top style="medium">
        <color rgb="FF0070C0"/>
      </top>
      <bottom style="medium">
        <color theme="4" tint="-0.249977111117893"/>
      </bottom>
      <diagonal/>
    </border>
    <border>
      <left style="medium">
        <color theme="4" tint="-0.249977111117893"/>
      </left>
      <right style="medium">
        <color rgb="FF0070C0"/>
      </right>
      <top style="medium">
        <color theme="4" tint="-0.249977111117893"/>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rgb="FF0070C0"/>
      </bottom>
      <diagonal/>
    </border>
    <border>
      <left style="medium">
        <color theme="4" tint="-0.249977111117893"/>
      </left>
      <right style="medium">
        <color rgb="FF0070C0"/>
      </right>
      <top style="medium">
        <color theme="4" tint="-0.249977111117893"/>
      </top>
      <bottom style="medium">
        <color rgb="FF0070C0"/>
      </bottom>
      <diagonal/>
    </border>
    <border>
      <left style="medium">
        <color rgb="FF0070C0"/>
      </left>
      <right/>
      <top style="medium">
        <color rgb="FF0070C0"/>
      </top>
      <bottom style="medium">
        <color theme="4" tint="-0.24994659260841701"/>
      </bottom>
      <diagonal/>
    </border>
    <border>
      <left/>
      <right/>
      <top style="medium">
        <color rgb="FF0070C0"/>
      </top>
      <bottom style="medium">
        <color theme="4" tint="-0.24994659260841701"/>
      </bottom>
      <diagonal/>
    </border>
    <border>
      <left/>
      <right style="medium">
        <color rgb="FF0070C0"/>
      </right>
      <top style="medium">
        <color rgb="FF0070C0"/>
      </top>
      <bottom style="medium">
        <color theme="4" tint="-0.24994659260841701"/>
      </bottom>
      <diagonal/>
    </border>
    <border>
      <left style="medium">
        <color rgb="FF0070C0"/>
      </left>
      <right style="medium">
        <color theme="4" tint="-0.24994659260841701"/>
      </right>
      <top style="medium">
        <color rgb="FF0070C0"/>
      </top>
      <bottom style="medium">
        <color rgb="FF0070C0"/>
      </bottom>
      <diagonal/>
    </border>
    <border>
      <left/>
      <right style="medium">
        <color theme="4" tint="-0.24994659260841701"/>
      </right>
      <top style="medium">
        <color theme="4" tint="-0.249977111117893"/>
      </top>
      <bottom style="medium">
        <color theme="4" tint="-0.249977111117893"/>
      </bottom>
      <diagonal/>
    </border>
    <border>
      <left style="medium">
        <color theme="4" tint="-0.24994659260841701"/>
      </left>
      <right style="medium">
        <color theme="4" tint="-0.24994659260841701"/>
      </right>
      <top style="medium">
        <color theme="4" tint="-0.249977111117893"/>
      </top>
      <bottom style="medium">
        <color theme="4" tint="-0.249977111117893"/>
      </bottom>
      <diagonal/>
    </border>
    <border>
      <left/>
      <right style="medium">
        <color theme="1"/>
      </right>
      <top style="medium">
        <color theme="1"/>
      </top>
      <bottom style="medium">
        <color theme="1"/>
      </bottom>
      <diagonal/>
    </border>
    <border>
      <left style="medium">
        <color theme="4" tint="-0.24994659260841701"/>
      </left>
      <right/>
      <top style="medium">
        <color theme="1"/>
      </top>
      <bottom style="medium">
        <color theme="1"/>
      </bottom>
      <diagonal/>
    </border>
    <border>
      <left/>
      <right/>
      <top style="medium">
        <color theme="1"/>
      </top>
      <bottom style="medium">
        <color theme="1"/>
      </bottom>
      <diagonal/>
    </border>
    <border>
      <left style="medium">
        <color theme="1"/>
      </left>
      <right style="medium">
        <color theme="1"/>
      </right>
      <top style="medium">
        <color theme="1"/>
      </top>
      <bottom style="medium">
        <color theme="1"/>
      </bottom>
      <diagonal/>
    </border>
    <border>
      <left style="medium">
        <color indexed="64"/>
      </left>
      <right style="medium">
        <color theme="1"/>
      </right>
      <top style="medium">
        <color theme="1"/>
      </top>
      <bottom style="medium">
        <color theme="1"/>
      </bottom>
      <diagonal/>
    </border>
    <border>
      <left style="thin">
        <color indexed="64"/>
      </left>
      <right style="medium">
        <color theme="1"/>
      </right>
      <top style="medium">
        <color theme="1"/>
      </top>
      <bottom style="medium">
        <color theme="1"/>
      </bottom>
      <diagonal/>
    </border>
    <border>
      <left style="hair">
        <color theme="0" tint="-0.14996795556505021"/>
      </left>
      <right style="hair">
        <color theme="0" tint="-0.14996795556505021"/>
      </right>
      <top/>
      <bottom/>
      <diagonal/>
    </border>
    <border>
      <left style="hair">
        <color theme="0" tint="-0.14990691854609822"/>
      </left>
      <right style="hair">
        <color theme="0" tint="-0.14990691854609822"/>
      </right>
      <top style="hair">
        <color theme="0" tint="-0.14990691854609822"/>
      </top>
      <bottom style="hair">
        <color theme="0" tint="-0.14990691854609822"/>
      </bottom>
      <diagonal/>
    </border>
    <border>
      <left style="hair">
        <color theme="0" tint="-0.14996795556505021"/>
      </left>
      <right style="hair">
        <color theme="0" tint="-0.14996795556505021"/>
      </right>
      <top/>
      <bottom style="thin">
        <color theme="0" tint="-0.14996795556505021"/>
      </bottom>
      <diagonal/>
    </border>
    <border>
      <left/>
      <right style="hair">
        <color theme="0" tint="-0.14996795556505021"/>
      </right>
      <top/>
      <bottom/>
      <diagonal/>
    </border>
    <border>
      <left style="thin">
        <color theme="0" tint="-0.14990691854609822"/>
      </left>
      <right style="hair">
        <color theme="0" tint="-0.14990691854609822"/>
      </right>
      <top style="thin">
        <color theme="0" tint="-0.14990691854609822"/>
      </top>
      <bottom style="hair">
        <color theme="0" tint="-0.14990691854609822"/>
      </bottom>
      <diagonal/>
    </border>
    <border>
      <left style="hair">
        <color theme="0" tint="-0.14990691854609822"/>
      </left>
      <right style="hair">
        <color theme="0" tint="-0.14990691854609822"/>
      </right>
      <top style="thin">
        <color theme="0" tint="-0.14990691854609822"/>
      </top>
      <bottom style="hair">
        <color theme="0" tint="-0.14990691854609822"/>
      </bottom>
      <diagonal/>
    </border>
    <border>
      <left style="hair">
        <color theme="0" tint="-0.14990691854609822"/>
      </left>
      <right style="thin">
        <color theme="0" tint="-0.14990691854609822"/>
      </right>
      <top style="thin">
        <color theme="0" tint="-0.14990691854609822"/>
      </top>
      <bottom style="hair">
        <color theme="0" tint="-0.14990691854609822"/>
      </bottom>
      <diagonal/>
    </border>
    <border>
      <left style="thin">
        <color theme="0" tint="-0.14990691854609822"/>
      </left>
      <right style="hair">
        <color theme="0" tint="-0.14990691854609822"/>
      </right>
      <top style="hair">
        <color theme="0" tint="-0.14990691854609822"/>
      </top>
      <bottom style="hair">
        <color theme="0" tint="-0.14990691854609822"/>
      </bottom>
      <diagonal/>
    </border>
    <border>
      <left style="hair">
        <color theme="0" tint="-0.14990691854609822"/>
      </left>
      <right style="thin">
        <color theme="0" tint="-0.14990691854609822"/>
      </right>
      <top style="hair">
        <color theme="0" tint="-0.14990691854609822"/>
      </top>
      <bottom style="hair">
        <color theme="0" tint="-0.14990691854609822"/>
      </bottom>
      <diagonal/>
    </border>
    <border>
      <left style="thin">
        <color theme="0" tint="-0.14990691854609822"/>
      </left>
      <right style="hair">
        <color theme="0" tint="-0.14990691854609822"/>
      </right>
      <top style="hair">
        <color theme="0" tint="-0.14990691854609822"/>
      </top>
      <bottom style="thin">
        <color theme="0" tint="-0.14990691854609822"/>
      </bottom>
      <diagonal/>
    </border>
    <border>
      <left style="hair">
        <color theme="0" tint="-0.14990691854609822"/>
      </left>
      <right style="hair">
        <color theme="0" tint="-0.14990691854609822"/>
      </right>
      <top style="hair">
        <color theme="0" tint="-0.14990691854609822"/>
      </top>
      <bottom style="thin">
        <color theme="0" tint="-0.14990691854609822"/>
      </bottom>
      <diagonal/>
    </border>
    <border>
      <left style="hair">
        <color theme="0" tint="-0.14990691854609822"/>
      </left>
      <right style="thin">
        <color theme="0" tint="-0.14990691854609822"/>
      </right>
      <top style="hair">
        <color theme="0" tint="-0.14990691854609822"/>
      </top>
      <bottom style="thin">
        <color theme="0" tint="-0.14990691854609822"/>
      </bottom>
      <diagonal/>
    </border>
    <border>
      <left/>
      <right style="hair">
        <color theme="0" tint="-0.14993743705557422"/>
      </right>
      <top/>
      <bottom/>
      <diagonal/>
    </border>
    <border>
      <left style="hair">
        <color theme="0" tint="-0.14993743705557422"/>
      </left>
      <right style="hair">
        <color theme="0" tint="-0.14993743705557422"/>
      </right>
      <top/>
      <bottom style="thin">
        <color theme="0" tint="-0.14993743705557422"/>
      </bottom>
      <diagonal/>
    </border>
    <border>
      <left style="thin">
        <color theme="0" tint="-0.14996795556505021"/>
      </left>
      <right/>
      <top/>
      <bottom/>
      <diagonal/>
    </border>
  </borders>
  <cellStyleXfs count="6">
    <xf numFmtId="0" fontId="0" fillId="0" borderId="0"/>
    <xf numFmtId="0" fontId="11" fillId="0" borderId="0"/>
    <xf numFmtId="0" fontId="12" fillId="0" borderId="0" applyNumberFormat="0" applyFill="0" applyBorder="0" applyAlignment="0" applyProtection="0"/>
    <xf numFmtId="9" fontId="18" fillId="0" borderId="0" applyFont="0" applyFill="0" applyBorder="0" applyAlignment="0" applyProtection="0"/>
    <xf numFmtId="0" fontId="4" fillId="2" borderId="0" applyNumberFormat="0">
      <alignment vertical="center"/>
    </xf>
    <xf numFmtId="43" fontId="18" fillId="0" borderId="0" applyFont="0" applyFill="0" applyBorder="0" applyAlignment="0" applyProtection="0"/>
  </cellStyleXfs>
  <cellXfs count="271">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2" fillId="2" borderId="1" xfId="0" applyFont="1" applyFill="1" applyBorder="1" applyAlignment="1">
      <alignment horizontal="center" vertical="center"/>
    </xf>
    <xf numFmtId="0" fontId="3" fillId="2" borderId="6"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5" fillId="2" borderId="1" xfId="0" applyFont="1" applyFill="1" applyBorder="1" applyAlignment="1">
      <alignment horizontal="justify" vertical="center" wrapText="1"/>
    </xf>
    <xf numFmtId="14"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5" fillId="2" borderId="25" xfId="0" applyFont="1" applyFill="1" applyBorder="1" applyAlignment="1">
      <alignment horizontal="justify" vertical="center" wrapText="1"/>
    </xf>
    <xf numFmtId="0" fontId="2" fillId="2" borderId="26" xfId="0" applyFont="1" applyFill="1" applyBorder="1" applyAlignment="1">
      <alignment horizontal="center" vertical="center" wrapText="1"/>
    </xf>
    <xf numFmtId="0" fontId="5" fillId="2" borderId="26" xfId="0" applyFont="1" applyFill="1" applyBorder="1" applyAlignment="1">
      <alignment horizontal="justify" vertical="center" wrapText="1"/>
    </xf>
    <xf numFmtId="0" fontId="5" fillId="2" borderId="1" xfId="0" applyFont="1" applyFill="1" applyBorder="1" applyAlignment="1">
      <alignment horizontal="center" vertical="center" wrapText="1"/>
    </xf>
    <xf numFmtId="14" fontId="5" fillId="2" borderId="4"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0" xfId="0" applyFont="1" applyFill="1" applyBorder="1" applyAlignment="1">
      <alignment horizontal="left" vertical="center"/>
    </xf>
    <xf numFmtId="0" fontId="7" fillId="2" borderId="0" xfId="0" applyFont="1" applyFill="1" applyBorder="1" applyAlignment="1">
      <alignment horizontal="left" vertical="center"/>
    </xf>
    <xf numFmtId="0" fontId="2" fillId="2" borderId="1" xfId="0" applyFont="1" applyFill="1" applyBorder="1" applyAlignment="1">
      <alignment vertical="center"/>
    </xf>
    <xf numFmtId="0" fontId="1" fillId="2" borderId="32" xfId="0" applyFont="1" applyFill="1" applyBorder="1" applyAlignment="1">
      <alignment horizontal="center" vertical="center"/>
    </xf>
    <xf numFmtId="0" fontId="1" fillId="2" borderId="39" xfId="0" applyFont="1" applyFill="1" applyBorder="1" applyAlignment="1">
      <alignment horizontal="center" vertical="center" wrapText="1"/>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39" xfId="0" applyFont="1" applyFill="1" applyBorder="1" applyAlignment="1">
      <alignment vertical="center"/>
    </xf>
    <xf numFmtId="0" fontId="5"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2" borderId="0" xfId="0" applyFill="1"/>
    <xf numFmtId="0" fontId="3" fillId="2" borderId="1" xfId="0" applyFont="1" applyFill="1" applyBorder="1" applyAlignment="1" applyProtection="1">
      <alignment horizontal="center" vertical="center" wrapText="1"/>
      <protection locked="0"/>
    </xf>
    <xf numFmtId="9" fontId="3" fillId="2" borderId="1" xfId="3" applyFont="1" applyFill="1" applyBorder="1" applyAlignment="1" applyProtection="1">
      <alignment horizontal="center" vertical="center" wrapText="1"/>
      <protection locked="0"/>
    </xf>
    <xf numFmtId="0" fontId="3" fillId="2" borderId="1" xfId="0" applyFont="1" applyFill="1" applyBorder="1" applyAlignment="1" applyProtection="1">
      <alignment horizontal="justify" vertical="center" wrapText="1"/>
      <protection locked="0"/>
    </xf>
    <xf numFmtId="0" fontId="5" fillId="2" borderId="1" xfId="0" applyFont="1" applyFill="1" applyBorder="1" applyAlignment="1" applyProtection="1">
      <alignment horizontal="center" vertical="center" wrapText="1"/>
      <protection locked="0"/>
    </xf>
    <xf numFmtId="0" fontId="0" fillId="2" borderId="0" xfId="0" applyFill="1" applyProtection="1">
      <protection locked="0"/>
    </xf>
    <xf numFmtId="0" fontId="16" fillId="2" borderId="6" xfId="0" applyFont="1" applyFill="1" applyBorder="1" applyAlignment="1">
      <alignment horizontal="left" vertical="center"/>
    </xf>
    <xf numFmtId="0" fontId="17" fillId="2" borderId="5" xfId="0" applyFont="1" applyFill="1" applyBorder="1" applyAlignment="1">
      <alignment horizontal="left" vertical="center"/>
    </xf>
    <xf numFmtId="0" fontId="17" fillId="2" borderId="4" xfId="0" applyFont="1" applyFill="1" applyBorder="1" applyAlignment="1">
      <alignment horizontal="left" vertical="center"/>
    </xf>
    <xf numFmtId="0" fontId="3" fillId="2" borderId="1" xfId="0" applyFont="1" applyFill="1" applyBorder="1" applyAlignment="1">
      <alignment horizontal="centerContinuous" vertical="center" wrapText="1"/>
    </xf>
    <xf numFmtId="14" fontId="3" fillId="2" borderId="6"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xf>
    <xf numFmtId="0" fontId="3" fillId="2" borderId="1" xfId="0" applyFont="1" applyFill="1" applyBorder="1" applyAlignment="1" applyProtection="1">
      <alignment horizontal="center" vertical="center" wrapText="1"/>
    </xf>
    <xf numFmtId="9" fontId="3" fillId="2" borderId="1" xfId="3" applyFont="1" applyFill="1" applyBorder="1" applyAlignment="1" applyProtection="1">
      <alignment horizontal="center" vertical="center" wrapText="1"/>
    </xf>
    <xf numFmtId="0" fontId="5" fillId="2" borderId="1" xfId="0" applyFont="1" applyFill="1" applyBorder="1" applyAlignment="1" applyProtection="1">
      <alignment horizontal="justify" vertical="center" wrapText="1"/>
      <protection locked="0"/>
    </xf>
    <xf numFmtId="0" fontId="3" fillId="2" borderId="1" xfId="0" applyFont="1" applyFill="1" applyBorder="1" applyAlignment="1">
      <alignment horizontal="center" vertical="center"/>
    </xf>
    <xf numFmtId="9" fontId="3" fillId="2" borderId="1" xfId="3"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14" fontId="3" fillId="2" borderId="5" xfId="0" applyNumberFormat="1" applyFont="1" applyFill="1" applyBorder="1" applyAlignment="1">
      <alignment horizontal="center" vertical="center" wrapText="1"/>
    </xf>
    <xf numFmtId="14" fontId="3" fillId="2" borderId="4" xfId="0" applyNumberFormat="1" applyFont="1" applyFill="1" applyBorder="1" applyAlignment="1">
      <alignment horizontal="center" vertical="center"/>
    </xf>
    <xf numFmtId="14" fontId="5" fillId="2" borderId="1" xfId="0" applyNumberFormat="1" applyFont="1" applyFill="1" applyBorder="1" applyAlignment="1">
      <alignment horizontal="center" vertical="center"/>
    </xf>
    <xf numFmtId="14" fontId="3" fillId="2" borderId="3" xfId="0" applyNumberFormat="1" applyFont="1" applyFill="1" applyBorder="1" applyAlignment="1">
      <alignment horizontal="center" vertical="center"/>
    </xf>
    <xf numFmtId="0" fontId="3" fillId="2" borderId="1" xfId="0" applyFont="1" applyFill="1" applyBorder="1" applyAlignment="1" applyProtection="1">
      <alignment vertical="center"/>
      <protection locked="0"/>
    </xf>
    <xf numFmtId="0" fontId="3" fillId="2" borderId="1" xfId="0" applyFont="1" applyFill="1" applyBorder="1" applyAlignment="1">
      <alignment vertical="center"/>
    </xf>
    <xf numFmtId="0" fontId="0" fillId="2" borderId="0" xfId="0" applyFill="1" applyAlignment="1">
      <alignment horizontal="center"/>
    </xf>
    <xf numFmtId="0" fontId="3" fillId="2" borderId="0" xfId="0" applyFont="1" applyFill="1"/>
    <xf numFmtId="0" fontId="16" fillId="2" borderId="30" xfId="0" applyFont="1" applyFill="1" applyBorder="1" applyAlignment="1">
      <alignment vertical="center"/>
    </xf>
    <xf numFmtId="0" fontId="16" fillId="2" borderId="31" xfId="0" applyFont="1" applyFill="1" applyBorder="1" applyAlignment="1">
      <alignment vertical="center"/>
    </xf>
    <xf numFmtId="0" fontId="16" fillId="2" borderId="27" xfId="0" applyFont="1" applyFill="1" applyBorder="1" applyAlignment="1">
      <alignment vertical="center"/>
    </xf>
    <xf numFmtId="0" fontId="2" fillId="2" borderId="35" xfId="0" applyFont="1" applyFill="1" applyBorder="1" applyAlignment="1">
      <alignment horizontal="center" vertical="center"/>
    </xf>
    <xf numFmtId="0" fontId="2" fillId="2" borderId="36" xfId="0" applyFont="1" applyFill="1" applyBorder="1" applyAlignment="1">
      <alignment vertical="center"/>
    </xf>
    <xf numFmtId="0" fontId="2" fillId="2" borderId="36" xfId="0" applyFont="1" applyFill="1" applyBorder="1" applyAlignment="1">
      <alignment horizontal="center" vertical="center"/>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2" xfId="0" applyFont="1" applyFill="1" applyBorder="1" applyAlignment="1">
      <alignment horizontal="center" vertical="center" wrapText="1"/>
    </xf>
    <xf numFmtId="14" fontId="5" fillId="2" borderId="38" xfId="0" applyNumberFormat="1" applyFont="1" applyFill="1" applyBorder="1" applyAlignment="1">
      <alignment horizontal="center" vertical="center" wrapText="1"/>
    </xf>
    <xf numFmtId="0" fontId="2" fillId="2" borderId="51" xfId="0" applyFont="1" applyFill="1" applyBorder="1" applyAlignment="1">
      <alignment horizontal="center" vertical="center" wrapText="1"/>
    </xf>
    <xf numFmtId="0" fontId="0" fillId="2" borderId="0" xfId="0" applyFill="1" applyAlignment="1">
      <alignment vertical="center"/>
    </xf>
    <xf numFmtId="0" fontId="8" fillId="2" borderId="51" xfId="0" applyFont="1" applyFill="1" applyBorder="1" applyAlignment="1">
      <alignment horizontal="center" vertical="center" wrapText="1"/>
    </xf>
    <xf numFmtId="0" fontId="0" fillId="2" borderId="3" xfId="0" applyFill="1" applyBorder="1"/>
    <xf numFmtId="0" fontId="5" fillId="2" borderId="2"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2" borderId="1" xfId="0" applyFont="1" applyFill="1" applyBorder="1" applyAlignment="1">
      <alignment horizontal="left" vertical="center"/>
    </xf>
    <xf numFmtId="0" fontId="6" fillId="2" borderId="39" xfId="0" applyFont="1" applyFill="1" applyBorder="1" applyAlignment="1">
      <alignment horizontal="center" vertical="center" wrapText="1"/>
    </xf>
    <xf numFmtId="0" fontId="5" fillId="2" borderId="39" xfId="0" applyFont="1" applyFill="1" applyBorder="1" applyAlignment="1">
      <alignment horizontal="justify" vertical="center" wrapText="1"/>
    </xf>
    <xf numFmtId="0" fontId="5" fillId="2" borderId="39" xfId="0" applyFont="1" applyFill="1" applyBorder="1" applyAlignment="1">
      <alignment horizontal="center" vertical="center" wrapText="1"/>
    </xf>
    <xf numFmtId="0" fontId="10" fillId="2" borderId="39" xfId="0" applyFont="1" applyFill="1" applyBorder="1" applyAlignment="1">
      <alignment horizontal="center" vertical="center" wrapText="1"/>
    </xf>
    <xf numFmtId="14" fontId="5" fillId="2" borderId="39" xfId="0" applyNumberFormat="1" applyFont="1" applyFill="1" applyBorder="1" applyAlignment="1">
      <alignment horizontal="center" vertical="center" wrapText="1"/>
    </xf>
    <xf numFmtId="14" fontId="5" fillId="2" borderId="40" xfId="0" applyNumberFormat="1" applyFont="1" applyFill="1" applyBorder="1" applyAlignment="1">
      <alignment horizontal="center" vertical="center" wrapText="1"/>
    </xf>
    <xf numFmtId="165" fontId="0" fillId="2" borderId="0" xfId="5" applyNumberFormat="1" applyFont="1" applyFill="1"/>
    <xf numFmtId="0" fontId="6" fillId="2" borderId="0" xfId="0" applyFont="1" applyFill="1" applyBorder="1" applyAlignment="1">
      <alignment horizontal="center" vertical="center" wrapText="1"/>
    </xf>
    <xf numFmtId="0" fontId="5" fillId="2" borderId="0" xfId="0" applyFont="1" applyFill="1" applyBorder="1" applyAlignment="1">
      <alignment horizontal="justify" vertical="center" wrapText="1"/>
    </xf>
    <xf numFmtId="0" fontId="16" fillId="2" borderId="5" xfId="0" applyFont="1" applyFill="1" applyBorder="1" applyAlignment="1">
      <alignment vertical="center"/>
    </xf>
    <xf numFmtId="0" fontId="16" fillId="2" borderId="4" xfId="0" applyFont="1" applyFill="1" applyBorder="1" applyAlignment="1">
      <alignment vertical="center"/>
    </xf>
    <xf numFmtId="0" fontId="0" fillId="2" borderId="0" xfId="0" applyFill="1" applyAlignment="1">
      <alignment horizontal="justify"/>
    </xf>
    <xf numFmtId="0" fontId="16" fillId="2" borderId="6" xfId="0" applyFont="1" applyFill="1" applyBorder="1" applyAlignment="1">
      <alignment vertical="center"/>
    </xf>
    <xf numFmtId="0" fontId="3" fillId="2" borderId="52" xfId="0" applyFont="1" applyFill="1" applyBorder="1" applyAlignment="1" applyProtection="1">
      <alignment horizontal="center" vertical="center" wrapText="1"/>
    </xf>
    <xf numFmtId="0" fontId="3" fillId="2" borderId="53" xfId="0"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xf>
    <xf numFmtId="9" fontId="3" fillId="2" borderId="1" xfId="3" applyFont="1" applyFill="1" applyBorder="1" applyAlignment="1">
      <alignment horizontal="center" vertical="center"/>
    </xf>
    <xf numFmtId="164" fontId="9" fillId="2"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xf>
    <xf numFmtId="9" fontId="5" fillId="2" borderId="1" xfId="3" applyFont="1" applyFill="1" applyBorder="1" applyAlignment="1">
      <alignment horizontal="center" vertical="center"/>
    </xf>
    <xf numFmtId="164" fontId="19" fillId="2" borderId="1" xfId="0" applyNumberFormat="1" applyFont="1" applyFill="1" applyBorder="1" applyAlignment="1">
      <alignment horizontal="center" vertical="center"/>
    </xf>
    <xf numFmtId="0" fontId="0" fillId="2" borderId="0" xfId="0" applyFill="1" applyBorder="1"/>
    <xf numFmtId="0" fontId="1" fillId="2" borderId="0" xfId="0" applyFont="1" applyFill="1" applyBorder="1" applyAlignment="1">
      <alignment horizontal="center" vertical="center" wrapText="1"/>
    </xf>
    <xf numFmtId="0" fontId="7" fillId="2" borderId="48" xfId="0" applyFont="1" applyFill="1" applyBorder="1" applyAlignment="1">
      <alignment vertical="center"/>
    </xf>
    <xf numFmtId="0" fontId="7" fillId="2" borderId="49" xfId="0" applyFont="1" applyFill="1" applyBorder="1" applyAlignment="1">
      <alignment vertical="center"/>
    </xf>
    <xf numFmtId="0" fontId="7" fillId="2" borderId="50" xfId="0" applyFont="1" applyFill="1" applyBorder="1" applyAlignment="1">
      <alignment vertical="center"/>
    </xf>
    <xf numFmtId="0" fontId="2" fillId="2" borderId="34"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3" fillId="2" borderId="36" xfId="0" applyFont="1" applyFill="1" applyBorder="1" applyAlignment="1">
      <alignment horizontal="justify" vertical="center" wrapText="1"/>
    </xf>
    <xf numFmtId="0" fontId="3" fillId="2" borderId="36" xfId="0" applyFont="1" applyFill="1" applyBorder="1" applyAlignment="1">
      <alignment horizontal="center" vertical="center" wrapText="1"/>
    </xf>
    <xf numFmtId="9" fontId="3" fillId="2" borderId="36" xfId="0" applyNumberFormat="1" applyFont="1" applyFill="1" applyBorder="1" applyAlignment="1">
      <alignment horizontal="center" vertical="center" wrapText="1"/>
    </xf>
    <xf numFmtId="0" fontId="3" fillId="2" borderId="42" xfId="0" applyFont="1" applyFill="1" applyBorder="1" applyAlignment="1">
      <alignment horizontal="center" vertical="center" wrapText="1"/>
    </xf>
    <xf numFmtId="164" fontId="9" fillId="2" borderId="43" xfId="0" applyNumberFormat="1" applyFont="1" applyFill="1" applyBorder="1" applyAlignment="1">
      <alignment horizontal="center" vertical="center" wrapText="1"/>
    </xf>
    <xf numFmtId="164" fontId="9" fillId="2" borderId="44" xfId="0" applyNumberFormat="1" applyFont="1" applyFill="1" applyBorder="1" applyAlignment="1">
      <alignment horizontal="center" vertical="center" wrapText="1"/>
    </xf>
    <xf numFmtId="0" fontId="3" fillId="2" borderId="1" xfId="0" quotePrefix="1" applyFont="1" applyFill="1" applyBorder="1" applyAlignment="1">
      <alignment horizontal="justify" vertical="center" wrapText="1"/>
    </xf>
    <xf numFmtId="0" fontId="2" fillId="2" borderId="4"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164" fontId="9" fillId="2" borderId="28"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wrapText="1"/>
    </xf>
    <xf numFmtId="0" fontId="2" fillId="2" borderId="33" xfId="0" applyFont="1" applyFill="1" applyBorder="1" applyAlignment="1">
      <alignment horizontal="center" vertical="center" wrapText="1"/>
    </xf>
    <xf numFmtId="0" fontId="3" fillId="2" borderId="39" xfId="0" applyFont="1" applyFill="1" applyBorder="1" applyAlignment="1">
      <alignment horizontal="justify" vertical="center" wrapText="1"/>
    </xf>
    <xf numFmtId="0" fontId="3" fillId="2" borderId="39" xfId="0" applyFont="1" applyFill="1" applyBorder="1" applyAlignment="1">
      <alignment horizontal="center" vertical="center" wrapText="1"/>
    </xf>
    <xf numFmtId="9" fontId="3" fillId="2" borderId="39" xfId="0" applyNumberFormat="1" applyFont="1" applyFill="1" applyBorder="1" applyAlignment="1">
      <alignment horizontal="center" vertical="center" wrapText="1"/>
    </xf>
    <xf numFmtId="9" fontId="5" fillId="2" borderId="39" xfId="0" applyNumberFormat="1" applyFont="1" applyFill="1" applyBorder="1" applyAlignment="1">
      <alignment horizontal="center" vertical="center" wrapText="1"/>
    </xf>
    <xf numFmtId="164" fontId="9" fillId="2" borderId="46" xfId="0" applyNumberFormat="1" applyFont="1" applyFill="1" applyBorder="1" applyAlignment="1">
      <alignment horizontal="center" vertical="center"/>
    </xf>
    <xf numFmtId="164" fontId="9" fillId="2" borderId="47" xfId="0" applyNumberFormat="1" applyFont="1" applyFill="1" applyBorder="1" applyAlignment="1">
      <alignment horizontal="center" vertical="center"/>
    </xf>
    <xf numFmtId="0" fontId="3" fillId="2" borderId="1" xfId="0" applyFont="1" applyFill="1" applyBorder="1" applyAlignment="1">
      <alignment horizontal="justify" vertical="center"/>
    </xf>
    <xf numFmtId="0" fontId="6" fillId="2" borderId="0" xfId="1" applyFont="1" applyFill="1" applyBorder="1" applyAlignment="1" applyProtection="1">
      <alignment horizontal="center" vertical="center" wrapText="1"/>
    </xf>
    <xf numFmtId="0" fontId="20" fillId="2" borderId="0" xfId="1" applyFont="1" applyFill="1" applyBorder="1" applyAlignment="1" applyProtection="1">
      <alignment horizontal="justify" vertical="top" wrapText="1"/>
    </xf>
    <xf numFmtId="0" fontId="20" fillId="2" borderId="0" xfId="1" applyFont="1" applyFill="1" applyBorder="1" applyAlignment="1" applyProtection="1">
      <alignment horizontal="left" vertical="center" wrapText="1"/>
    </xf>
    <xf numFmtId="0" fontId="20" fillId="2" borderId="0" xfId="1" applyFont="1" applyFill="1" applyBorder="1" applyAlignment="1" applyProtection="1">
      <alignment horizontal="left" vertical="top" wrapText="1"/>
    </xf>
    <xf numFmtId="0" fontId="20" fillId="2" borderId="0" xfId="1" applyFont="1" applyFill="1" applyBorder="1" applyAlignment="1" applyProtection="1">
      <alignment horizontal="center" vertical="top" wrapText="1"/>
    </xf>
    <xf numFmtId="0" fontId="5" fillId="2" borderId="0" xfId="1" applyFont="1" applyFill="1" applyBorder="1" applyProtection="1"/>
    <xf numFmtId="0" fontId="5" fillId="2" borderId="0" xfId="1" applyFont="1" applyFill="1"/>
    <xf numFmtId="0" fontId="20" fillId="2" borderId="0" xfId="1" applyFont="1" applyFill="1" applyBorder="1" applyAlignment="1" applyProtection="1">
      <alignment vertical="center" wrapText="1"/>
    </xf>
    <xf numFmtId="0" fontId="21" fillId="2" borderId="0" xfId="1" applyFont="1" applyFill="1" applyBorder="1" applyAlignment="1" applyProtection="1">
      <alignment horizontal="justify" vertical="top" wrapText="1"/>
    </xf>
    <xf numFmtId="0" fontId="22" fillId="2" borderId="0" xfId="1" applyFont="1" applyFill="1" applyBorder="1" applyAlignment="1" applyProtection="1">
      <alignment horizontal="center" vertical="center" wrapText="1"/>
    </xf>
    <xf numFmtId="0" fontId="20" fillId="2" borderId="0" xfId="1" applyFont="1" applyFill="1" applyBorder="1" applyAlignment="1" applyProtection="1">
      <alignment horizontal="right" vertical="center" wrapText="1"/>
    </xf>
    <xf numFmtId="0" fontId="5" fillId="2" borderId="0" xfId="1" applyFont="1" applyFill="1" applyBorder="1"/>
    <xf numFmtId="0" fontId="20" fillId="2" borderId="0" xfId="1" applyFont="1" applyFill="1" applyBorder="1" applyAlignment="1" applyProtection="1">
      <alignment horizontal="center" vertical="center" wrapText="1"/>
    </xf>
    <xf numFmtId="0" fontId="5" fillId="2" borderId="0" xfId="1" applyFont="1" applyFill="1" applyProtection="1"/>
    <xf numFmtId="0" fontId="20" fillId="2" borderId="22" xfId="1" applyFont="1" applyFill="1" applyBorder="1" applyAlignment="1" applyProtection="1">
      <alignment horizontal="left" vertical="center"/>
    </xf>
    <xf numFmtId="0" fontId="20" fillId="2" borderId="23" xfId="1" applyFont="1" applyFill="1" applyBorder="1" applyAlignment="1" applyProtection="1">
      <alignment horizontal="left" vertical="center"/>
    </xf>
    <xf numFmtId="0" fontId="20" fillId="2" borderId="24" xfId="1" applyFont="1" applyFill="1" applyBorder="1" applyAlignment="1" applyProtection="1">
      <alignment horizontal="left" vertical="center"/>
    </xf>
    <xf numFmtId="0" fontId="5" fillId="2" borderId="0" xfId="1" applyFont="1" applyFill="1" applyAlignment="1">
      <alignment vertical="center"/>
    </xf>
    <xf numFmtId="0" fontId="6" fillId="2" borderId="57" xfId="1" applyFont="1" applyFill="1" applyBorder="1" applyAlignment="1" applyProtection="1">
      <alignment horizontal="left" vertical="center"/>
    </xf>
    <xf numFmtId="0" fontId="6" fillId="2" borderId="57" xfId="1" applyFont="1" applyFill="1" applyBorder="1" applyAlignment="1" applyProtection="1">
      <alignment horizontal="center" vertical="center" wrapText="1"/>
    </xf>
    <xf numFmtId="0" fontId="6" fillId="2" borderId="59" xfId="1" applyFont="1" applyFill="1" applyBorder="1" applyAlignment="1" applyProtection="1">
      <alignment horizontal="center" vertical="center" wrapText="1"/>
    </xf>
    <xf numFmtId="0" fontId="5" fillId="2" borderId="57" xfId="1" applyFont="1" applyFill="1" applyBorder="1" applyAlignment="1" applyProtection="1">
      <alignment horizontal="center" vertical="center" wrapText="1"/>
    </xf>
    <xf numFmtId="14" fontId="5" fillId="2" borderId="57" xfId="1" applyNumberFormat="1" applyFont="1" applyFill="1" applyBorder="1" applyAlignment="1" applyProtection="1">
      <alignment horizontal="center" vertical="center" wrapText="1"/>
    </xf>
    <xf numFmtId="0" fontId="3" fillId="2" borderId="54"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protection locked="0"/>
    </xf>
    <xf numFmtId="9" fontId="3" fillId="2" borderId="57" xfId="3" applyFont="1" applyFill="1" applyBorder="1" applyAlignment="1" applyProtection="1">
      <alignment horizontal="center" vertical="center" wrapText="1"/>
    </xf>
    <xf numFmtId="0" fontId="3" fillId="2" borderId="57" xfId="0" applyFont="1" applyFill="1" applyBorder="1" applyAlignment="1" applyProtection="1">
      <alignment horizontal="justify" vertical="center" wrapText="1"/>
      <protection locked="0"/>
    </xf>
    <xf numFmtId="0" fontId="3" fillId="2" borderId="57" xfId="0" applyFont="1" applyFill="1" applyBorder="1" applyAlignment="1" applyProtection="1">
      <alignment horizontal="center" vertical="center" wrapText="1"/>
    </xf>
    <xf numFmtId="0" fontId="20" fillId="2" borderId="19" xfId="1" applyFont="1" applyFill="1" applyBorder="1" applyAlignment="1" applyProtection="1">
      <alignment horizontal="left" vertical="center"/>
    </xf>
    <xf numFmtId="0" fontId="20" fillId="2" borderId="20" xfId="1" applyFont="1" applyFill="1" applyBorder="1" applyAlignment="1" applyProtection="1">
      <alignment horizontal="left" vertical="center"/>
    </xf>
    <xf numFmtId="0" fontId="20" fillId="2" borderId="21" xfId="1" applyFont="1" applyFill="1" applyBorder="1" applyAlignment="1" applyProtection="1">
      <alignment horizontal="left" vertical="center"/>
    </xf>
    <xf numFmtId="0" fontId="20" fillId="2" borderId="22" xfId="1" applyFont="1" applyFill="1" applyBorder="1" applyAlignment="1" applyProtection="1">
      <alignment horizontal="center" vertical="center" wrapText="1"/>
    </xf>
    <xf numFmtId="0" fontId="20" fillId="2" borderId="23" xfId="1" applyFont="1" applyFill="1" applyBorder="1" applyAlignment="1" applyProtection="1">
      <alignment horizontal="center" vertical="center" wrapText="1"/>
    </xf>
    <xf numFmtId="0" fontId="20" fillId="2" borderId="24" xfId="1" applyFont="1" applyFill="1" applyBorder="1" applyAlignment="1" applyProtection="1">
      <alignment horizontal="center" vertical="center" wrapText="1"/>
    </xf>
    <xf numFmtId="0" fontId="21" fillId="2" borderId="15" xfId="1" applyFont="1" applyFill="1" applyBorder="1" applyAlignment="1" applyProtection="1">
      <alignment horizontal="justify" vertical="top" wrapText="1"/>
    </xf>
    <xf numFmtId="0" fontId="23" fillId="2" borderId="0" xfId="1" applyFont="1" applyFill="1" applyBorder="1" applyAlignment="1" applyProtection="1">
      <alignment horizontal="justify" vertical="top" wrapText="1"/>
    </xf>
    <xf numFmtId="0" fontId="23" fillId="2" borderId="0" xfId="1" applyFont="1" applyFill="1" applyBorder="1" applyAlignment="1" applyProtection="1">
      <alignment vertical="top" wrapText="1"/>
    </xf>
    <xf numFmtId="0" fontId="23" fillId="2" borderId="16" xfId="1" applyFont="1" applyFill="1" applyBorder="1" applyAlignment="1" applyProtection="1">
      <alignment vertical="top" wrapText="1"/>
    </xf>
    <xf numFmtId="0" fontId="21" fillId="2" borderId="0" xfId="1" applyFont="1" applyFill="1" applyBorder="1" applyAlignment="1" applyProtection="1">
      <alignment horizontal="center" vertical="top" wrapText="1"/>
      <protection locked="0"/>
    </xf>
    <xf numFmtId="0" fontId="21" fillId="2" borderId="0" xfId="1" applyFont="1" applyFill="1" applyBorder="1" applyAlignment="1" applyProtection="1">
      <alignment vertical="top" wrapText="1"/>
    </xf>
    <xf numFmtId="0" fontId="20" fillId="2" borderId="0" xfId="1" applyFont="1" applyFill="1" applyBorder="1" applyAlignment="1" applyProtection="1">
      <alignment horizontal="right" vertical="top" wrapText="1"/>
    </xf>
    <xf numFmtId="0" fontId="20" fillId="2" borderId="16" xfId="1" applyFont="1" applyFill="1" applyBorder="1" applyAlignment="1" applyProtection="1">
      <alignment horizontal="right" vertical="top" wrapText="1"/>
    </xf>
    <xf numFmtId="0" fontId="20" fillId="2" borderId="15" xfId="1" applyFont="1" applyFill="1" applyBorder="1" applyAlignment="1" applyProtection="1">
      <alignment vertical="center" wrapText="1"/>
    </xf>
    <xf numFmtId="0" fontId="6" fillId="2" borderId="19" xfId="1" applyFont="1" applyFill="1" applyBorder="1" applyAlignment="1" applyProtection="1">
      <alignment horizontal="left"/>
    </xf>
    <xf numFmtId="0" fontId="6" fillId="2" borderId="20" xfId="1" applyFont="1" applyFill="1" applyBorder="1" applyAlignment="1" applyProtection="1">
      <alignment horizontal="left"/>
    </xf>
    <xf numFmtId="0" fontId="20" fillId="2" borderId="20" xfId="1" applyFont="1" applyFill="1" applyBorder="1" applyAlignment="1" applyProtection="1">
      <alignment horizontal="left" vertical="top" wrapText="1"/>
    </xf>
    <xf numFmtId="0" fontId="5" fillId="2" borderId="20" xfId="1" applyFont="1" applyFill="1" applyBorder="1" applyProtection="1"/>
    <xf numFmtId="0" fontId="5" fillId="2" borderId="21" xfId="1" applyFont="1" applyFill="1" applyBorder="1" applyProtection="1"/>
    <xf numFmtId="0" fontId="6" fillId="2" borderId="0" xfId="1" applyFont="1" applyFill="1" applyBorder="1" applyAlignment="1" applyProtection="1">
      <alignment horizontal="left" vertical="center" wrapText="1"/>
    </xf>
    <xf numFmtId="0" fontId="21" fillId="2" borderId="0" xfId="1" applyFont="1" applyFill="1" applyBorder="1" applyAlignment="1" applyProtection="1">
      <alignment horizontal="left" vertical="top" wrapText="1"/>
    </xf>
    <xf numFmtId="0" fontId="21" fillId="2" borderId="0" xfId="1" applyFont="1" applyFill="1" applyBorder="1" applyAlignment="1" applyProtection="1">
      <alignment horizontal="center" vertical="top" wrapText="1"/>
    </xf>
    <xf numFmtId="0" fontId="3" fillId="2" borderId="1" xfId="0" quotePrefix="1" applyFont="1" applyFill="1" applyBorder="1" applyAlignment="1" applyProtection="1">
      <alignment horizontal="justify" vertical="center" wrapText="1"/>
      <protection locked="0"/>
    </xf>
    <xf numFmtId="0" fontId="5" fillId="2" borderId="1" xfId="0" applyFont="1" applyFill="1" applyBorder="1" applyAlignment="1" applyProtection="1">
      <alignment horizontal="center" vertical="center" wrapText="1"/>
    </xf>
    <xf numFmtId="0" fontId="5" fillId="2" borderId="0" xfId="0" applyFont="1" applyFill="1"/>
    <xf numFmtId="0" fontId="5" fillId="2" borderId="1" xfId="0" applyFont="1" applyFill="1" applyBorder="1" applyAlignment="1">
      <alignment horizontal="justify" vertical="center"/>
    </xf>
    <xf numFmtId="0" fontId="26" fillId="0" borderId="0" xfId="0" applyFont="1"/>
    <xf numFmtId="0" fontId="25" fillId="3" borderId="60" xfId="0" applyFont="1" applyFill="1" applyBorder="1" applyAlignment="1" applyProtection="1">
      <alignment horizontal="center" vertical="center" wrapText="1"/>
    </xf>
    <xf numFmtId="0" fontId="27" fillId="3" borderId="60" xfId="0" applyFont="1" applyFill="1" applyBorder="1" applyAlignment="1" applyProtection="1">
      <alignment horizontal="center" vertical="center" wrapText="1"/>
    </xf>
    <xf numFmtId="0" fontId="25" fillId="0" borderId="0" xfId="0" applyFont="1" applyFill="1" applyBorder="1" applyAlignment="1">
      <alignment horizontal="justify" vertical="center" wrapText="1"/>
    </xf>
    <xf numFmtId="0" fontId="25" fillId="0" borderId="0" xfId="0" applyFont="1" applyFill="1" applyBorder="1" applyAlignment="1">
      <alignment horizontal="center"/>
    </xf>
    <xf numFmtId="0" fontId="25" fillId="0" borderId="0" xfId="0" applyFont="1" applyFill="1" applyBorder="1" applyAlignment="1" applyProtection="1">
      <alignment horizontal="center" vertical="center" wrapText="1"/>
    </xf>
    <xf numFmtId="0" fontId="26" fillId="0" borderId="0" xfId="0" applyFont="1" applyFill="1" applyBorder="1"/>
    <xf numFmtId="0" fontId="26" fillId="0" borderId="61" xfId="0" applyFont="1" applyBorder="1" applyAlignment="1">
      <alignment horizontal="center" vertical="center"/>
    </xf>
    <xf numFmtId="0" fontId="25" fillId="3" borderId="62" xfId="0" applyFont="1" applyFill="1" applyBorder="1" applyAlignment="1" applyProtection="1">
      <alignment horizontal="center" vertical="center" wrapText="1"/>
    </xf>
    <xf numFmtId="0" fontId="26" fillId="0" borderId="0" xfId="0" applyFont="1" applyAlignment="1">
      <alignment horizontal="center" wrapText="1"/>
    </xf>
    <xf numFmtId="0" fontId="28" fillId="0" borderId="0" xfId="0" applyFont="1"/>
    <xf numFmtId="0" fontId="25" fillId="0" borderId="63"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65" xfId="0" applyFont="1" applyBorder="1" applyAlignment="1">
      <alignment horizontal="center" vertical="center" wrapText="1"/>
    </xf>
    <xf numFmtId="0" fontId="27" fillId="0" borderId="65" xfId="0" applyFont="1" applyBorder="1" applyAlignment="1">
      <alignment horizontal="center" vertical="center" wrapText="1"/>
    </xf>
    <xf numFmtId="0" fontId="27" fillId="0" borderId="65" xfId="0" applyFont="1" applyFill="1" applyBorder="1" applyAlignment="1">
      <alignment horizontal="center" vertical="center" wrapText="1"/>
    </xf>
    <xf numFmtId="0" fontId="25" fillId="0" borderId="66" xfId="0" applyFont="1" applyBorder="1" applyAlignment="1">
      <alignment horizontal="center" vertical="center" wrapText="1"/>
    </xf>
    <xf numFmtId="0" fontId="26" fillId="0" borderId="67" xfId="0" applyFont="1" applyBorder="1" applyAlignment="1">
      <alignment horizontal="center" vertical="center"/>
    </xf>
    <xf numFmtId="0" fontId="26" fillId="2" borderId="61" xfId="0" applyFont="1" applyFill="1" applyBorder="1" applyAlignment="1">
      <alignment horizontal="justify" vertical="center" wrapText="1"/>
    </xf>
    <xf numFmtId="9" fontId="28" fillId="0" borderId="61" xfId="3" applyFont="1" applyFill="1" applyBorder="1" applyAlignment="1" applyProtection="1">
      <alignment horizontal="center" vertical="center" wrapText="1"/>
    </xf>
    <xf numFmtId="0" fontId="26" fillId="0" borderId="68" xfId="0" applyFont="1" applyFill="1" applyBorder="1" applyAlignment="1">
      <alignment horizontal="center" vertical="center"/>
    </xf>
    <xf numFmtId="0" fontId="28" fillId="2" borderId="61" xfId="0" applyFont="1" applyFill="1" applyBorder="1" applyAlignment="1">
      <alignment horizontal="justify" vertical="center" wrapText="1"/>
    </xf>
    <xf numFmtId="0" fontId="26" fillId="0" borderId="69" xfId="0" applyFont="1" applyBorder="1" applyAlignment="1">
      <alignment horizontal="center" vertical="center"/>
    </xf>
    <xf numFmtId="0" fontId="28" fillId="2" borderId="70" xfId="0" applyFont="1" applyFill="1" applyBorder="1" applyAlignment="1">
      <alignment horizontal="justify" vertical="center" wrapText="1"/>
    </xf>
    <xf numFmtId="9" fontId="28" fillId="0" borderId="70" xfId="3" applyFont="1" applyFill="1" applyBorder="1" applyAlignment="1" applyProtection="1">
      <alignment horizontal="center" vertical="center" wrapText="1"/>
    </xf>
    <xf numFmtId="0" fontId="26" fillId="0" borderId="71" xfId="0" applyFont="1" applyFill="1" applyBorder="1" applyAlignment="1">
      <alignment horizontal="center" vertical="center"/>
    </xf>
    <xf numFmtId="0" fontId="25" fillId="3" borderId="73" xfId="0" applyFont="1" applyFill="1" applyBorder="1" applyAlignment="1" applyProtection="1">
      <alignment horizontal="center" vertical="center" wrapText="1"/>
    </xf>
    <xf numFmtId="9" fontId="27" fillId="3" borderId="73" xfId="3"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5" fillId="0" borderId="0" xfId="0" applyFont="1" applyFill="1" applyBorder="1" applyAlignment="1">
      <alignment horizontal="center" wrapText="1"/>
    </xf>
    <xf numFmtId="0" fontId="26" fillId="0" borderId="61" xfId="0" applyFont="1" applyBorder="1" applyAlignment="1">
      <alignment horizontal="justify" vertical="center" wrapText="1"/>
    </xf>
    <xf numFmtId="0" fontId="28" fillId="0" borderId="61" xfId="0" applyFont="1" applyBorder="1" applyAlignment="1">
      <alignment horizontal="center" vertical="center"/>
    </xf>
    <xf numFmtId="0" fontId="26" fillId="0" borderId="61" xfId="0" applyFont="1" applyBorder="1" applyAlignment="1">
      <alignment horizontal="justify" vertical="center"/>
    </xf>
    <xf numFmtId="0" fontId="26" fillId="0" borderId="70" xfId="0" applyFont="1" applyBorder="1" applyAlignment="1">
      <alignment horizontal="justify" vertical="center" wrapText="1"/>
    </xf>
    <xf numFmtId="0" fontId="26" fillId="0" borderId="70" xfId="0" applyFont="1" applyBorder="1" applyAlignment="1">
      <alignment horizontal="center" vertical="center"/>
    </xf>
    <xf numFmtId="9" fontId="27" fillId="3" borderId="60" xfId="3" applyFont="1" applyFill="1" applyBorder="1" applyAlignment="1" applyProtection="1">
      <alignment horizontal="center" vertical="center" wrapText="1"/>
    </xf>
    <xf numFmtId="0" fontId="25" fillId="0" borderId="0" xfId="0" applyFont="1" applyBorder="1" applyAlignment="1">
      <alignment horizontal="left" vertical="center" wrapText="1"/>
    </xf>
    <xf numFmtId="9" fontId="27" fillId="0" borderId="0" xfId="3" applyFont="1" applyFill="1" applyBorder="1" applyAlignment="1" applyProtection="1">
      <alignment horizontal="center" vertical="center" wrapText="1"/>
    </xf>
    <xf numFmtId="9" fontId="27" fillId="3" borderId="62" xfId="3" applyFont="1" applyFill="1" applyBorder="1" applyAlignment="1" applyProtection="1">
      <alignment horizontal="center" vertical="center" wrapText="1"/>
    </xf>
    <xf numFmtId="165" fontId="25" fillId="0" borderId="8" xfId="0" applyNumberFormat="1" applyFont="1" applyBorder="1" applyAlignment="1">
      <alignment horizontal="center"/>
    </xf>
    <xf numFmtId="1" fontId="25" fillId="3" borderId="60"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protection locked="0"/>
    </xf>
    <xf numFmtId="0" fontId="26" fillId="0" borderId="61" xfId="0" applyFont="1" applyFill="1" applyBorder="1" applyAlignment="1" applyProtection="1">
      <alignment horizontal="center" vertical="center" wrapText="1"/>
    </xf>
    <xf numFmtId="0" fontId="28" fillId="0" borderId="6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justify" vertical="top" wrapText="1"/>
      <protection locked="0"/>
    </xf>
    <xf numFmtId="0" fontId="25" fillId="0" borderId="0" xfId="0" applyFont="1" applyBorder="1" applyAlignment="1">
      <alignment horizontal="left" vertical="center" wrapText="1"/>
    </xf>
    <xf numFmtId="0" fontId="25" fillId="0" borderId="0" xfId="0" applyFont="1" applyFill="1" applyAlignment="1">
      <alignment horizontal="center"/>
    </xf>
    <xf numFmtId="0" fontId="25" fillId="3" borderId="0" xfId="0" applyFont="1" applyFill="1" applyBorder="1" applyAlignment="1">
      <alignment horizontal="center" wrapText="1"/>
    </xf>
    <xf numFmtId="0" fontId="25" fillId="3" borderId="72" xfId="0" applyFont="1" applyFill="1" applyBorder="1" applyAlignment="1">
      <alignment horizontal="center" wrapText="1"/>
    </xf>
    <xf numFmtId="0" fontId="25" fillId="3" borderId="0" xfId="0" applyFont="1" applyFill="1" applyBorder="1" applyAlignment="1">
      <alignment horizontal="center" vertical="center" wrapText="1"/>
    </xf>
    <xf numFmtId="0" fontId="25" fillId="3" borderId="63" xfId="0" applyFont="1" applyFill="1" applyBorder="1" applyAlignment="1">
      <alignment horizontal="center" vertical="center" wrapText="1"/>
    </xf>
    <xf numFmtId="0" fontId="25" fillId="0" borderId="9"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74" xfId="0" applyFont="1" applyBorder="1" applyAlignment="1">
      <alignment horizontal="left" vertical="center" wrapText="1"/>
    </xf>
    <xf numFmtId="0" fontId="25" fillId="3" borderId="0" xfId="0" applyFont="1" applyFill="1" applyBorder="1" applyAlignment="1">
      <alignment horizontal="center" vertical="center"/>
    </xf>
    <xf numFmtId="0" fontId="25" fillId="3" borderId="63" xfId="0" applyFont="1" applyFill="1" applyBorder="1" applyAlignment="1">
      <alignment horizontal="center" vertical="center"/>
    </xf>
    <xf numFmtId="0" fontId="1" fillId="2" borderId="7" xfId="0" applyFont="1" applyFill="1" applyBorder="1" applyAlignment="1">
      <alignment horizontal="right" vertical="center" wrapText="1"/>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2" fillId="2" borderId="1" xfId="0" applyFont="1" applyFill="1" applyBorder="1" applyAlignment="1">
      <alignment horizontal="center" vertical="center" wrapText="1"/>
    </xf>
    <xf numFmtId="1" fontId="2" fillId="2" borderId="1" xfId="5" applyNumberFormat="1" applyFont="1" applyFill="1" applyBorder="1" applyAlignment="1">
      <alignment horizontal="center" vertical="center" wrapText="1"/>
    </xf>
    <xf numFmtId="0" fontId="6" fillId="2" borderId="15" xfId="1" applyFont="1" applyFill="1" applyBorder="1" applyAlignment="1" applyProtection="1">
      <alignment horizontal="left" vertical="center" wrapText="1"/>
    </xf>
    <xf numFmtId="0" fontId="6" fillId="2" borderId="0" xfId="1" applyFont="1" applyFill="1" applyBorder="1" applyAlignment="1" applyProtection="1">
      <alignment horizontal="left" vertical="center" wrapText="1"/>
    </xf>
    <xf numFmtId="0" fontId="6" fillId="2" borderId="12" xfId="1" applyFont="1" applyFill="1" applyBorder="1" applyAlignment="1" applyProtection="1">
      <alignment horizontal="center" vertical="center" wrapText="1"/>
      <protection locked="0"/>
    </xf>
    <xf numFmtId="0" fontId="6" fillId="2" borderId="13" xfId="1" applyFont="1" applyFill="1" applyBorder="1" applyAlignment="1" applyProtection="1">
      <alignment horizontal="center" vertical="center" wrapText="1"/>
      <protection locked="0"/>
    </xf>
    <xf numFmtId="0" fontId="6" fillId="2" borderId="14" xfId="1" applyFont="1" applyFill="1" applyBorder="1" applyAlignment="1" applyProtection="1">
      <alignment horizontal="center" vertical="center" wrapText="1"/>
      <protection locked="0"/>
    </xf>
    <xf numFmtId="0" fontId="20" fillId="2" borderId="9" xfId="1" applyFont="1" applyFill="1" applyBorder="1" applyAlignment="1" applyProtection="1">
      <alignment horizontal="center" vertical="center" wrapText="1"/>
    </xf>
    <xf numFmtId="0" fontId="20" fillId="2" borderId="10" xfId="1" applyFont="1" applyFill="1" applyBorder="1" applyAlignment="1" applyProtection="1">
      <alignment horizontal="center" vertical="center" wrapText="1"/>
    </xf>
    <xf numFmtId="0" fontId="20" fillId="2" borderId="11" xfId="1" applyFont="1" applyFill="1" applyBorder="1" applyAlignment="1" applyProtection="1">
      <alignment horizontal="center" vertical="center" wrapText="1"/>
    </xf>
    <xf numFmtId="0" fontId="20" fillId="2" borderId="0" xfId="1" applyFont="1" applyFill="1" applyBorder="1" applyAlignment="1" applyProtection="1">
      <alignment horizontal="right" vertical="center" wrapText="1"/>
    </xf>
    <xf numFmtId="0" fontId="20" fillId="2" borderId="17" xfId="1" applyFont="1" applyFill="1" applyBorder="1" applyAlignment="1" applyProtection="1">
      <alignment horizontal="right" vertical="center" wrapText="1"/>
    </xf>
    <xf numFmtId="164" fontId="20" fillId="2" borderId="9" xfId="1" applyNumberFormat="1" applyFont="1" applyFill="1" applyBorder="1" applyAlignment="1" applyProtection="1">
      <alignment horizontal="center" vertical="center" wrapText="1"/>
      <protection locked="0"/>
    </xf>
    <xf numFmtId="164" fontId="20" fillId="2" borderId="18" xfId="1" applyNumberFormat="1" applyFont="1" applyFill="1" applyBorder="1" applyAlignment="1" applyProtection="1">
      <alignment horizontal="center" vertical="center" wrapText="1"/>
      <protection locked="0"/>
    </xf>
    <xf numFmtId="0" fontId="24" fillId="2" borderId="9" xfId="2" applyFont="1" applyFill="1" applyBorder="1" applyAlignment="1" applyProtection="1">
      <alignment horizontal="center" vertical="center" wrapText="1"/>
    </xf>
    <xf numFmtId="164" fontId="21" fillId="2" borderId="9" xfId="1" applyNumberFormat="1" applyFont="1" applyFill="1" applyBorder="1" applyAlignment="1" applyProtection="1">
      <alignment horizontal="center" vertical="center" wrapText="1"/>
      <protection locked="0"/>
    </xf>
    <xf numFmtId="164" fontId="21" fillId="2" borderId="18" xfId="1" applyNumberFormat="1" applyFont="1" applyFill="1" applyBorder="1" applyAlignment="1" applyProtection="1">
      <alignment horizontal="center" vertical="center" wrapText="1"/>
      <protection locked="0"/>
    </xf>
    <xf numFmtId="0" fontId="6" fillId="2" borderId="0" xfId="1" applyFont="1" applyFill="1" applyBorder="1" applyAlignment="1" applyProtection="1">
      <alignment horizontal="center" vertical="center" wrapText="1"/>
    </xf>
    <xf numFmtId="0" fontId="20" fillId="2" borderId="8" xfId="1" applyFont="1" applyFill="1" applyBorder="1" applyAlignment="1" applyProtection="1">
      <alignment horizontal="center" vertical="center" wrapText="1"/>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4" xfId="0" applyFont="1" applyFill="1" applyBorder="1" applyAlignment="1">
      <alignment horizontal="center" vertical="center"/>
    </xf>
    <xf numFmtId="0" fontId="2" fillId="2" borderId="54" xfId="0" applyFont="1" applyFill="1" applyBorder="1" applyAlignment="1">
      <alignment horizontal="center" vertical="center" wrapText="1"/>
    </xf>
    <xf numFmtId="1" fontId="2" fillId="2" borderId="57" xfId="5" applyNumberFormat="1" applyFont="1" applyFill="1" applyBorder="1" applyAlignment="1">
      <alignment horizontal="center" vertical="center" wrapText="1"/>
    </xf>
    <xf numFmtId="0" fontId="6" fillId="2" borderId="58" xfId="1" applyFont="1" applyFill="1" applyBorder="1" applyAlignment="1" applyProtection="1">
      <alignment horizontal="center" vertical="center" wrapText="1"/>
    </xf>
    <xf numFmtId="0" fontId="6" fillId="2" borderId="57" xfId="1" applyFont="1" applyFill="1" applyBorder="1" applyAlignment="1" applyProtection="1">
      <alignment horizontal="center" vertical="center" wrapText="1"/>
    </xf>
    <xf numFmtId="0" fontId="2" fillId="2" borderId="57" xfId="0" applyFont="1" applyFill="1" applyBorder="1" applyAlignment="1">
      <alignment horizontal="center" vertical="center" wrapText="1"/>
    </xf>
    <xf numFmtId="0" fontId="0" fillId="2" borderId="0" xfId="0" applyFill="1" applyBorder="1" applyAlignment="1"/>
    <xf numFmtId="0" fontId="1" fillId="2" borderId="0" xfId="0" applyFont="1" applyFill="1" applyBorder="1" applyAlignment="1">
      <alignment horizontal="right" vertical="center" wrapText="1"/>
    </xf>
    <xf numFmtId="0" fontId="26" fillId="0" borderId="67" xfId="0" applyFont="1" applyFill="1" applyBorder="1" applyAlignment="1">
      <alignment horizontal="center" vertical="center"/>
    </xf>
    <xf numFmtId="0" fontId="26" fillId="0" borderId="61" xfId="0" applyFont="1" applyFill="1" applyBorder="1" applyAlignment="1">
      <alignment horizontal="justify" vertical="center" wrapText="1"/>
    </xf>
    <xf numFmtId="0" fontId="28" fillId="0" borderId="61" xfId="0" applyFont="1" applyFill="1" applyBorder="1" applyAlignment="1">
      <alignment horizontal="center" vertical="center"/>
    </xf>
    <xf numFmtId="0" fontId="26" fillId="0" borderId="61" xfId="0" applyFont="1" applyFill="1" applyBorder="1" applyAlignment="1">
      <alignment horizontal="center" vertical="center"/>
    </xf>
    <xf numFmtId="0" fontId="26" fillId="0" borderId="69" xfId="0" applyFont="1" applyFill="1" applyBorder="1" applyAlignment="1">
      <alignment horizontal="center" vertical="center"/>
    </xf>
    <xf numFmtId="0" fontId="26" fillId="0" borderId="70" xfId="0" applyFont="1" applyFill="1" applyBorder="1" applyAlignment="1">
      <alignment horizontal="justify" vertical="center" wrapText="1"/>
    </xf>
    <xf numFmtId="0" fontId="26" fillId="0" borderId="61" xfId="0" applyFont="1" applyFill="1" applyBorder="1" applyAlignment="1">
      <alignment horizontal="justify" vertical="center"/>
    </xf>
    <xf numFmtId="0" fontId="26" fillId="0" borderId="0" xfId="0" applyFont="1" applyFill="1"/>
  </cellXfs>
  <cellStyles count="6">
    <cellStyle name="Estilo 1" xfId="4"/>
    <cellStyle name="Hipervínculo" xfId="2" builtinId="8"/>
    <cellStyle name="Millares" xfId="5" builtinId="3"/>
    <cellStyle name="Normal" xfId="0" builtinId="0"/>
    <cellStyle name="Normal 3" xfId="1"/>
    <cellStyle name="Porcentaje" xfId="3" builtinId="5"/>
  </cellStyles>
  <dxfs count="21">
    <dxf>
      <font>
        <b/>
        <i val="0"/>
        <color auto="1"/>
      </font>
      <fill>
        <patternFill>
          <bgColor rgb="FFFF0000"/>
        </patternFill>
      </fill>
    </dxf>
    <dxf>
      <font>
        <b/>
        <i val="0"/>
        <color auto="1"/>
      </font>
      <fill>
        <patternFill>
          <bgColor rgb="FFFFFF00"/>
        </patternFill>
      </fill>
    </dxf>
    <dxf>
      <font>
        <color auto="1"/>
      </font>
      <fill>
        <patternFill>
          <bgColor rgb="FF00B050"/>
        </patternFill>
      </fill>
    </dxf>
    <dxf>
      <font>
        <b/>
        <i val="0"/>
        <color auto="1"/>
      </font>
      <fill>
        <patternFill>
          <bgColor rgb="FFFF0000"/>
        </patternFill>
      </fill>
    </dxf>
    <dxf>
      <font>
        <b/>
        <i val="0"/>
        <color auto="1"/>
      </font>
      <fill>
        <patternFill>
          <bgColor rgb="FFFFFF00"/>
        </patternFill>
      </fill>
    </dxf>
    <dxf>
      <font>
        <color auto="1"/>
      </font>
      <fill>
        <patternFill>
          <bgColor rgb="FF00B050"/>
        </patternFill>
      </fill>
    </dxf>
    <dxf>
      <font>
        <b/>
        <i val="0"/>
        <color auto="1"/>
      </font>
      <fill>
        <patternFill>
          <bgColor rgb="FFFF0000"/>
        </patternFill>
      </fill>
    </dxf>
    <dxf>
      <font>
        <b/>
        <i val="0"/>
        <color auto="1"/>
      </font>
      <fill>
        <patternFill>
          <bgColor rgb="FFFFFF00"/>
        </patternFill>
      </fill>
    </dxf>
    <dxf>
      <font>
        <color auto="1"/>
      </font>
      <fill>
        <patternFill>
          <bgColor rgb="FF00B050"/>
        </patternFill>
      </fill>
    </dxf>
    <dxf>
      <font>
        <b/>
        <i val="0"/>
        <color auto="1"/>
      </font>
      <fill>
        <patternFill>
          <bgColor rgb="FFFF0000"/>
        </patternFill>
      </fill>
    </dxf>
    <dxf>
      <font>
        <b/>
        <i val="0"/>
        <color auto="1"/>
      </font>
      <fill>
        <patternFill>
          <bgColor rgb="FFFFFF00"/>
        </patternFill>
      </fill>
    </dxf>
    <dxf>
      <font>
        <color auto="1"/>
      </font>
      <fill>
        <patternFill>
          <bgColor rgb="FF00B050"/>
        </patternFill>
      </fill>
    </dxf>
    <dxf>
      <font>
        <b/>
        <i val="0"/>
        <color auto="1"/>
      </font>
      <fill>
        <patternFill>
          <bgColor rgb="FFFF0000"/>
        </patternFill>
      </fill>
    </dxf>
    <dxf>
      <font>
        <b/>
        <i val="0"/>
        <color auto="1"/>
      </font>
      <fill>
        <patternFill>
          <bgColor rgb="FFFFFF00"/>
        </patternFill>
      </fill>
    </dxf>
    <dxf>
      <font>
        <color auto="1"/>
      </font>
      <fill>
        <patternFill>
          <bgColor rgb="FF00B050"/>
        </patternFill>
      </fill>
    </dxf>
    <dxf>
      <font>
        <b/>
        <i val="0"/>
        <color auto="1"/>
      </font>
      <fill>
        <patternFill>
          <bgColor rgb="FFFF0000"/>
        </patternFill>
      </fill>
    </dxf>
    <dxf>
      <font>
        <b/>
        <i val="0"/>
        <color auto="1"/>
      </font>
      <fill>
        <patternFill>
          <bgColor rgb="FFFFFF00"/>
        </patternFill>
      </fill>
    </dxf>
    <dxf>
      <font>
        <color auto="1"/>
      </font>
      <fill>
        <patternFill>
          <bgColor rgb="FF00B050"/>
        </patternFill>
      </fill>
    </dxf>
    <dxf>
      <font>
        <b/>
        <i val="0"/>
        <color auto="1"/>
      </font>
      <fill>
        <patternFill>
          <bgColor rgb="FFFF0000"/>
        </patternFill>
      </fill>
    </dxf>
    <dxf>
      <font>
        <b/>
        <i val="0"/>
        <color auto="1"/>
      </font>
      <fill>
        <patternFill>
          <bgColor rgb="FFFFFF00"/>
        </patternFill>
      </fill>
    </dxf>
    <dxf>
      <font>
        <color auto="1"/>
      </font>
      <fill>
        <patternFill>
          <bgColor rgb="FF00B050"/>
        </patternFill>
      </fill>
    </dxf>
  </dxfs>
  <tableStyles count="0" defaultTableStyle="TableStyleMedium2" defaultPivotStyle="PivotStyleLight16"/>
  <colors>
    <mruColors>
      <color rgb="FFFFFFCC"/>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2" name="Picture 65" descr="Logo Blanco-negro-texto-noexte">
          <a:extLst>
            <a:ext uri="{FF2B5EF4-FFF2-40B4-BE49-F238E27FC236}">
              <a16:creationId xmlns:a16="http://schemas.microsoft.com/office/drawing/2014/main" xmlns=""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a:extLst>
            <a:ext uri="{FF2B5EF4-FFF2-40B4-BE49-F238E27FC236}">
              <a16:creationId xmlns:a16="http://schemas.microsoft.com/office/drawing/2014/main" xmlns="" id="{00000000-0008-0000-02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30956</xdr:colOff>
      <xdr:row>15</xdr:row>
      <xdr:rowOff>0</xdr:rowOff>
    </xdr:to>
    <xdr:pic>
      <xdr:nvPicPr>
        <xdr:cNvPr id="2" name="Picture 65" descr="Logo Blanco-negro-texto-noexte">
          <a:extLst>
            <a:ext uri="{FF2B5EF4-FFF2-40B4-BE49-F238E27FC236}">
              <a16:creationId xmlns:a16="http://schemas.microsoft.com/office/drawing/2014/main" xmlns="" id="{00000000-0008-0000-03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0" y="6115050"/>
          <a:ext cx="309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596242</xdr:colOff>
      <xdr:row>1</xdr:row>
      <xdr:rowOff>1</xdr:rowOff>
    </xdr:from>
    <xdr:to>
      <xdr:col>9</xdr:col>
      <xdr:colOff>663262</xdr:colOff>
      <xdr:row>3</xdr:row>
      <xdr:rowOff>176688</xdr:rowOff>
    </xdr:to>
    <xdr:pic>
      <xdr:nvPicPr>
        <xdr:cNvPr id="3" name="Picture 65" descr="Logo Blanco-negro-texto-noexte">
          <a:extLst>
            <a:ext uri="{FF2B5EF4-FFF2-40B4-BE49-F238E27FC236}">
              <a16:creationId xmlns:a16="http://schemas.microsoft.com/office/drawing/2014/main" xmlns="" id="{00000000-0008-0000-03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4150317" y="85726"/>
          <a:ext cx="848070" cy="786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2" name="Picture 65" descr="Logo Blanco-negro-texto-noexte">
          <a:extLst>
            <a:ext uri="{FF2B5EF4-FFF2-40B4-BE49-F238E27FC236}">
              <a16:creationId xmlns:a16="http://schemas.microsoft.com/office/drawing/2014/main" xmlns="" id="{00000000-0008-0000-04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a:extLst>
            <a:ext uri="{FF2B5EF4-FFF2-40B4-BE49-F238E27FC236}">
              <a16:creationId xmlns:a16="http://schemas.microsoft.com/office/drawing/2014/main" xmlns="" id="{00000000-0008-0000-04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a:extLst>
            <a:ext uri="{FF2B5EF4-FFF2-40B4-BE49-F238E27FC236}">
              <a16:creationId xmlns:a16="http://schemas.microsoft.com/office/drawing/2014/main" xmlns="" id="{00000000-0008-0000-05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104776</xdr:colOff>
      <xdr:row>0</xdr:row>
      <xdr:rowOff>95250</xdr:rowOff>
    </xdr:from>
    <xdr:to>
      <xdr:col>0</xdr:col>
      <xdr:colOff>971550</xdr:colOff>
      <xdr:row>0</xdr:row>
      <xdr:rowOff>914400</xdr:rowOff>
    </xdr:to>
    <xdr:pic>
      <xdr:nvPicPr>
        <xdr:cNvPr id="4" name="Picture 65" descr="Logo Blanco-negro-texto-noexte">
          <a:extLst>
            <a:ext uri="{FF2B5EF4-FFF2-40B4-BE49-F238E27FC236}">
              <a16:creationId xmlns:a16="http://schemas.microsoft.com/office/drawing/2014/main" xmlns="" id="{00000000-0008-0000-05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a:extLst>
            <a:ext uri="{FF2B5EF4-FFF2-40B4-BE49-F238E27FC236}">
              <a16:creationId xmlns:a16="http://schemas.microsoft.com/office/drawing/2014/main" xmlns="" id="{00000000-0008-0000-06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104776</xdr:colOff>
      <xdr:row>0</xdr:row>
      <xdr:rowOff>95250</xdr:rowOff>
    </xdr:from>
    <xdr:to>
      <xdr:col>0</xdr:col>
      <xdr:colOff>971550</xdr:colOff>
      <xdr:row>0</xdr:row>
      <xdr:rowOff>914400</xdr:rowOff>
    </xdr:to>
    <xdr:pic>
      <xdr:nvPicPr>
        <xdr:cNvPr id="4" name="Picture 65" descr="Logo Blanco-negro-texto-noexte">
          <a:extLst>
            <a:ext uri="{FF2B5EF4-FFF2-40B4-BE49-F238E27FC236}">
              <a16:creationId xmlns:a16="http://schemas.microsoft.com/office/drawing/2014/main" xmlns="" id="{00000000-0008-0000-06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SIG\PLAN%20ANTICORRUPCION%20Y%20ATENCION%20AL%20CIUDADANO\Plan%20Anticorrupcion%202016\2016\Octubre%202016\Anexo%202%20-%20MAPA%20DE%20RIESGOS%20DE%20CORRUPCION%20OCTUBRE%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ocumentos\Downloads\1454709916_31143d04fb001b84a08e7e4cf9fefca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SIG\Plan%20Anticorrupci&#243;n\Plan%20Anticorrupcion%202016\MAPA%20DE%20RIESGOS%20DE%20CORRUPCION%202016%20MARZ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row r="2">
          <cell r="G2" t="str">
            <v>Aspectos Económicos</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maria.alvarez@transmilenio.gov.c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85"/>
  <sheetViews>
    <sheetView showGridLines="0" tabSelected="1" zoomScale="90" zoomScaleNormal="90" zoomScaleSheetLayoutView="100" workbookViewId="0">
      <selection activeCell="B2" sqref="B2:G2"/>
    </sheetView>
  </sheetViews>
  <sheetFormatPr baseColWidth="10" defaultRowHeight="12.75" x14ac:dyDescent="0.2"/>
  <cols>
    <col min="1" max="1" width="2.85546875" style="174" customWidth="1"/>
    <col min="2" max="2" width="11.85546875" style="174" customWidth="1"/>
    <col min="3" max="3" width="76.42578125" style="174" customWidth="1"/>
    <col min="4" max="4" width="19.42578125" style="183" customWidth="1"/>
    <col min="5" max="5" width="16.140625" style="174" customWidth="1"/>
    <col min="6" max="6" width="15.5703125" style="174" customWidth="1"/>
    <col min="7" max="7" width="16.42578125" style="184" customWidth="1"/>
    <col min="8" max="16384" width="11.42578125" style="174"/>
  </cols>
  <sheetData>
    <row r="2" spans="2:7" x14ac:dyDescent="0.2">
      <c r="B2" s="220" t="s">
        <v>344</v>
      </c>
      <c r="C2" s="220"/>
      <c r="D2" s="220"/>
      <c r="E2" s="220"/>
      <c r="F2" s="220"/>
      <c r="G2" s="220"/>
    </row>
    <row r="4" spans="2:7" x14ac:dyDescent="0.2">
      <c r="B4" s="219" t="s">
        <v>328</v>
      </c>
      <c r="C4" s="219"/>
    </row>
    <row r="5" spans="2:7" x14ac:dyDescent="0.2">
      <c r="C5" s="185"/>
    </row>
    <row r="6" spans="2:7" ht="30.75" customHeight="1" x14ac:dyDescent="0.2">
      <c r="B6" s="186" t="s">
        <v>345</v>
      </c>
      <c r="C6" s="187" t="s">
        <v>20</v>
      </c>
      <c r="D6" s="187" t="s">
        <v>244</v>
      </c>
      <c r="E6" s="188" t="s">
        <v>245</v>
      </c>
      <c r="F6" s="189" t="s">
        <v>329</v>
      </c>
      <c r="G6" s="190" t="s">
        <v>330</v>
      </c>
    </row>
    <row r="7" spans="2:7" ht="30.75" customHeight="1" x14ac:dyDescent="0.2">
      <c r="B7" s="191" t="s">
        <v>7</v>
      </c>
      <c r="C7" s="192" t="s">
        <v>288</v>
      </c>
      <c r="D7" s="216">
        <f>VLOOKUP(B7,'Anexo 1. Gestión Riesgo'!$B$5:$I$13,8,0)</f>
        <v>1</v>
      </c>
      <c r="E7" s="217">
        <f>VLOOKUP(B7,'Anexo 1. Gestión Riesgo'!$B$5:$J$13,9,0)</f>
        <v>1</v>
      </c>
      <c r="F7" s="193">
        <f>+E7/D7</f>
        <v>1</v>
      </c>
      <c r="G7" s="194" t="str">
        <f>+IF(AND(F7&gt;=0,F7&lt;=0.59),"ZONA BAJA",IF(AND(F7&gt;=0.6,F7&lt;=0.79),"ZONA MEDIA","ZONA ALTA"))</f>
        <v>ZONA ALTA</v>
      </c>
    </row>
    <row r="8" spans="2:7" ht="30.75" customHeight="1" x14ac:dyDescent="0.2">
      <c r="B8" s="191" t="s">
        <v>6</v>
      </c>
      <c r="C8" s="192" t="s">
        <v>287</v>
      </c>
      <c r="D8" s="216">
        <f>VLOOKUP(B8,'Anexo 1. Gestión Riesgo'!$B$5:$I$13,8,0)</f>
        <v>10</v>
      </c>
      <c r="E8" s="217">
        <f>VLOOKUP(B8,'Anexo 1. Gestión Riesgo'!$B$5:$J$13,9,0)</f>
        <v>10</v>
      </c>
      <c r="F8" s="193">
        <f>+E8/D8</f>
        <v>1</v>
      </c>
      <c r="G8" s="194" t="str">
        <f t="shared" ref="G8:G15" si="0">+IF(AND(F8&gt;=0,F8&lt;=0.59),"ZONA BAJA",IF(AND(F8&gt;=0.6,F8&lt;=0.79),"ZONA MEDIA","ZONA ALTA"))</f>
        <v>ZONA ALTA</v>
      </c>
    </row>
    <row r="9" spans="2:7" ht="30.75" customHeight="1" x14ac:dyDescent="0.2">
      <c r="B9" s="191" t="s">
        <v>5</v>
      </c>
      <c r="C9" s="192" t="s">
        <v>286</v>
      </c>
      <c r="D9" s="216">
        <f>VLOOKUP(B9,'Anexo 1. Gestión Riesgo'!$B$5:$I$13,8,0)</f>
        <v>13</v>
      </c>
      <c r="E9" s="217">
        <f>VLOOKUP(B9,'Anexo 1. Gestión Riesgo'!$B$5:$J$13,9,0)</f>
        <v>13</v>
      </c>
      <c r="F9" s="193">
        <f t="shared" ref="F9:F15" si="1">+E9/D9</f>
        <v>1</v>
      </c>
      <c r="G9" s="194" t="str">
        <f t="shared" si="0"/>
        <v>ZONA ALTA</v>
      </c>
    </row>
    <row r="10" spans="2:7" ht="30.75" customHeight="1" x14ac:dyDescent="0.2">
      <c r="B10" s="191" t="s">
        <v>15</v>
      </c>
      <c r="C10" s="192" t="s">
        <v>285</v>
      </c>
      <c r="D10" s="216">
        <f>VLOOKUP(B10,'Anexo 1. Gestión Riesgo'!$B$5:$I$13,8,0)</f>
        <v>1</v>
      </c>
      <c r="E10" s="217">
        <f>VLOOKUP(B10,'Anexo 1. Gestión Riesgo'!$B$5:$J$13,9,0)</f>
        <v>1</v>
      </c>
      <c r="F10" s="193">
        <f t="shared" si="1"/>
        <v>1</v>
      </c>
      <c r="G10" s="194" t="str">
        <f t="shared" si="0"/>
        <v>ZONA ALTA</v>
      </c>
    </row>
    <row r="11" spans="2:7" ht="48.75" customHeight="1" x14ac:dyDescent="0.2">
      <c r="B11" s="191" t="s">
        <v>4</v>
      </c>
      <c r="C11" s="192" t="s">
        <v>272</v>
      </c>
      <c r="D11" s="216">
        <f>VLOOKUP(B11,'Anexo 1. Gestión Riesgo'!$B$5:$I$13,8,0)</f>
        <v>1</v>
      </c>
      <c r="E11" s="217">
        <f>VLOOKUP(B11,'Anexo 1. Gestión Riesgo'!$B$5:$J$13,9,0)</f>
        <v>1</v>
      </c>
      <c r="F11" s="193">
        <f t="shared" si="1"/>
        <v>1</v>
      </c>
      <c r="G11" s="194" t="str">
        <f t="shared" si="0"/>
        <v>ZONA ALTA</v>
      </c>
    </row>
    <row r="12" spans="2:7" ht="41.25" customHeight="1" x14ac:dyDescent="0.2">
      <c r="B12" s="191" t="s">
        <v>3</v>
      </c>
      <c r="C12" s="192" t="s">
        <v>75</v>
      </c>
      <c r="D12" s="216">
        <f>VLOOKUP(B12,'Anexo 1. Gestión Riesgo'!$B$5:$I$13,8,0)</f>
        <v>1</v>
      </c>
      <c r="E12" s="217">
        <f>VLOOKUP(B12,'Anexo 1. Gestión Riesgo'!$B$5:$J$13,9,0)</f>
        <v>1</v>
      </c>
      <c r="F12" s="193">
        <f t="shared" si="1"/>
        <v>1</v>
      </c>
      <c r="G12" s="194" t="str">
        <f t="shared" si="0"/>
        <v>ZONA ALTA</v>
      </c>
    </row>
    <row r="13" spans="2:7" ht="30.75" customHeight="1" x14ac:dyDescent="0.2">
      <c r="B13" s="191" t="s">
        <v>2</v>
      </c>
      <c r="C13" s="195" t="s">
        <v>76</v>
      </c>
      <c r="D13" s="216">
        <f>VLOOKUP(B13,'Anexo 1. Gestión Riesgo'!$B$5:$I$13,8,0)</f>
        <v>2</v>
      </c>
      <c r="E13" s="217">
        <f>VLOOKUP(B13,'Anexo 1. Gestión Riesgo'!$B$5:$J$13,9,0)</f>
        <v>2</v>
      </c>
      <c r="F13" s="193">
        <f t="shared" si="1"/>
        <v>1</v>
      </c>
      <c r="G13" s="194" t="str">
        <f t="shared" si="0"/>
        <v>ZONA ALTA</v>
      </c>
    </row>
    <row r="14" spans="2:7" ht="30.75" customHeight="1" x14ac:dyDescent="0.2">
      <c r="B14" s="191" t="s">
        <v>1</v>
      </c>
      <c r="C14" s="192" t="s">
        <v>191</v>
      </c>
      <c r="D14" s="216">
        <f>VLOOKUP(B14,'Anexo 1. Gestión Riesgo'!$B$5:$I$13,8,0)</f>
        <v>3</v>
      </c>
      <c r="E14" s="217">
        <f>VLOOKUP(B14,'Anexo 1. Gestión Riesgo'!$B$5:$J$13,9,0)</f>
        <v>3</v>
      </c>
      <c r="F14" s="193">
        <f t="shared" si="1"/>
        <v>1</v>
      </c>
      <c r="G14" s="194" t="str">
        <f t="shared" si="0"/>
        <v>ZONA ALTA</v>
      </c>
    </row>
    <row r="15" spans="2:7" ht="30.75" customHeight="1" x14ac:dyDescent="0.2">
      <c r="B15" s="196" t="s">
        <v>0</v>
      </c>
      <c r="C15" s="197" t="s">
        <v>282</v>
      </c>
      <c r="D15" s="216">
        <f>VLOOKUP(B15,'Anexo 1. Gestión Riesgo'!$B$5:$I$13,8,0)</f>
        <v>4</v>
      </c>
      <c r="E15" s="217">
        <f>VLOOKUP(B15,'Anexo 1. Gestión Riesgo'!$B$5:$J$13,9,0)</f>
        <v>4</v>
      </c>
      <c r="F15" s="193">
        <f t="shared" si="1"/>
        <v>1</v>
      </c>
      <c r="G15" s="199" t="str">
        <f t="shared" si="0"/>
        <v>ZONA ALTA</v>
      </c>
    </row>
    <row r="16" spans="2:7" ht="15" customHeight="1" x14ac:dyDescent="0.2">
      <c r="B16" s="221" t="s">
        <v>331</v>
      </c>
      <c r="C16" s="222"/>
      <c r="D16" s="200">
        <f>SUM(D7:D15)</f>
        <v>36</v>
      </c>
      <c r="E16" s="200">
        <f>SUM(E7:E15)</f>
        <v>36</v>
      </c>
      <c r="F16" s="201">
        <f>+E16/D16</f>
        <v>1</v>
      </c>
      <c r="G16" s="202"/>
    </row>
    <row r="17" spans="2:8" s="180" customFormat="1" ht="15" customHeight="1" x14ac:dyDescent="0.2">
      <c r="C17" s="177"/>
      <c r="D17" s="203"/>
      <c r="E17" s="178"/>
      <c r="F17" s="179"/>
      <c r="G17" s="202"/>
    </row>
    <row r="18" spans="2:8" s="180" customFormat="1" ht="15" customHeight="1" x14ac:dyDescent="0.2">
      <c r="B18" s="219" t="s">
        <v>332</v>
      </c>
      <c r="C18" s="219"/>
      <c r="D18" s="203"/>
      <c r="E18" s="178"/>
      <c r="F18" s="179"/>
      <c r="G18" s="202"/>
    </row>
    <row r="19" spans="2:8" s="180" customFormat="1" ht="15" customHeight="1" x14ac:dyDescent="0.2">
      <c r="C19" s="185"/>
      <c r="D19" s="203"/>
      <c r="E19" s="178"/>
      <c r="F19" s="179"/>
      <c r="G19" s="202"/>
    </row>
    <row r="20" spans="2:8" s="180" customFormat="1" ht="28.5" customHeight="1" x14ac:dyDescent="0.2">
      <c r="B20" s="186" t="s">
        <v>345</v>
      </c>
      <c r="C20" s="187" t="s">
        <v>20</v>
      </c>
      <c r="D20" s="187" t="s">
        <v>244</v>
      </c>
      <c r="E20" s="188" t="s">
        <v>245</v>
      </c>
      <c r="F20" s="189" t="s">
        <v>329</v>
      </c>
      <c r="G20" s="190" t="s">
        <v>330</v>
      </c>
    </row>
    <row r="21" spans="2:8" ht="28.5" customHeight="1" x14ac:dyDescent="0.2">
      <c r="B21" s="191" t="s">
        <v>7</v>
      </c>
      <c r="C21" s="204" t="s">
        <v>129</v>
      </c>
      <c r="D21" s="181">
        <f>VLOOKUP(B21,'Anexo 3. Rendición Cuentas'!$B$5:$I$19,8,0)</f>
        <v>1</v>
      </c>
      <c r="E21" s="205">
        <f>VLOOKUP(B21,'Anexo 3. Rendición Cuentas'!$B$5:$J$19,9,0)</f>
        <v>1</v>
      </c>
      <c r="F21" s="193">
        <f>+E21/D21</f>
        <v>1</v>
      </c>
      <c r="G21" s="194" t="str">
        <f t="shared" ref="G21:G36" si="2">+IF(AND(F21&gt;=0,F21&lt;=0.59),"ZONA BAJA",IF(AND(F21&gt;=0.6,F21&lt;=0.79),"ZONA MEDIA","ZONA ALTA"))</f>
        <v>ZONA ALTA</v>
      </c>
    </row>
    <row r="22" spans="2:8" ht="28.5" customHeight="1" x14ac:dyDescent="0.2">
      <c r="B22" s="191" t="s">
        <v>6</v>
      </c>
      <c r="C22" s="204" t="s">
        <v>135</v>
      </c>
      <c r="D22" s="181">
        <f>VLOOKUP(B22,'Anexo 3. Rendición Cuentas'!$B$5:$I$19,8,0)</f>
        <v>67</v>
      </c>
      <c r="E22" s="205">
        <f>VLOOKUP(B22,'Anexo 3. Rendición Cuentas'!$B$5:$J$19,9,0)</f>
        <v>67</v>
      </c>
      <c r="F22" s="193">
        <f>+E22/D22</f>
        <v>1</v>
      </c>
      <c r="G22" s="194" t="str">
        <f t="shared" si="2"/>
        <v>ZONA ALTA</v>
      </c>
    </row>
    <row r="23" spans="2:8" ht="28.5" customHeight="1" x14ac:dyDescent="0.2">
      <c r="B23" s="191" t="s">
        <v>67</v>
      </c>
      <c r="C23" s="204" t="s">
        <v>70</v>
      </c>
      <c r="D23" s="181">
        <f>VLOOKUP(B23,'Anexo 3. Rendición Cuentas'!$B$5:$I$19,8,0)</f>
        <v>40</v>
      </c>
      <c r="E23" s="205">
        <f>VLOOKUP(B23,'Anexo 3. Rendición Cuentas'!$B$5:$J$19,9,0)</f>
        <v>38</v>
      </c>
      <c r="F23" s="193">
        <f t="shared" ref="F23:F36" si="3">+E23/D23</f>
        <v>0.95</v>
      </c>
      <c r="G23" s="194" t="str">
        <f t="shared" si="2"/>
        <v>ZONA ALTA</v>
      </c>
      <c r="H23" s="270"/>
    </row>
    <row r="24" spans="2:8" ht="28.5" customHeight="1" x14ac:dyDescent="0.2">
      <c r="B24" s="191" t="s">
        <v>147</v>
      </c>
      <c r="C24" s="204" t="s">
        <v>71</v>
      </c>
      <c r="D24" s="181">
        <f>VLOOKUP(B24,'Anexo 3. Rendición Cuentas'!$B$5:$I$19,8,0)</f>
        <v>11</v>
      </c>
      <c r="E24" s="205">
        <f>VLOOKUP(B24,'Anexo 3. Rendición Cuentas'!$B$5:$J$19,9,0)</f>
        <v>11</v>
      </c>
      <c r="F24" s="193">
        <f t="shared" si="3"/>
        <v>1</v>
      </c>
      <c r="G24" s="194" t="str">
        <f t="shared" si="2"/>
        <v>ZONA ALTA</v>
      </c>
    </row>
    <row r="25" spans="2:8" ht="46.5" customHeight="1" x14ac:dyDescent="0.2">
      <c r="B25" s="191" t="s">
        <v>165</v>
      </c>
      <c r="C25" s="204" t="s">
        <v>171</v>
      </c>
      <c r="D25" s="181">
        <f>VLOOKUP(B25,'Anexo 3. Rendición Cuentas'!$B$5:$I$19,8,0)</f>
        <v>28</v>
      </c>
      <c r="E25" s="205">
        <f>VLOOKUP(B25,'Anexo 3. Rendición Cuentas'!$B$5:$J$19,9,0)</f>
        <v>28</v>
      </c>
      <c r="F25" s="193">
        <f t="shared" si="3"/>
        <v>1</v>
      </c>
      <c r="G25" s="194" t="str">
        <f t="shared" si="2"/>
        <v>ZONA ALTA</v>
      </c>
    </row>
    <row r="26" spans="2:8" ht="28.5" customHeight="1" x14ac:dyDescent="0.2">
      <c r="B26" s="191" t="s">
        <v>166</v>
      </c>
      <c r="C26" s="204" t="s">
        <v>277</v>
      </c>
      <c r="D26" s="181">
        <f>VLOOKUP(B26,'Anexo 3. Rendición Cuentas'!$B$5:$I$19,8,0)</f>
        <v>1</v>
      </c>
      <c r="E26" s="205">
        <f>VLOOKUP(B26,'Anexo 3. Rendición Cuentas'!$B$5:$J$19,9,0)</f>
        <v>1</v>
      </c>
      <c r="F26" s="193">
        <f t="shared" si="3"/>
        <v>1</v>
      </c>
      <c r="G26" s="194" t="str">
        <f t="shared" si="2"/>
        <v>ZONA ALTA</v>
      </c>
    </row>
    <row r="27" spans="2:8" ht="28.5" customHeight="1" x14ac:dyDescent="0.2">
      <c r="B27" s="191" t="s">
        <v>167</v>
      </c>
      <c r="C27" s="204" t="s">
        <v>80</v>
      </c>
      <c r="D27" s="181">
        <f>VLOOKUP(B27,'Anexo 3. Rendición Cuentas'!$B$5:$I$19,8,0)</f>
        <v>38</v>
      </c>
      <c r="E27" s="205">
        <f>VLOOKUP(B27,'Anexo 3. Rendición Cuentas'!$B$5:$J$19,9,0)</f>
        <v>38</v>
      </c>
      <c r="F27" s="193">
        <f t="shared" si="3"/>
        <v>1</v>
      </c>
      <c r="G27" s="194" t="str">
        <f t="shared" si="2"/>
        <v>ZONA ALTA</v>
      </c>
    </row>
    <row r="28" spans="2:8" ht="48" customHeight="1" x14ac:dyDescent="0.2">
      <c r="B28" s="191" t="s">
        <v>169</v>
      </c>
      <c r="C28" s="204" t="s">
        <v>82</v>
      </c>
      <c r="D28" s="181">
        <f>VLOOKUP(B28,'Anexo 3. Rendición Cuentas'!$B$5:$I$19,8,0)</f>
        <v>25</v>
      </c>
      <c r="E28" s="205">
        <f>VLOOKUP(B28,'Anexo 3. Rendición Cuentas'!$B$5:$J$19,9,0)</f>
        <v>25</v>
      </c>
      <c r="F28" s="193">
        <f t="shared" si="3"/>
        <v>1</v>
      </c>
      <c r="G28" s="194" t="str">
        <f t="shared" si="2"/>
        <v>ZONA ALTA</v>
      </c>
    </row>
    <row r="29" spans="2:8" ht="28.5" customHeight="1" x14ac:dyDescent="0.2">
      <c r="B29" s="191" t="s">
        <v>5</v>
      </c>
      <c r="C29" s="206" t="s">
        <v>93</v>
      </c>
      <c r="D29" s="181">
        <f>VLOOKUP(B29,'Anexo 3. Rendición Cuentas'!$B$5:$I$19,8,0)</f>
        <v>1</v>
      </c>
      <c r="E29" s="205">
        <f>VLOOKUP(B29,'Anexo 3. Rendición Cuentas'!$B$5:$J$19,9,0)</f>
        <v>1</v>
      </c>
      <c r="F29" s="193">
        <f t="shared" si="3"/>
        <v>1</v>
      </c>
      <c r="G29" s="194" t="str">
        <f t="shared" si="2"/>
        <v>ZONA ALTA</v>
      </c>
    </row>
    <row r="30" spans="2:8" ht="28.5" customHeight="1" x14ac:dyDescent="0.2">
      <c r="B30" s="263" t="s">
        <v>15</v>
      </c>
      <c r="C30" s="269" t="s">
        <v>357</v>
      </c>
      <c r="D30" s="266">
        <v>1</v>
      </c>
      <c r="E30" s="265">
        <v>0</v>
      </c>
      <c r="F30" s="193">
        <f t="shared" si="3"/>
        <v>0</v>
      </c>
      <c r="G30" s="194" t="s">
        <v>333</v>
      </c>
    </row>
    <row r="31" spans="2:8" ht="42.75" customHeight="1" x14ac:dyDescent="0.2">
      <c r="B31" s="263" t="s">
        <v>23</v>
      </c>
      <c r="C31" s="269" t="s">
        <v>137</v>
      </c>
      <c r="D31" s="266">
        <f>VLOOKUP(B31,'Anexo 3. Rendición Cuentas'!$B$5:$I$19,8,0)</f>
        <v>3500</v>
      </c>
      <c r="E31" s="265">
        <f>VLOOKUP(B31,'Anexo 3. Rendición Cuentas'!$B$5:$J$19,9,0)</f>
        <v>3691</v>
      </c>
      <c r="F31" s="193">
        <f t="shared" si="3"/>
        <v>1.0545714285714285</v>
      </c>
      <c r="G31" s="194" t="str">
        <f t="shared" si="2"/>
        <v>ZONA ALTA</v>
      </c>
    </row>
    <row r="32" spans="2:8" ht="42.75" customHeight="1" x14ac:dyDescent="0.2">
      <c r="B32" s="263" t="s">
        <v>24</v>
      </c>
      <c r="C32" s="269" t="s">
        <v>301</v>
      </c>
      <c r="D32" s="266">
        <f>VLOOKUP(B32,'Anexo 3. Rendición Cuentas'!$B$5:$I$19,8,0)</f>
        <v>18</v>
      </c>
      <c r="E32" s="265">
        <f>VLOOKUP(B32,'Anexo 3. Rendición Cuentas'!$B$5:$J$19,9,0)</f>
        <v>4</v>
      </c>
      <c r="F32" s="193">
        <f t="shared" si="3"/>
        <v>0.22222222222222221</v>
      </c>
      <c r="G32" s="194" t="str">
        <f t="shared" si="2"/>
        <v>ZONA BAJA</v>
      </c>
    </row>
    <row r="33" spans="2:7" ht="42.75" customHeight="1" x14ac:dyDescent="0.2">
      <c r="B33" s="263" t="s">
        <v>97</v>
      </c>
      <c r="C33" s="269" t="s">
        <v>120</v>
      </c>
      <c r="D33" s="266">
        <f>VLOOKUP(B33,'Anexo 3. Rendición Cuentas'!$B$5:$I$19,8,0)</f>
        <v>1</v>
      </c>
      <c r="E33" s="265">
        <f>VLOOKUP(B33,'Anexo 3. Rendición Cuentas'!$B$5:$J$19,9,0)</f>
        <v>0</v>
      </c>
      <c r="F33" s="193">
        <f t="shared" si="3"/>
        <v>0</v>
      </c>
      <c r="G33" s="194" t="str">
        <f t="shared" si="2"/>
        <v>ZONA BAJA</v>
      </c>
    </row>
    <row r="34" spans="2:7" ht="42.75" customHeight="1" x14ac:dyDescent="0.2">
      <c r="B34" s="191" t="s">
        <v>4</v>
      </c>
      <c r="C34" s="206" t="s">
        <v>99</v>
      </c>
      <c r="D34" s="181">
        <f>VLOOKUP(B34,'Anexo 3. Rendición Cuentas'!$B$5:$I$19,8,0)</f>
        <v>216</v>
      </c>
      <c r="E34" s="205">
        <f>VLOOKUP(B34,'Anexo 3. Rendición Cuentas'!$B$5:$J$19,9,0)</f>
        <v>216</v>
      </c>
      <c r="F34" s="193">
        <f t="shared" si="3"/>
        <v>1</v>
      </c>
      <c r="G34" s="194" t="str">
        <f t="shared" si="2"/>
        <v>ZONA ALTA</v>
      </c>
    </row>
    <row r="35" spans="2:7" ht="42.75" customHeight="1" x14ac:dyDescent="0.2">
      <c r="B35" s="191" t="s">
        <v>1</v>
      </c>
      <c r="C35" s="204" t="s">
        <v>278</v>
      </c>
      <c r="D35" s="181">
        <f>VLOOKUP(B35,'Anexo 3. Rendición Cuentas'!$B$5:$I$19,8,0)</f>
        <v>4</v>
      </c>
      <c r="E35" s="205">
        <f>VLOOKUP(B35,'Anexo 3. Rendición Cuentas'!$B$5:$J$19,9,0)</f>
        <v>4</v>
      </c>
      <c r="F35" s="193">
        <f t="shared" si="3"/>
        <v>1</v>
      </c>
      <c r="G35" s="194" t="str">
        <f t="shared" si="2"/>
        <v>ZONA ALTA</v>
      </c>
    </row>
    <row r="36" spans="2:7" ht="42.75" customHeight="1" x14ac:dyDescent="0.2">
      <c r="B36" s="196" t="s">
        <v>16</v>
      </c>
      <c r="C36" s="207" t="s">
        <v>134</v>
      </c>
      <c r="D36" s="181">
        <f>VLOOKUP(B36,'Anexo 3. Rendición Cuentas'!$B$5:$I$19,8,0)</f>
        <v>1</v>
      </c>
      <c r="E36" s="205">
        <f>VLOOKUP(B36,'Anexo 3. Rendición Cuentas'!$B$5:$J$19,9,0)</f>
        <v>1</v>
      </c>
      <c r="F36" s="193">
        <f t="shared" si="3"/>
        <v>1</v>
      </c>
      <c r="G36" s="199" t="str">
        <f t="shared" si="2"/>
        <v>ZONA ALTA</v>
      </c>
    </row>
    <row r="37" spans="2:7" ht="15" customHeight="1" x14ac:dyDescent="0.2">
      <c r="B37" s="223" t="s">
        <v>334</v>
      </c>
      <c r="C37" s="224"/>
      <c r="D37" s="200">
        <f>SUM(D21:D36)</f>
        <v>3953</v>
      </c>
      <c r="E37" s="200">
        <f>SUM(E21:E36)</f>
        <v>4126</v>
      </c>
      <c r="F37" s="209">
        <f>+E37/D37</f>
        <v>1.0437642296989629</v>
      </c>
      <c r="G37" s="202"/>
    </row>
    <row r="38" spans="2:7" s="180" customFormat="1" ht="15" customHeight="1" x14ac:dyDescent="0.2">
      <c r="C38" s="177"/>
      <c r="D38" s="203"/>
      <c r="E38" s="178"/>
      <c r="F38" s="179"/>
      <c r="G38" s="202"/>
    </row>
    <row r="39" spans="2:7" s="180" customFormat="1" ht="15" customHeight="1" x14ac:dyDescent="0.2">
      <c r="B39" s="219" t="s">
        <v>335</v>
      </c>
      <c r="C39" s="219"/>
      <c r="D39" s="203"/>
      <c r="E39" s="178"/>
      <c r="F39" s="179"/>
      <c r="G39" s="202"/>
    </row>
    <row r="40" spans="2:7" s="180" customFormat="1" ht="15" customHeight="1" x14ac:dyDescent="0.2">
      <c r="B40" s="210"/>
      <c r="C40" s="210"/>
      <c r="D40" s="203"/>
      <c r="E40" s="178"/>
      <c r="F40" s="179"/>
      <c r="G40" s="202"/>
    </row>
    <row r="41" spans="2:7" s="180" customFormat="1" ht="25.5" x14ac:dyDescent="0.2">
      <c r="B41" s="186" t="s">
        <v>345</v>
      </c>
      <c r="C41" s="187" t="s">
        <v>20</v>
      </c>
      <c r="D41" s="187" t="s">
        <v>244</v>
      </c>
      <c r="E41" s="188" t="s">
        <v>245</v>
      </c>
      <c r="F41" s="189" t="s">
        <v>329</v>
      </c>
      <c r="G41" s="190" t="s">
        <v>330</v>
      </c>
    </row>
    <row r="42" spans="2:7" x14ac:dyDescent="0.2">
      <c r="B42" s="196">
        <v>1</v>
      </c>
      <c r="C42" s="207" t="s">
        <v>86</v>
      </c>
      <c r="D42" s="208">
        <f>VLOOKUP(B42,'Anexo 4. Antitrámites'!$A$15:$K$15,11,0)</f>
        <v>1</v>
      </c>
      <c r="E42" s="208">
        <f>VLOOKUP(B42,'Anexo 4. Antitrámites'!$A$15:$L$15,12,0)</f>
        <v>1</v>
      </c>
      <c r="F42" s="198">
        <f>+E42/D42</f>
        <v>1</v>
      </c>
      <c r="G42" s="199" t="str">
        <f>+IF(AND(F42&gt;=0,F42&lt;=0.59),"ZONA BAJA",IF(AND(F42&gt;=0.6,F42&lt;=0.79),"ZONA MEDIA","ZONA ALTA"))</f>
        <v>ZONA ALTA</v>
      </c>
    </row>
    <row r="43" spans="2:7" ht="15" customHeight="1" x14ac:dyDescent="0.2">
      <c r="B43" s="223" t="s">
        <v>336</v>
      </c>
      <c r="C43" s="224"/>
      <c r="D43" s="175">
        <f>+D42</f>
        <v>1</v>
      </c>
      <c r="E43" s="176">
        <f>+E42</f>
        <v>1</v>
      </c>
      <c r="F43" s="209">
        <f>+E43/D43</f>
        <v>1</v>
      </c>
      <c r="G43" s="202"/>
    </row>
    <row r="44" spans="2:7" s="180" customFormat="1" ht="15" customHeight="1" x14ac:dyDescent="0.2">
      <c r="C44" s="177"/>
      <c r="D44" s="203"/>
      <c r="E44" s="178"/>
      <c r="F44" s="179"/>
      <c r="G44" s="202"/>
    </row>
    <row r="45" spans="2:7" s="180" customFormat="1" ht="15" customHeight="1" x14ac:dyDescent="0.2">
      <c r="C45" s="177"/>
      <c r="D45" s="203"/>
      <c r="E45" s="178"/>
      <c r="F45" s="179"/>
      <c r="G45" s="202"/>
    </row>
    <row r="46" spans="2:7" s="180" customFormat="1" ht="15" customHeight="1" x14ac:dyDescent="0.2">
      <c r="B46" s="227" t="s">
        <v>337</v>
      </c>
      <c r="C46" s="219"/>
      <c r="D46" s="203"/>
      <c r="E46" s="178"/>
      <c r="F46" s="179"/>
      <c r="G46" s="202"/>
    </row>
    <row r="47" spans="2:7" s="180" customFormat="1" ht="15" customHeight="1" x14ac:dyDescent="0.2">
      <c r="B47" s="210"/>
      <c r="C47" s="210"/>
      <c r="D47" s="203"/>
      <c r="E47" s="178"/>
      <c r="F47" s="179"/>
      <c r="G47" s="202"/>
    </row>
    <row r="48" spans="2:7" s="180" customFormat="1" ht="29.25" customHeight="1" x14ac:dyDescent="0.2">
      <c r="B48" s="186" t="s">
        <v>345</v>
      </c>
      <c r="C48" s="187" t="s">
        <v>20</v>
      </c>
      <c r="D48" s="187" t="s">
        <v>244</v>
      </c>
      <c r="E48" s="188" t="s">
        <v>245</v>
      </c>
      <c r="F48" s="189" t="s">
        <v>329</v>
      </c>
      <c r="G48" s="190" t="s">
        <v>330</v>
      </c>
    </row>
    <row r="49" spans="2:7" ht="29.25" customHeight="1" x14ac:dyDescent="0.2">
      <c r="B49" s="263" t="s">
        <v>7</v>
      </c>
      <c r="C49" s="264" t="s">
        <v>121</v>
      </c>
      <c r="D49" s="266">
        <f>VLOOKUP(B49,'Anexo 5. Servicio Ciudadano'!$B$5:$I$12,8,0)</f>
        <v>13</v>
      </c>
      <c r="E49" s="265">
        <f>VLOOKUP(B49,'Anexo 5. Servicio Ciudadano'!$B$5:$J$12,9,0)</f>
        <v>13</v>
      </c>
      <c r="F49" s="193">
        <f>+E49/D49</f>
        <v>1</v>
      </c>
      <c r="G49" s="194" t="str">
        <f t="shared" ref="G49:G56" si="4">+IF(AND(F49&gt;=0,F49&lt;=0.59),"ZONA BAJA",IF(AND(F49&gt;=0.6,F49&lt;=0.79),"ZONA MEDIA","ZONA ALTA"))</f>
        <v>ZONA ALTA</v>
      </c>
    </row>
    <row r="50" spans="2:7" ht="29.25" customHeight="1" x14ac:dyDescent="0.2">
      <c r="B50" s="263" t="s">
        <v>5</v>
      </c>
      <c r="C50" s="264" t="s">
        <v>280</v>
      </c>
      <c r="D50" s="266">
        <f>VLOOKUP(B50,'Anexo 5. Servicio Ciudadano'!$B$5:$I$12,8,0)</f>
        <v>1</v>
      </c>
      <c r="E50" s="265">
        <f>VLOOKUP(B50,'Anexo 5. Servicio Ciudadano'!$B$5:$J$12,9,0)</f>
        <v>1</v>
      </c>
      <c r="F50" s="193">
        <f t="shared" ref="F50:F56" si="5">+E50/D50</f>
        <v>1</v>
      </c>
      <c r="G50" s="194" t="str">
        <f t="shared" si="4"/>
        <v>ZONA ALTA</v>
      </c>
    </row>
    <row r="51" spans="2:7" ht="29.25" customHeight="1" x14ac:dyDescent="0.2">
      <c r="B51" s="263" t="s">
        <v>15</v>
      </c>
      <c r="C51" s="264" t="s">
        <v>103</v>
      </c>
      <c r="D51" s="266">
        <f>VLOOKUP(B51,'Anexo 5. Servicio Ciudadano'!$B$5:$I$12,8,0)</f>
        <v>2</v>
      </c>
      <c r="E51" s="265">
        <f>VLOOKUP(B51,'Anexo 5. Servicio Ciudadano'!$B$5:$J$12,9,0)</f>
        <v>2</v>
      </c>
      <c r="F51" s="193">
        <f t="shared" si="5"/>
        <v>1</v>
      </c>
      <c r="G51" s="194" t="str">
        <f t="shared" si="4"/>
        <v>ZONA ALTA</v>
      </c>
    </row>
    <row r="52" spans="2:7" ht="29.25" customHeight="1" x14ac:dyDescent="0.2">
      <c r="B52" s="263" t="s">
        <v>4</v>
      </c>
      <c r="C52" s="264" t="s">
        <v>281</v>
      </c>
      <c r="D52" s="266">
        <f>VLOOKUP(B52,'Anexo 5. Servicio Ciudadano'!$B$5:$I$12,8,0)</f>
        <v>2</v>
      </c>
      <c r="E52" s="265">
        <f>VLOOKUP(B52,'Anexo 5. Servicio Ciudadano'!$B$5:$J$12,9,0)</f>
        <v>2</v>
      </c>
      <c r="F52" s="193">
        <f t="shared" si="5"/>
        <v>1</v>
      </c>
      <c r="G52" s="194" t="str">
        <f t="shared" si="4"/>
        <v>ZONA ALTA</v>
      </c>
    </row>
    <row r="53" spans="2:7" ht="29.25" customHeight="1" x14ac:dyDescent="0.2">
      <c r="B53" s="263" t="s">
        <v>1</v>
      </c>
      <c r="C53" s="264" t="s">
        <v>106</v>
      </c>
      <c r="D53" s="266">
        <f>VLOOKUP(B53,'Anexo 5. Servicio Ciudadano'!$B$5:$I$12,8,0)</f>
        <v>12</v>
      </c>
      <c r="E53" s="265">
        <f>VLOOKUP(B53,'Anexo 5. Servicio Ciudadano'!$B$5:$J$12,9,0)</f>
        <v>12</v>
      </c>
      <c r="F53" s="193">
        <f t="shared" si="5"/>
        <v>1</v>
      </c>
      <c r="G53" s="194" t="str">
        <f t="shared" si="4"/>
        <v>ZONA ALTA</v>
      </c>
    </row>
    <row r="54" spans="2:7" ht="29.25" customHeight="1" x14ac:dyDescent="0.2">
      <c r="B54" s="263" t="s">
        <v>16</v>
      </c>
      <c r="C54" s="264" t="s">
        <v>195</v>
      </c>
      <c r="D54" s="266">
        <f>VLOOKUP(B54,'Anexo 5. Servicio Ciudadano'!$B$5:$I$12,8,0)</f>
        <v>2</v>
      </c>
      <c r="E54" s="265">
        <f>VLOOKUP(B54,'Anexo 5. Servicio Ciudadano'!$B$5:$J$12,9,0)</f>
        <v>2</v>
      </c>
      <c r="F54" s="193">
        <f t="shared" si="5"/>
        <v>1</v>
      </c>
      <c r="G54" s="194" t="str">
        <f t="shared" si="4"/>
        <v>ZONA ALTA</v>
      </c>
    </row>
    <row r="55" spans="2:7" ht="29.25" customHeight="1" x14ac:dyDescent="0.2">
      <c r="B55" s="263" t="s">
        <v>53</v>
      </c>
      <c r="C55" s="264" t="s">
        <v>109</v>
      </c>
      <c r="D55" s="266">
        <f>VLOOKUP(B55,'Anexo 5. Servicio Ciudadano'!$B$5:$I$12,8,0)</f>
        <v>3</v>
      </c>
      <c r="E55" s="265">
        <f>VLOOKUP(B55,'Anexo 5. Servicio Ciudadano'!$B$5:$J$12,9,0)</f>
        <v>2</v>
      </c>
      <c r="F55" s="193">
        <f t="shared" si="5"/>
        <v>0.66666666666666663</v>
      </c>
      <c r="G55" s="194" t="str">
        <f t="shared" si="4"/>
        <v>ZONA MEDIA</v>
      </c>
    </row>
    <row r="56" spans="2:7" ht="29.25" customHeight="1" x14ac:dyDescent="0.2">
      <c r="B56" s="267" t="s">
        <v>17</v>
      </c>
      <c r="C56" s="268" t="s">
        <v>111</v>
      </c>
      <c r="D56" s="266">
        <f>VLOOKUP(B56,'Anexo 5. Servicio Ciudadano'!$B$5:$I$12,8,0)</f>
        <v>1</v>
      </c>
      <c r="E56" s="265">
        <f>VLOOKUP(B56,'Anexo 5. Servicio Ciudadano'!$B$5:$J$12,9,0)</f>
        <v>1</v>
      </c>
      <c r="F56" s="198">
        <f t="shared" si="5"/>
        <v>1</v>
      </c>
      <c r="G56" s="199" t="str">
        <f t="shared" si="4"/>
        <v>ZONA ALTA</v>
      </c>
    </row>
    <row r="57" spans="2:7" ht="15" customHeight="1" x14ac:dyDescent="0.2">
      <c r="B57" s="228" t="s">
        <v>338</v>
      </c>
      <c r="C57" s="229"/>
      <c r="D57" s="176">
        <f>SUM(D49:D56)</f>
        <v>36</v>
      </c>
      <c r="E57" s="176">
        <f>SUM(E49:E56)</f>
        <v>35</v>
      </c>
      <c r="F57" s="209">
        <f>+E57/D57</f>
        <v>0.97222222222222221</v>
      </c>
      <c r="G57" s="202"/>
    </row>
    <row r="58" spans="2:7" s="180" customFormat="1" x14ac:dyDescent="0.2">
      <c r="C58" s="177"/>
      <c r="D58" s="179"/>
      <c r="E58" s="202"/>
      <c r="F58" s="211"/>
    </row>
    <row r="59" spans="2:7" s="180" customFormat="1" x14ac:dyDescent="0.2">
      <c r="C59" s="177"/>
      <c r="D59" s="203"/>
      <c r="E59" s="178"/>
      <c r="F59" s="179"/>
      <c r="G59" s="202"/>
    </row>
    <row r="60" spans="2:7" s="180" customFormat="1" x14ac:dyDescent="0.2">
      <c r="B60" s="227" t="s">
        <v>339</v>
      </c>
      <c r="C60" s="219"/>
      <c r="D60" s="219"/>
      <c r="E60" s="178"/>
      <c r="F60" s="179"/>
      <c r="G60" s="202"/>
    </row>
    <row r="61" spans="2:7" s="180" customFormat="1" x14ac:dyDescent="0.2">
      <c r="B61" s="210"/>
      <c r="C61" s="210"/>
      <c r="D61" s="210"/>
      <c r="E61" s="178"/>
      <c r="F61" s="179"/>
      <c r="G61" s="202"/>
    </row>
    <row r="62" spans="2:7" s="180" customFormat="1" ht="29.25" customHeight="1" x14ac:dyDescent="0.2">
      <c r="B62" s="186" t="s">
        <v>345</v>
      </c>
      <c r="C62" s="187" t="s">
        <v>20</v>
      </c>
      <c r="D62" s="187" t="s">
        <v>244</v>
      </c>
      <c r="E62" s="188" t="s">
        <v>245</v>
      </c>
      <c r="F62" s="189" t="s">
        <v>329</v>
      </c>
      <c r="G62" s="190" t="s">
        <v>330</v>
      </c>
    </row>
    <row r="63" spans="2:7" ht="29.25" customHeight="1" x14ac:dyDescent="0.2">
      <c r="B63" s="191" t="s">
        <v>7</v>
      </c>
      <c r="C63" s="204" t="s">
        <v>149</v>
      </c>
      <c r="D63" s="205">
        <f>VLOOKUP(B63,'Anexo 6. Transparencia'!$B$5:$I$16,8,0)</f>
        <v>317</v>
      </c>
      <c r="E63" s="205">
        <f>VLOOKUP(B63,'Anexo 6. Transparencia'!$B$5:$J$16,9,0)</f>
        <v>317</v>
      </c>
      <c r="F63" s="193">
        <f>+E63/D63</f>
        <v>1</v>
      </c>
      <c r="G63" s="194" t="str">
        <f t="shared" ref="G63:G74" si="6">+IF(AND(F63&gt;=0,F63&lt;=0.59),"ZONA BAJA",IF(AND(F63&gt;=0.6,F63&lt;=0.79),"ZONA MEDIA","ZONA ALTA"))</f>
        <v>ZONA ALTA</v>
      </c>
    </row>
    <row r="64" spans="2:7" ht="41.25" customHeight="1" x14ac:dyDescent="0.2">
      <c r="B64" s="191" t="s">
        <v>6</v>
      </c>
      <c r="C64" s="204" t="s">
        <v>115</v>
      </c>
      <c r="D64" s="205">
        <f>VLOOKUP(B64,'Anexo 6. Transparencia'!$B$5:$I$16,8,0)</f>
        <v>1</v>
      </c>
      <c r="E64" s="205">
        <f>VLOOKUP(B64,'Anexo 6. Transparencia'!$B$5:$J$16,9,0)</f>
        <v>1</v>
      </c>
      <c r="F64" s="193">
        <f>+E64/D64</f>
        <v>1</v>
      </c>
      <c r="G64" s="194" t="str">
        <f t="shared" si="6"/>
        <v>ZONA ALTA</v>
      </c>
    </row>
    <row r="65" spans="2:7" ht="48.75" customHeight="1" x14ac:dyDescent="0.2">
      <c r="B65" s="263" t="s">
        <v>67</v>
      </c>
      <c r="C65" s="264" t="s">
        <v>152</v>
      </c>
      <c r="D65" s="265">
        <f>VLOOKUP(B65,'Anexo 6. Transparencia'!$B$5:$I$16,8,0)</f>
        <v>1</v>
      </c>
      <c r="E65" s="265">
        <f>VLOOKUP(B65,'Anexo 6. Transparencia'!$B$5:$J$16,9,0)</f>
        <v>0.5</v>
      </c>
      <c r="F65" s="193">
        <f t="shared" ref="F65:F74" si="7">+E65/D65</f>
        <v>0.5</v>
      </c>
      <c r="G65" s="194" t="str">
        <f t="shared" si="6"/>
        <v>ZONA BAJA</v>
      </c>
    </row>
    <row r="66" spans="2:7" ht="29.25" customHeight="1" x14ac:dyDescent="0.2">
      <c r="B66" s="263" t="s">
        <v>5</v>
      </c>
      <c r="C66" s="264" t="s">
        <v>113</v>
      </c>
      <c r="D66" s="265">
        <f>VLOOKUP(B66,'Anexo 6. Transparencia'!$B$5:$I$16,8,0)</f>
        <v>12</v>
      </c>
      <c r="E66" s="265">
        <f>VLOOKUP(B66,'Anexo 6. Transparencia'!$B$5:$J$16,9,0)</f>
        <v>12</v>
      </c>
      <c r="F66" s="193">
        <f t="shared" si="7"/>
        <v>1</v>
      </c>
      <c r="G66" s="194" t="str">
        <f t="shared" si="6"/>
        <v>ZONA ALTA</v>
      </c>
    </row>
    <row r="67" spans="2:7" ht="29.25" customHeight="1" x14ac:dyDescent="0.2">
      <c r="B67" s="191" t="s">
        <v>4</v>
      </c>
      <c r="C67" s="204" t="s">
        <v>199</v>
      </c>
      <c r="D67" s="205">
        <f>VLOOKUP(B67,'Anexo 6. Transparencia'!$B$5:$I$16,8,0)</f>
        <v>2</v>
      </c>
      <c r="E67" s="205">
        <f>VLOOKUP(B67,'Anexo 6. Transparencia'!$B$5:$J$16,9,0)</f>
        <v>2</v>
      </c>
      <c r="F67" s="193">
        <f t="shared" si="7"/>
        <v>1</v>
      </c>
      <c r="G67" s="194" t="str">
        <f t="shared" si="6"/>
        <v>ZONA ALTA</v>
      </c>
    </row>
    <row r="68" spans="2:7" ht="29.25" customHeight="1" x14ac:dyDescent="0.2">
      <c r="B68" s="191" t="s">
        <v>3</v>
      </c>
      <c r="C68" s="204" t="s">
        <v>283</v>
      </c>
      <c r="D68" s="205">
        <f>VLOOKUP(B68,'Anexo 6. Transparencia'!$B$5:$I$16,8,0)</f>
        <v>1</v>
      </c>
      <c r="E68" s="205">
        <f>VLOOKUP(B68,'Anexo 6. Transparencia'!$B$5:$J$16,9,0)</f>
        <v>1</v>
      </c>
      <c r="F68" s="193">
        <f t="shared" si="7"/>
        <v>1</v>
      </c>
      <c r="G68" s="194" t="str">
        <f t="shared" si="6"/>
        <v>ZONA ALTA</v>
      </c>
    </row>
    <row r="69" spans="2:7" ht="29.25" customHeight="1" x14ac:dyDescent="0.2">
      <c r="B69" s="191" t="s">
        <v>2</v>
      </c>
      <c r="C69" s="204" t="s">
        <v>201</v>
      </c>
      <c r="D69" s="205">
        <f>VLOOKUP(B69,'Anexo 6. Transparencia'!$B$5:$I$16,8,0)</f>
        <v>1</v>
      </c>
      <c r="E69" s="205">
        <f>VLOOKUP(B69,'Anexo 6. Transparencia'!$B$5:$J$16,9,0)</f>
        <v>1</v>
      </c>
      <c r="F69" s="193">
        <f t="shared" si="7"/>
        <v>1</v>
      </c>
      <c r="G69" s="194" t="str">
        <f t="shared" si="6"/>
        <v>ZONA ALTA</v>
      </c>
    </row>
    <row r="70" spans="2:7" ht="29.25" customHeight="1" x14ac:dyDescent="0.2">
      <c r="B70" s="191" t="s">
        <v>159</v>
      </c>
      <c r="C70" s="204" t="s">
        <v>204</v>
      </c>
      <c r="D70" s="205">
        <f>VLOOKUP(B70,'Anexo 6. Transparencia'!$B$5:$I$16,8,0)</f>
        <v>1</v>
      </c>
      <c r="E70" s="205">
        <f>VLOOKUP(B70,'Anexo 6. Transparencia'!$B$5:$J$16,9,0)</f>
        <v>1</v>
      </c>
      <c r="F70" s="193">
        <f t="shared" si="7"/>
        <v>1</v>
      </c>
      <c r="G70" s="194" t="str">
        <f t="shared" si="6"/>
        <v>ZONA ALTA</v>
      </c>
    </row>
    <row r="71" spans="2:7" ht="29.25" customHeight="1" x14ac:dyDescent="0.2">
      <c r="B71" s="191" t="s">
        <v>1</v>
      </c>
      <c r="C71" s="204" t="s">
        <v>140</v>
      </c>
      <c r="D71" s="205">
        <f>VLOOKUP(B71,'Anexo 6. Transparencia'!$B$5:$I$16,8,0)</f>
        <v>1</v>
      </c>
      <c r="E71" s="205">
        <f>VLOOKUP(B71,'Anexo 6. Transparencia'!$B$5:$J$16,9,0)</f>
        <v>1</v>
      </c>
      <c r="F71" s="193">
        <f t="shared" si="7"/>
        <v>1</v>
      </c>
      <c r="G71" s="194" t="str">
        <f t="shared" si="6"/>
        <v>ZONA ALTA</v>
      </c>
    </row>
    <row r="72" spans="2:7" ht="29.25" customHeight="1" x14ac:dyDescent="0.2">
      <c r="B72" s="191" t="s">
        <v>16</v>
      </c>
      <c r="C72" s="204" t="s">
        <v>205</v>
      </c>
      <c r="D72" s="205">
        <f>VLOOKUP(B72,'Anexo 6. Transparencia'!$B$5:$I$16,8,0)</f>
        <v>1</v>
      </c>
      <c r="E72" s="205">
        <f>VLOOKUP(B72,'Anexo 6. Transparencia'!$B$5:$J$16,9,0)</f>
        <v>1</v>
      </c>
      <c r="F72" s="193">
        <f t="shared" si="7"/>
        <v>1</v>
      </c>
      <c r="G72" s="194" t="str">
        <f t="shared" si="6"/>
        <v>ZONA ALTA</v>
      </c>
    </row>
    <row r="73" spans="2:7" ht="29.25" customHeight="1" x14ac:dyDescent="0.2">
      <c r="B73" s="191" t="s">
        <v>53</v>
      </c>
      <c r="C73" s="204" t="s">
        <v>114</v>
      </c>
      <c r="D73" s="205">
        <f>VLOOKUP(B73,'Anexo 6. Transparencia'!$B$5:$I$16,8,0)</f>
        <v>12</v>
      </c>
      <c r="E73" s="205">
        <f>VLOOKUP(B73,'Anexo 6. Transparencia'!$B$5:$J$16,9,0)</f>
        <v>12</v>
      </c>
      <c r="F73" s="193">
        <f t="shared" si="7"/>
        <v>1</v>
      </c>
      <c r="G73" s="194" t="str">
        <f t="shared" si="6"/>
        <v>ZONA ALTA</v>
      </c>
    </row>
    <row r="74" spans="2:7" ht="29.25" customHeight="1" x14ac:dyDescent="0.2">
      <c r="B74" s="196" t="s">
        <v>17</v>
      </c>
      <c r="C74" s="207" t="s">
        <v>119</v>
      </c>
      <c r="D74" s="205">
        <f>VLOOKUP(B74,'Anexo 6. Transparencia'!$B$5:$I$16,8,0)</f>
        <v>1</v>
      </c>
      <c r="E74" s="205">
        <f>VLOOKUP(B74,'Anexo 6. Transparencia'!$B$5:$J$16,9,0)</f>
        <v>1</v>
      </c>
      <c r="F74" s="193">
        <f t="shared" si="7"/>
        <v>1</v>
      </c>
      <c r="G74" s="199" t="str">
        <f t="shared" si="6"/>
        <v>ZONA ALTA</v>
      </c>
    </row>
    <row r="75" spans="2:7" ht="15" customHeight="1" x14ac:dyDescent="0.2">
      <c r="B75" s="223" t="s">
        <v>340</v>
      </c>
      <c r="C75" s="224"/>
      <c r="D75" s="175">
        <f>SUM(D63:D74)</f>
        <v>351</v>
      </c>
      <c r="E75" s="214">
        <f>SUM(E63:E74)</f>
        <v>350.5</v>
      </c>
      <c r="F75" s="209">
        <f>+E75/D75</f>
        <v>0.99857549857549854</v>
      </c>
      <c r="G75" s="202"/>
    </row>
    <row r="76" spans="2:7" s="180" customFormat="1" x14ac:dyDescent="0.2">
      <c r="C76" s="177"/>
      <c r="D76" s="203"/>
      <c r="E76" s="178"/>
      <c r="F76" s="179"/>
      <c r="G76" s="202"/>
    </row>
    <row r="77" spans="2:7" s="180" customFormat="1" x14ac:dyDescent="0.2">
      <c r="B77" s="227" t="s">
        <v>341</v>
      </c>
      <c r="C77" s="219"/>
      <c r="D77" s="203"/>
      <c r="E77" s="178"/>
      <c r="F77" s="179"/>
      <c r="G77" s="202"/>
    </row>
    <row r="78" spans="2:7" s="180" customFormat="1" x14ac:dyDescent="0.2">
      <c r="C78" s="177"/>
      <c r="D78" s="203"/>
      <c r="E78" s="178"/>
      <c r="F78" s="179"/>
      <c r="G78" s="202"/>
    </row>
    <row r="79" spans="2:7" s="180" customFormat="1" ht="39" customHeight="1" x14ac:dyDescent="0.2">
      <c r="B79" s="186" t="s">
        <v>345</v>
      </c>
      <c r="C79" s="187" t="s">
        <v>20</v>
      </c>
      <c r="D79" s="187" t="s">
        <v>244</v>
      </c>
      <c r="E79" s="188" t="s">
        <v>245</v>
      </c>
      <c r="F79" s="189" t="s">
        <v>329</v>
      </c>
      <c r="G79" s="190" t="s">
        <v>330</v>
      </c>
    </row>
    <row r="80" spans="2:7" ht="56.25" customHeight="1" x14ac:dyDescent="0.2">
      <c r="B80" s="191" t="s">
        <v>7</v>
      </c>
      <c r="C80" s="204" t="s">
        <v>271</v>
      </c>
      <c r="D80" s="205">
        <f>VLOOKUP(B80,'Anexo 7. Otros Mecanismos'!$B$5:$I$7,8,0)</f>
        <v>1</v>
      </c>
      <c r="E80" s="205">
        <f>VLOOKUP(B80,'Anexo 7. Otros Mecanismos'!$B$5:$J$7,9,0)</f>
        <v>1</v>
      </c>
      <c r="F80" s="193">
        <f>+E80/D80</f>
        <v>1</v>
      </c>
      <c r="G80" s="194" t="str">
        <f>+IF(AND(F80&gt;=0,F80&lt;=0.59),"ZONA BAJA",IF(AND(F80&gt;=0.6,F80&lt;=0.79),"ZONA MEDIA","ZONA ALTA"))</f>
        <v>ZONA ALTA</v>
      </c>
    </row>
    <row r="81" spans="2:7" ht="39" customHeight="1" x14ac:dyDescent="0.2">
      <c r="B81" s="191" t="s">
        <v>6</v>
      </c>
      <c r="C81" s="204" t="s">
        <v>65</v>
      </c>
      <c r="D81" s="205">
        <f>VLOOKUP(B81,'Anexo 7. Otros Mecanismos'!$B$5:$I$7,8,0)</f>
        <v>1</v>
      </c>
      <c r="E81" s="205">
        <f>VLOOKUP(B81,'Anexo 7. Otros Mecanismos'!$B$5:$J$7,9,0)</f>
        <v>1</v>
      </c>
      <c r="F81" s="193">
        <f t="shared" ref="F81:F82" si="8">+E81/D81</f>
        <v>1</v>
      </c>
      <c r="G81" s="194" t="str">
        <f>+IF(AND(F81&gt;=0,F81&lt;=0.59),"ZONA BAJA",IF(AND(F81&gt;=0.6,F81&lt;=0.79),"ZONA MEDIA","ZONA ALTA"))</f>
        <v>ZONA ALTA</v>
      </c>
    </row>
    <row r="82" spans="2:7" ht="39" customHeight="1" x14ac:dyDescent="0.2">
      <c r="B82" s="196" t="s">
        <v>67</v>
      </c>
      <c r="C82" s="207" t="s">
        <v>77</v>
      </c>
      <c r="D82" s="205">
        <f>VLOOKUP(B82,'Anexo 7. Otros Mecanismos'!$B$5:$I$7,8,0)</f>
        <v>1</v>
      </c>
      <c r="E82" s="205">
        <f>VLOOKUP(B82,'Anexo 7. Otros Mecanismos'!$B$5:$J$7,9,0)</f>
        <v>1</v>
      </c>
      <c r="F82" s="198">
        <f t="shared" si="8"/>
        <v>1</v>
      </c>
      <c r="G82" s="199" t="str">
        <f>+IF(AND(F82&gt;=0,F82&lt;=0.59),"ZONA BAJA",IF(AND(F82&gt;=0.6,F82&lt;=0.79),"ZONA MEDIA","ZONA ALTA"))</f>
        <v>ZONA ALTA</v>
      </c>
    </row>
    <row r="83" spans="2:7" ht="15" customHeight="1" x14ac:dyDescent="0.2">
      <c r="B83" s="223" t="s">
        <v>342</v>
      </c>
      <c r="C83" s="224"/>
      <c r="D83" s="182">
        <f>SUM(D80:D82)</f>
        <v>3</v>
      </c>
      <c r="E83" s="182">
        <f>SUM(E80:E82)</f>
        <v>3</v>
      </c>
      <c r="F83" s="212">
        <f>+E83/D83</f>
        <v>1</v>
      </c>
    </row>
    <row r="85" spans="2:7" x14ac:dyDescent="0.2">
      <c r="B85" s="225" t="s">
        <v>343</v>
      </c>
      <c r="C85" s="226"/>
      <c r="D85" s="213">
        <f>+D16+D37+D43+D57+D75+D83</f>
        <v>4380</v>
      </c>
      <c r="E85" s="213">
        <f>+E16+E37+E43+E57+E75+E83</f>
        <v>4551.5</v>
      </c>
      <c r="F85" s="184"/>
    </row>
  </sheetData>
  <mergeCells count="14">
    <mergeCell ref="B83:C83"/>
    <mergeCell ref="B85:C85"/>
    <mergeCell ref="B43:C43"/>
    <mergeCell ref="B46:C46"/>
    <mergeCell ref="B57:C57"/>
    <mergeCell ref="B60:D60"/>
    <mergeCell ref="B75:C75"/>
    <mergeCell ref="B77:C77"/>
    <mergeCell ref="B39:C39"/>
    <mergeCell ref="B2:G2"/>
    <mergeCell ref="B4:C4"/>
    <mergeCell ref="B16:C16"/>
    <mergeCell ref="B18:C18"/>
    <mergeCell ref="B37:C37"/>
  </mergeCells>
  <conditionalFormatting sqref="G7 G49:G51">
    <cfRule type="containsText" dxfId="20" priority="19" operator="containsText" text="ZONA ALTA">
      <formula>NOT(ISERROR(SEARCH("ZONA ALTA",G7)))</formula>
    </cfRule>
    <cfRule type="containsText" dxfId="19" priority="20" operator="containsText" text="ZONA MEDIA">
      <formula>NOT(ISERROR(SEARCH("ZONA MEDIA",G7)))</formula>
    </cfRule>
    <cfRule type="containsText" dxfId="18" priority="21" operator="containsText" text="ZONA BAJA">
      <formula>NOT(ISERROR(SEARCH("ZONA BAJA",G7)))</formula>
    </cfRule>
  </conditionalFormatting>
  <conditionalFormatting sqref="G8:G15">
    <cfRule type="containsText" dxfId="17" priority="16" operator="containsText" text="ZONA ALTA">
      <formula>NOT(ISERROR(SEARCH("ZONA ALTA",G8)))</formula>
    </cfRule>
    <cfRule type="containsText" dxfId="16" priority="17" operator="containsText" text="ZONA MEDIA">
      <formula>NOT(ISERROR(SEARCH("ZONA MEDIA",G8)))</formula>
    </cfRule>
    <cfRule type="containsText" dxfId="15" priority="18" operator="containsText" text="ZONA BAJA">
      <formula>NOT(ISERROR(SEARCH("ZONA BAJA",G8)))</formula>
    </cfRule>
  </conditionalFormatting>
  <conditionalFormatting sqref="G21:G36">
    <cfRule type="containsText" dxfId="14" priority="13" operator="containsText" text="ZONA ALTA">
      <formula>NOT(ISERROR(SEARCH("ZONA ALTA",G21)))</formula>
    </cfRule>
    <cfRule type="containsText" dxfId="13" priority="14" operator="containsText" text="ZONA MEDIA">
      <formula>NOT(ISERROR(SEARCH("ZONA MEDIA",G21)))</formula>
    </cfRule>
    <cfRule type="containsText" dxfId="12" priority="15" operator="containsText" text="ZONA BAJA">
      <formula>NOT(ISERROR(SEARCH("ZONA BAJA",G21)))</formula>
    </cfRule>
  </conditionalFormatting>
  <conditionalFormatting sqref="G42">
    <cfRule type="containsText" dxfId="11" priority="10" operator="containsText" text="ZONA ALTA">
      <formula>NOT(ISERROR(SEARCH("ZONA ALTA",G42)))</formula>
    </cfRule>
    <cfRule type="containsText" dxfId="10" priority="11" operator="containsText" text="ZONA MEDIA">
      <formula>NOT(ISERROR(SEARCH("ZONA MEDIA",G42)))</formula>
    </cfRule>
    <cfRule type="containsText" dxfId="9" priority="12" operator="containsText" text="ZONA BAJA">
      <formula>NOT(ISERROR(SEARCH("ZONA BAJA",G42)))</formula>
    </cfRule>
  </conditionalFormatting>
  <conditionalFormatting sqref="G52:G56">
    <cfRule type="containsText" dxfId="8" priority="7" operator="containsText" text="ZONA ALTA">
      <formula>NOT(ISERROR(SEARCH("ZONA ALTA",G52)))</formula>
    </cfRule>
    <cfRule type="containsText" dxfId="7" priority="8" operator="containsText" text="ZONA MEDIA">
      <formula>NOT(ISERROR(SEARCH("ZONA MEDIA",G52)))</formula>
    </cfRule>
    <cfRule type="containsText" dxfId="6" priority="9" operator="containsText" text="ZONA BAJA">
      <formula>NOT(ISERROR(SEARCH("ZONA BAJA",G52)))</formula>
    </cfRule>
  </conditionalFormatting>
  <conditionalFormatting sqref="G63:G74">
    <cfRule type="containsText" dxfId="5" priority="4" operator="containsText" text="ZONA ALTA">
      <formula>NOT(ISERROR(SEARCH("ZONA ALTA",G63)))</formula>
    </cfRule>
    <cfRule type="containsText" dxfId="4" priority="5" operator="containsText" text="ZONA MEDIA">
      <formula>NOT(ISERROR(SEARCH("ZONA MEDIA",G63)))</formula>
    </cfRule>
    <cfRule type="containsText" dxfId="3" priority="6" operator="containsText" text="ZONA BAJA">
      <formula>NOT(ISERROR(SEARCH("ZONA BAJA",G63)))</formula>
    </cfRule>
  </conditionalFormatting>
  <conditionalFormatting sqref="G80:G82">
    <cfRule type="containsText" dxfId="2" priority="1" operator="containsText" text="ZONA ALTA">
      <formula>NOT(ISERROR(SEARCH("ZONA ALTA",G80)))</formula>
    </cfRule>
    <cfRule type="containsText" dxfId="1" priority="2" operator="containsText" text="ZONA MEDIA">
      <formula>NOT(ISERROR(SEARCH("ZONA MEDIA",G80)))</formula>
    </cfRule>
    <cfRule type="containsText" dxfId="0" priority="3" operator="containsText" text="ZONA BAJA">
      <formula>NOT(ISERROR(SEARCH("ZONA BAJA",G80)))</formula>
    </cfRule>
  </conditionalFormatting>
  <pageMargins left="0.70866141732283472" right="0.70866141732283472" top="0.74803149606299213" bottom="0.74803149606299213" header="0.31496062992125984" footer="0.31496062992125984"/>
  <pageSetup scale="55" orientation="portrait" r:id="rId1"/>
  <rowBreaks count="1" manualBreakCount="1">
    <brk id="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16"/>
  <sheetViews>
    <sheetView showGridLines="0" zoomScale="85" zoomScaleNormal="85" workbookViewId="0">
      <pane xSplit="4" ySplit="4" topLeftCell="E11" activePane="bottomRight" state="frozen"/>
      <selection activeCell="M19" sqref="M19"/>
      <selection pane="topRight" activeCell="M19" sqref="M19"/>
      <selection pane="bottomLeft" activeCell="M19" sqref="M19"/>
      <selection pane="bottomRight" activeCell="E17" sqref="E17"/>
    </sheetView>
  </sheetViews>
  <sheetFormatPr baseColWidth="10" defaultRowHeight="15" x14ac:dyDescent="0.25"/>
  <cols>
    <col min="1" max="1" width="30.85546875" style="28" customWidth="1"/>
    <col min="2" max="2" width="6.140625" style="28" customWidth="1"/>
    <col min="3" max="3" width="41.42578125" style="28" customWidth="1"/>
    <col min="4" max="4" width="41.7109375" style="28" customWidth="1"/>
    <col min="5" max="5" width="34.7109375" style="28" customWidth="1"/>
    <col min="6" max="6" width="38.85546875" style="28" customWidth="1"/>
    <col min="7" max="7" width="14.85546875" style="28" customWidth="1"/>
    <col min="8" max="8" width="14.42578125" style="28" customWidth="1"/>
    <col min="9" max="10" width="15.42578125" style="28" bestFit="1" customWidth="1"/>
    <col min="11" max="11" width="23.42578125" style="28" customWidth="1"/>
    <col min="12" max="12" width="81.85546875" style="28" customWidth="1"/>
    <col min="13" max="13" width="39.42578125" style="28" customWidth="1"/>
    <col min="14" max="14" width="11.42578125" style="28"/>
    <col min="15" max="15" width="24" style="28" customWidth="1"/>
    <col min="16" max="16384" width="11.42578125" style="28"/>
  </cols>
  <sheetData>
    <row r="1" spans="1:13" ht="76.5" customHeight="1" thickBot="1" x14ac:dyDescent="0.3">
      <c r="A1" s="19" t="s">
        <v>179</v>
      </c>
      <c r="B1" s="18"/>
      <c r="C1" s="18"/>
      <c r="D1" s="18"/>
      <c r="E1" s="18"/>
      <c r="F1" s="18"/>
      <c r="G1" s="18"/>
      <c r="H1" s="18"/>
    </row>
    <row r="2" spans="1:13" ht="33" customHeight="1" thickBot="1" x14ac:dyDescent="0.3">
      <c r="A2" s="27"/>
      <c r="B2" s="27"/>
      <c r="C2" s="27"/>
      <c r="D2" s="27"/>
      <c r="E2" s="27"/>
      <c r="F2" s="230" t="s">
        <v>235</v>
      </c>
      <c r="G2" s="230"/>
      <c r="H2" s="230"/>
      <c r="I2" s="231" t="s">
        <v>250</v>
      </c>
      <c r="J2" s="232"/>
      <c r="K2" s="232"/>
      <c r="L2" s="232"/>
      <c r="M2" s="233"/>
    </row>
    <row r="3" spans="1:13" ht="38.25" customHeight="1" thickBot="1" x14ac:dyDescent="0.3">
      <c r="A3" s="34" t="s">
        <v>13</v>
      </c>
      <c r="B3" s="35"/>
      <c r="C3" s="35"/>
      <c r="D3" s="35"/>
      <c r="E3" s="35"/>
      <c r="F3" s="35"/>
      <c r="G3" s="35"/>
      <c r="H3" s="36"/>
      <c r="I3" s="234" t="s">
        <v>244</v>
      </c>
      <c r="J3" s="235" t="s">
        <v>245</v>
      </c>
      <c r="K3" s="234" t="s">
        <v>246</v>
      </c>
      <c r="L3" s="234" t="s">
        <v>247</v>
      </c>
      <c r="M3" s="234" t="s">
        <v>248</v>
      </c>
    </row>
    <row r="4" spans="1:13" ht="32.25" customHeight="1" thickBot="1" x14ac:dyDescent="0.3">
      <c r="A4" s="4" t="s">
        <v>10</v>
      </c>
      <c r="B4" s="20" t="s">
        <v>241</v>
      </c>
      <c r="C4" s="4" t="s">
        <v>20</v>
      </c>
      <c r="D4" s="1" t="s">
        <v>9</v>
      </c>
      <c r="E4" s="7" t="s">
        <v>57</v>
      </c>
      <c r="F4" s="6" t="s">
        <v>8</v>
      </c>
      <c r="G4" s="7" t="s">
        <v>11</v>
      </c>
      <c r="H4" s="1" t="s">
        <v>12</v>
      </c>
      <c r="I4" s="234"/>
      <c r="J4" s="235"/>
      <c r="K4" s="234"/>
      <c r="L4" s="234"/>
      <c r="M4" s="234"/>
    </row>
    <row r="5" spans="1:13" ht="62.25" customHeight="1" thickBot="1" x14ac:dyDescent="0.3">
      <c r="A5" s="37" t="s">
        <v>180</v>
      </c>
      <c r="B5" s="1" t="s">
        <v>7</v>
      </c>
      <c r="C5" s="3" t="s">
        <v>288</v>
      </c>
      <c r="D5" s="5" t="s">
        <v>61</v>
      </c>
      <c r="E5" s="5" t="s">
        <v>302</v>
      </c>
      <c r="F5" s="2" t="s">
        <v>259</v>
      </c>
      <c r="G5" s="38">
        <v>42982</v>
      </c>
      <c r="H5" s="39">
        <v>43084</v>
      </c>
      <c r="I5" s="43">
        <v>1</v>
      </c>
      <c r="J5" s="43">
        <v>1</v>
      </c>
      <c r="K5" s="44">
        <f t="shared" ref="K5" si="0">+J5/I5</f>
        <v>1</v>
      </c>
      <c r="L5" s="3" t="s">
        <v>303</v>
      </c>
      <c r="M5" s="8" t="s">
        <v>351</v>
      </c>
    </row>
    <row r="6" spans="1:13" s="33" customFormat="1" ht="276" customHeight="1" thickBot="1" x14ac:dyDescent="0.3">
      <c r="A6" s="37" t="s">
        <v>180</v>
      </c>
      <c r="B6" s="1" t="s">
        <v>6</v>
      </c>
      <c r="C6" s="3" t="s">
        <v>287</v>
      </c>
      <c r="D6" s="5" t="s">
        <v>62</v>
      </c>
      <c r="E6" s="5" t="s">
        <v>212</v>
      </c>
      <c r="F6" s="2" t="s">
        <v>259</v>
      </c>
      <c r="G6" s="38">
        <v>42781</v>
      </c>
      <c r="H6" s="39">
        <v>43084</v>
      </c>
      <c r="I6" s="45">
        <v>10</v>
      </c>
      <c r="J6" s="45">
        <v>10</v>
      </c>
      <c r="K6" s="44">
        <f>+J6/I6</f>
        <v>1</v>
      </c>
      <c r="L6" s="31" t="s">
        <v>304</v>
      </c>
      <c r="M6" s="31" t="s">
        <v>249</v>
      </c>
    </row>
    <row r="7" spans="1:13" s="33" customFormat="1" ht="63.75" thickBot="1" x14ac:dyDescent="0.3">
      <c r="A7" s="2" t="s">
        <v>218</v>
      </c>
      <c r="B7" s="1" t="s">
        <v>5</v>
      </c>
      <c r="C7" s="3" t="s">
        <v>286</v>
      </c>
      <c r="D7" s="2" t="s">
        <v>289</v>
      </c>
      <c r="E7" s="5" t="s">
        <v>273</v>
      </c>
      <c r="F7" s="2" t="s">
        <v>274</v>
      </c>
      <c r="G7" s="46">
        <v>42737</v>
      </c>
      <c r="H7" s="39">
        <v>42762</v>
      </c>
      <c r="I7" s="45">
        <v>13</v>
      </c>
      <c r="J7" s="45">
        <v>13</v>
      </c>
      <c r="K7" s="44">
        <f t="shared" ref="K7:K13" si="1">+J7/I7</f>
        <v>1</v>
      </c>
      <c r="L7" s="31" t="s">
        <v>284</v>
      </c>
      <c r="M7" s="31" t="s">
        <v>249</v>
      </c>
    </row>
    <row r="8" spans="1:13" s="33" customFormat="1" ht="162.75" customHeight="1" thickBot="1" x14ac:dyDescent="0.3">
      <c r="A8" s="2" t="s">
        <v>218</v>
      </c>
      <c r="B8" s="1" t="s">
        <v>15</v>
      </c>
      <c r="C8" s="3" t="s">
        <v>285</v>
      </c>
      <c r="D8" s="2" t="s">
        <v>60</v>
      </c>
      <c r="E8" s="2" t="s">
        <v>213</v>
      </c>
      <c r="F8" s="2" t="s">
        <v>214</v>
      </c>
      <c r="G8" s="46">
        <v>42751</v>
      </c>
      <c r="H8" s="39">
        <v>42759</v>
      </c>
      <c r="I8" s="45">
        <v>1</v>
      </c>
      <c r="J8" s="45">
        <v>1</v>
      </c>
      <c r="K8" s="44">
        <f t="shared" si="1"/>
        <v>1</v>
      </c>
      <c r="L8" s="31" t="s">
        <v>284</v>
      </c>
      <c r="M8" s="31" t="s">
        <v>249</v>
      </c>
    </row>
    <row r="9" spans="1:13" s="33" customFormat="1" ht="142.5" customHeight="1" thickBot="1" x14ac:dyDescent="0.3">
      <c r="A9" s="2" t="s">
        <v>236</v>
      </c>
      <c r="B9" s="1" t="s">
        <v>4</v>
      </c>
      <c r="C9" s="3" t="s">
        <v>272</v>
      </c>
      <c r="D9" s="2" t="s">
        <v>215</v>
      </c>
      <c r="E9" s="5" t="s">
        <v>69</v>
      </c>
      <c r="F9" s="17" t="s">
        <v>260</v>
      </c>
      <c r="G9" s="47">
        <v>42760</v>
      </c>
      <c r="H9" s="39">
        <v>42764</v>
      </c>
      <c r="I9" s="45">
        <v>1</v>
      </c>
      <c r="J9" s="45">
        <v>1</v>
      </c>
      <c r="K9" s="44">
        <f t="shared" si="1"/>
        <v>1</v>
      </c>
      <c r="L9" s="31" t="s">
        <v>284</v>
      </c>
      <c r="M9" s="31" t="s">
        <v>249</v>
      </c>
    </row>
    <row r="10" spans="1:13" s="33" customFormat="1" ht="86.25" customHeight="1" thickBot="1" x14ac:dyDescent="0.3">
      <c r="A10" s="2" t="s">
        <v>236</v>
      </c>
      <c r="B10" s="1" t="s">
        <v>3</v>
      </c>
      <c r="C10" s="3" t="s">
        <v>75</v>
      </c>
      <c r="D10" s="17" t="s">
        <v>181</v>
      </c>
      <c r="E10" s="17" t="s">
        <v>182</v>
      </c>
      <c r="F10" s="17" t="s">
        <v>261</v>
      </c>
      <c r="G10" s="39">
        <v>42764</v>
      </c>
      <c r="H10" s="39">
        <v>42765</v>
      </c>
      <c r="I10" s="45">
        <v>1</v>
      </c>
      <c r="J10" s="45">
        <v>1</v>
      </c>
      <c r="K10" s="44">
        <f t="shared" si="1"/>
        <v>1</v>
      </c>
      <c r="L10" s="31" t="s">
        <v>284</v>
      </c>
      <c r="M10" s="31" t="s">
        <v>249</v>
      </c>
    </row>
    <row r="11" spans="1:13" s="33" customFormat="1" ht="63.75" thickBot="1" x14ac:dyDescent="0.3">
      <c r="A11" s="15" t="s">
        <v>296</v>
      </c>
      <c r="B11" s="10" t="s">
        <v>2</v>
      </c>
      <c r="C11" s="8" t="s">
        <v>76</v>
      </c>
      <c r="D11" s="26" t="s">
        <v>275</v>
      </c>
      <c r="E11" s="26" t="s">
        <v>183</v>
      </c>
      <c r="F11" s="26" t="s">
        <v>63</v>
      </c>
      <c r="G11" s="48">
        <v>42765</v>
      </c>
      <c r="H11" s="48">
        <v>42766</v>
      </c>
      <c r="I11" s="45">
        <v>2</v>
      </c>
      <c r="J11" s="45">
        <v>2</v>
      </c>
      <c r="K11" s="44">
        <f t="shared" si="1"/>
        <v>1</v>
      </c>
      <c r="L11" s="31" t="s">
        <v>284</v>
      </c>
      <c r="M11" s="31" t="s">
        <v>262</v>
      </c>
    </row>
    <row r="12" spans="1:13" s="33" customFormat="1" ht="103.5" customHeight="1" thickBot="1" x14ac:dyDescent="0.3">
      <c r="A12" s="2" t="s">
        <v>251</v>
      </c>
      <c r="B12" s="1" t="s">
        <v>1</v>
      </c>
      <c r="C12" s="3" t="s">
        <v>191</v>
      </c>
      <c r="D12" s="2" t="s">
        <v>276</v>
      </c>
      <c r="E12" s="17" t="s">
        <v>216</v>
      </c>
      <c r="F12" s="17" t="s">
        <v>190</v>
      </c>
      <c r="G12" s="49">
        <v>42809</v>
      </c>
      <c r="H12" s="39">
        <v>43054</v>
      </c>
      <c r="I12" s="45">
        <v>3</v>
      </c>
      <c r="J12" s="45">
        <v>3</v>
      </c>
      <c r="K12" s="44">
        <f t="shared" si="1"/>
        <v>1</v>
      </c>
      <c r="L12" s="31" t="s">
        <v>300</v>
      </c>
      <c r="M12" s="50" t="s">
        <v>249</v>
      </c>
    </row>
    <row r="13" spans="1:13" ht="204" customHeight="1" thickBot="1" x14ac:dyDescent="0.3">
      <c r="A13" s="2" t="s">
        <v>14</v>
      </c>
      <c r="B13" s="10" t="s">
        <v>0</v>
      </c>
      <c r="C13" s="8" t="s">
        <v>282</v>
      </c>
      <c r="D13" s="15" t="s">
        <v>217</v>
      </c>
      <c r="E13" s="15" t="s">
        <v>73</v>
      </c>
      <c r="F13" s="15" t="s">
        <v>74</v>
      </c>
      <c r="G13" s="39">
        <v>42737</v>
      </c>
      <c r="H13" s="39">
        <v>43098</v>
      </c>
      <c r="I13" s="43">
        <v>4</v>
      </c>
      <c r="J13" s="43">
        <v>4</v>
      </c>
      <c r="K13" s="44">
        <f t="shared" si="1"/>
        <v>1</v>
      </c>
      <c r="L13" s="3" t="s">
        <v>290</v>
      </c>
      <c r="M13" s="51" t="s">
        <v>249</v>
      </c>
    </row>
    <row r="14" spans="1:13" x14ac:dyDescent="0.25">
      <c r="I14" s="52"/>
      <c r="J14" s="52"/>
    </row>
    <row r="15" spans="1:13" ht="15.75" x14ac:dyDescent="0.25">
      <c r="I15" s="52"/>
      <c r="M15" s="172"/>
    </row>
    <row r="16" spans="1:13" ht="15.75" x14ac:dyDescent="0.25">
      <c r="M16" s="172"/>
    </row>
  </sheetData>
  <sheetProtection formatColumns="0" selectLockedCells="1" selectUnlockedCells="1"/>
  <mergeCells count="7">
    <mergeCell ref="F2:H2"/>
    <mergeCell ref="I2:M2"/>
    <mergeCell ref="I3:I4"/>
    <mergeCell ref="J3:J4"/>
    <mergeCell ref="K3:K4"/>
    <mergeCell ref="L3:L4"/>
    <mergeCell ref="M3:M4"/>
  </mergeCells>
  <printOptions horizontalCentered="1" verticalCentered="1"/>
  <pageMargins left="0.51181102362204722" right="0.51181102362204722" top="0.35433070866141736" bottom="0.15748031496062992" header="0.11811023622047245" footer="0.11811023622047245"/>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zoomScale="85" zoomScaleNormal="85" workbookViewId="0">
      <pane xSplit="3" ySplit="4" topLeftCell="D5" activePane="bottomRight" state="frozen"/>
      <selection activeCell="N7" sqref="N7"/>
      <selection pane="topRight" activeCell="N7" sqref="N7"/>
      <selection pane="bottomLeft" activeCell="N7" sqref="N7"/>
      <selection pane="bottomRight" activeCell="B5" sqref="B5"/>
    </sheetView>
  </sheetViews>
  <sheetFormatPr baseColWidth="10" defaultRowHeight="15.75" x14ac:dyDescent="0.25"/>
  <cols>
    <col min="1" max="1" width="28.7109375" style="28" customWidth="1"/>
    <col min="2" max="2" width="6.42578125" style="28" customWidth="1"/>
    <col min="3" max="3" width="45.85546875" style="28" customWidth="1"/>
    <col min="4" max="4" width="52.42578125" style="28" customWidth="1"/>
    <col min="5" max="5" width="38.42578125" style="28" customWidth="1"/>
    <col min="6" max="6" width="39.42578125" style="28" customWidth="1"/>
    <col min="7" max="8" width="18.28515625" style="28" customWidth="1"/>
    <col min="9" max="9" width="29" style="28" bestFit="1" customWidth="1"/>
    <col min="10" max="10" width="17.28515625" style="53" customWidth="1"/>
    <col min="11" max="11" width="15.5703125" style="53" customWidth="1"/>
    <col min="12" max="12" width="73.28515625" style="53" customWidth="1"/>
    <col min="13" max="13" width="44.42578125" style="53" customWidth="1"/>
    <col min="14" max="16384" width="11.42578125" style="28"/>
  </cols>
  <sheetData>
    <row r="1" spans="1:14" ht="76.5" customHeight="1" thickBot="1" x14ac:dyDescent="0.3">
      <c r="A1" s="19" t="s">
        <v>179</v>
      </c>
      <c r="B1" s="18"/>
      <c r="C1" s="18"/>
      <c r="D1" s="18"/>
      <c r="E1" s="18"/>
      <c r="F1" s="18"/>
      <c r="G1" s="18"/>
      <c r="H1" s="18"/>
    </row>
    <row r="2" spans="1:14" ht="48" customHeight="1" thickBot="1" x14ac:dyDescent="0.3">
      <c r="A2" s="27"/>
      <c r="B2" s="27"/>
      <c r="C2" s="27"/>
      <c r="D2" s="27"/>
      <c r="E2" s="27"/>
      <c r="F2" s="230" t="s">
        <v>235</v>
      </c>
      <c r="G2" s="230"/>
      <c r="H2" s="230"/>
      <c r="I2" s="231" t="s">
        <v>250</v>
      </c>
      <c r="J2" s="232"/>
      <c r="K2" s="232"/>
      <c r="L2" s="232"/>
      <c r="M2" s="233"/>
    </row>
    <row r="3" spans="1:14" ht="30.75" customHeight="1" thickBot="1" x14ac:dyDescent="0.3">
      <c r="A3" s="54" t="s">
        <v>188</v>
      </c>
      <c r="B3" s="55"/>
      <c r="C3" s="55"/>
      <c r="D3" s="55"/>
      <c r="E3" s="55"/>
      <c r="F3" s="55"/>
      <c r="G3" s="55"/>
      <c r="H3" s="56"/>
      <c r="I3" s="234" t="s">
        <v>244</v>
      </c>
      <c r="J3" s="235" t="s">
        <v>245</v>
      </c>
      <c r="K3" s="234" t="s">
        <v>246</v>
      </c>
      <c r="L3" s="234" t="s">
        <v>247</v>
      </c>
      <c r="M3" s="234" t="s">
        <v>248</v>
      </c>
    </row>
    <row r="4" spans="1:14" ht="39.75" customHeight="1" thickBot="1" x14ac:dyDescent="0.3">
      <c r="A4" s="57" t="s">
        <v>19</v>
      </c>
      <c r="B4" s="58" t="s">
        <v>239</v>
      </c>
      <c r="C4" s="59" t="s">
        <v>240</v>
      </c>
      <c r="D4" s="60" t="s">
        <v>9</v>
      </c>
      <c r="E4" s="60" t="s">
        <v>56</v>
      </c>
      <c r="F4" s="59" t="s">
        <v>8</v>
      </c>
      <c r="G4" s="60" t="s">
        <v>21</v>
      </c>
      <c r="H4" s="61" t="s">
        <v>12</v>
      </c>
      <c r="I4" s="234"/>
      <c r="J4" s="235"/>
      <c r="K4" s="234"/>
      <c r="L4" s="234"/>
      <c r="M4" s="234"/>
    </row>
    <row r="5" spans="1:14" ht="70.5" customHeight="1" thickBot="1" x14ac:dyDescent="0.3">
      <c r="A5" s="62" t="s">
        <v>237</v>
      </c>
      <c r="B5" s="1" t="s">
        <v>7</v>
      </c>
      <c r="C5" s="3" t="s">
        <v>129</v>
      </c>
      <c r="D5" s="15" t="s">
        <v>130</v>
      </c>
      <c r="E5" s="15" t="s">
        <v>132</v>
      </c>
      <c r="F5" s="17" t="s">
        <v>184</v>
      </c>
      <c r="G5" s="9">
        <v>42797</v>
      </c>
      <c r="H5" s="63">
        <v>43099</v>
      </c>
      <c r="I5" s="40">
        <v>1</v>
      </c>
      <c r="J5" s="29">
        <v>1</v>
      </c>
      <c r="K5" s="41">
        <f t="shared" ref="K5:K7" si="0">+J5/I5</f>
        <v>1</v>
      </c>
      <c r="L5" s="42" t="s">
        <v>354</v>
      </c>
      <c r="M5" s="42" t="s">
        <v>252</v>
      </c>
    </row>
    <row r="6" spans="1:14" ht="107.25" customHeight="1" thickBot="1" x14ac:dyDescent="0.3">
      <c r="A6" s="64" t="s">
        <v>237</v>
      </c>
      <c r="B6" s="1" t="s">
        <v>6</v>
      </c>
      <c r="C6" s="3" t="s">
        <v>135</v>
      </c>
      <c r="D6" s="15" t="s">
        <v>145</v>
      </c>
      <c r="E6" s="15" t="s">
        <v>146</v>
      </c>
      <c r="F6" s="17" t="s">
        <v>184</v>
      </c>
      <c r="G6" s="9">
        <v>42736</v>
      </c>
      <c r="H6" s="63">
        <v>43099</v>
      </c>
      <c r="I6" s="45">
        <v>67</v>
      </c>
      <c r="J6" s="45">
        <v>67</v>
      </c>
      <c r="K6" s="41">
        <f t="shared" si="0"/>
        <v>1</v>
      </c>
      <c r="L6" s="31" t="s">
        <v>298</v>
      </c>
      <c r="M6" s="31" t="s">
        <v>252</v>
      </c>
    </row>
    <row r="7" spans="1:14" ht="168.75" customHeight="1" thickBot="1" x14ac:dyDescent="0.3">
      <c r="A7" s="64" t="s">
        <v>237</v>
      </c>
      <c r="B7" s="1" t="s">
        <v>67</v>
      </c>
      <c r="C7" s="8" t="s">
        <v>70</v>
      </c>
      <c r="D7" s="15" t="s">
        <v>232</v>
      </c>
      <c r="E7" s="15" t="s">
        <v>233</v>
      </c>
      <c r="F7" s="17" t="s">
        <v>234</v>
      </c>
      <c r="G7" s="9">
        <v>42794</v>
      </c>
      <c r="H7" s="63">
        <v>43100</v>
      </c>
      <c r="I7" s="45">
        <v>40</v>
      </c>
      <c r="J7" s="215">
        <v>38</v>
      </c>
      <c r="K7" s="41">
        <f t="shared" si="0"/>
        <v>0.95</v>
      </c>
      <c r="L7" s="31" t="s">
        <v>352</v>
      </c>
      <c r="M7" s="42" t="s">
        <v>353</v>
      </c>
    </row>
    <row r="8" spans="1:14" ht="139.5" customHeight="1" thickBot="1" x14ac:dyDescent="0.3">
      <c r="A8" s="64" t="s">
        <v>237</v>
      </c>
      <c r="B8" s="1" t="s">
        <v>147</v>
      </c>
      <c r="C8" s="3" t="s">
        <v>71</v>
      </c>
      <c r="D8" s="15" t="s">
        <v>131</v>
      </c>
      <c r="E8" s="15" t="s">
        <v>72</v>
      </c>
      <c r="F8" s="17" t="s">
        <v>164</v>
      </c>
      <c r="G8" s="9">
        <v>42786</v>
      </c>
      <c r="H8" s="63">
        <v>43100</v>
      </c>
      <c r="I8" s="45">
        <v>11</v>
      </c>
      <c r="J8" s="45">
        <v>11</v>
      </c>
      <c r="K8" s="41">
        <f>+J8/I8</f>
        <v>1</v>
      </c>
      <c r="L8" s="31" t="s">
        <v>297</v>
      </c>
      <c r="M8" s="42" t="s">
        <v>305</v>
      </c>
    </row>
    <row r="9" spans="1:14" ht="143.25" customHeight="1" thickBot="1" x14ac:dyDescent="0.3">
      <c r="A9" s="64" t="s">
        <v>237</v>
      </c>
      <c r="B9" s="1" t="s">
        <v>165</v>
      </c>
      <c r="C9" s="3" t="s">
        <v>171</v>
      </c>
      <c r="D9" s="15" t="s">
        <v>170</v>
      </c>
      <c r="E9" s="15" t="s">
        <v>177</v>
      </c>
      <c r="F9" s="17" t="s">
        <v>128</v>
      </c>
      <c r="G9" s="9">
        <v>42737</v>
      </c>
      <c r="H9" s="63">
        <v>43100</v>
      </c>
      <c r="I9" s="171">
        <v>28</v>
      </c>
      <c r="J9" s="32">
        <v>28</v>
      </c>
      <c r="K9" s="41">
        <f>+J9/I9</f>
        <v>1</v>
      </c>
      <c r="L9" s="8" t="s">
        <v>320</v>
      </c>
      <c r="M9" s="42" t="s">
        <v>252</v>
      </c>
    </row>
    <row r="10" spans="1:14" ht="102" customHeight="1" thickBot="1" x14ac:dyDescent="0.3">
      <c r="A10" s="64" t="s">
        <v>22</v>
      </c>
      <c r="B10" s="1" t="s">
        <v>166</v>
      </c>
      <c r="C10" s="8" t="s">
        <v>277</v>
      </c>
      <c r="D10" s="15" t="s">
        <v>64</v>
      </c>
      <c r="E10" s="15" t="s">
        <v>142</v>
      </c>
      <c r="F10" s="15" t="s">
        <v>264</v>
      </c>
      <c r="G10" s="9">
        <v>42737</v>
      </c>
      <c r="H10" s="63">
        <v>42794</v>
      </c>
      <c r="I10" s="40">
        <v>1</v>
      </c>
      <c r="J10" s="29">
        <v>1</v>
      </c>
      <c r="K10" s="41">
        <f t="shared" ref="K10:K19" si="1">+J10/I10</f>
        <v>1</v>
      </c>
      <c r="L10" s="8" t="s">
        <v>306</v>
      </c>
      <c r="M10" s="42" t="s">
        <v>252</v>
      </c>
    </row>
    <row r="11" spans="1:14" ht="105.75" customHeight="1" thickBot="1" x14ac:dyDescent="0.3">
      <c r="A11" s="64" t="s">
        <v>237</v>
      </c>
      <c r="B11" s="1" t="s">
        <v>167</v>
      </c>
      <c r="C11" s="3" t="s">
        <v>80</v>
      </c>
      <c r="D11" s="15" t="s">
        <v>136</v>
      </c>
      <c r="E11" s="15" t="s">
        <v>81</v>
      </c>
      <c r="F11" s="17" t="s">
        <v>74</v>
      </c>
      <c r="G11" s="9">
        <v>42737</v>
      </c>
      <c r="H11" s="63">
        <v>43098</v>
      </c>
      <c r="I11" s="45">
        <v>38</v>
      </c>
      <c r="J11" s="45">
        <v>38</v>
      </c>
      <c r="K11" s="41">
        <f t="shared" si="1"/>
        <v>1</v>
      </c>
      <c r="L11" s="31" t="s">
        <v>346</v>
      </c>
      <c r="M11" s="31" t="s">
        <v>252</v>
      </c>
    </row>
    <row r="12" spans="1:14" ht="102" customHeight="1" thickBot="1" x14ac:dyDescent="0.3">
      <c r="A12" s="64" t="s">
        <v>237</v>
      </c>
      <c r="B12" s="1" t="s">
        <v>169</v>
      </c>
      <c r="C12" s="3" t="s">
        <v>82</v>
      </c>
      <c r="D12" s="15" t="s">
        <v>83</v>
      </c>
      <c r="E12" s="15" t="s">
        <v>84</v>
      </c>
      <c r="F12" s="17" t="s">
        <v>74</v>
      </c>
      <c r="G12" s="9">
        <v>42737</v>
      </c>
      <c r="H12" s="63">
        <v>43098</v>
      </c>
      <c r="I12" s="45">
        <v>25</v>
      </c>
      <c r="J12" s="45">
        <v>25</v>
      </c>
      <c r="K12" s="41">
        <f t="shared" si="1"/>
        <v>1</v>
      </c>
      <c r="L12" s="42" t="s">
        <v>317</v>
      </c>
      <c r="M12" s="42" t="s">
        <v>252</v>
      </c>
      <c r="N12" s="65"/>
    </row>
    <row r="13" spans="1:14" ht="207.75" customHeight="1" thickBot="1" x14ac:dyDescent="0.3">
      <c r="A13" s="66" t="s">
        <v>238</v>
      </c>
      <c r="B13" s="1" t="s">
        <v>5</v>
      </c>
      <c r="C13" s="8" t="s">
        <v>93</v>
      </c>
      <c r="D13" s="17" t="s">
        <v>94</v>
      </c>
      <c r="E13" s="15" t="s">
        <v>143</v>
      </c>
      <c r="F13" s="17" t="s">
        <v>192</v>
      </c>
      <c r="G13" s="9">
        <v>42736</v>
      </c>
      <c r="H13" s="63">
        <v>43100</v>
      </c>
      <c r="I13" s="45">
        <v>1</v>
      </c>
      <c r="J13" s="45">
        <v>1</v>
      </c>
      <c r="K13" s="41">
        <f t="shared" si="1"/>
        <v>1</v>
      </c>
      <c r="L13" s="31" t="s">
        <v>347</v>
      </c>
      <c r="M13" s="31" t="s">
        <v>252</v>
      </c>
    </row>
    <row r="14" spans="1:14" ht="249" customHeight="1" thickBot="1" x14ac:dyDescent="0.3">
      <c r="A14" s="66" t="s">
        <v>238</v>
      </c>
      <c r="B14" s="10" t="s">
        <v>23</v>
      </c>
      <c r="C14" s="8" t="s">
        <v>137</v>
      </c>
      <c r="D14" s="67"/>
      <c r="E14" s="15" t="s">
        <v>133</v>
      </c>
      <c r="F14" s="17" t="s">
        <v>265</v>
      </c>
      <c r="G14" s="9">
        <v>42736</v>
      </c>
      <c r="H14" s="63">
        <v>43100</v>
      </c>
      <c r="I14" s="45">
        <v>3500</v>
      </c>
      <c r="J14" s="45">
        <v>3691</v>
      </c>
      <c r="K14" s="41">
        <f t="shared" si="1"/>
        <v>1.0545714285714285</v>
      </c>
      <c r="L14" s="31" t="s">
        <v>299</v>
      </c>
      <c r="M14" s="31" t="s">
        <v>252</v>
      </c>
    </row>
    <row r="15" spans="1:14" ht="144.75" customHeight="1" thickBot="1" x14ac:dyDescent="0.3">
      <c r="A15" s="66" t="s">
        <v>238</v>
      </c>
      <c r="B15" s="10" t="s">
        <v>24</v>
      </c>
      <c r="C15" s="8" t="s">
        <v>301</v>
      </c>
      <c r="D15" s="68" t="s">
        <v>95</v>
      </c>
      <c r="E15" s="15" t="s">
        <v>96</v>
      </c>
      <c r="F15" s="17" t="s">
        <v>266</v>
      </c>
      <c r="G15" s="9">
        <v>42856</v>
      </c>
      <c r="H15" s="63">
        <v>43100</v>
      </c>
      <c r="I15" s="45">
        <v>18</v>
      </c>
      <c r="J15" s="45">
        <v>4</v>
      </c>
      <c r="K15" s="41">
        <f t="shared" si="1"/>
        <v>0.22222222222222221</v>
      </c>
      <c r="L15" s="31" t="s">
        <v>321</v>
      </c>
      <c r="M15" s="42" t="s">
        <v>323</v>
      </c>
    </row>
    <row r="16" spans="1:14" ht="147" customHeight="1" thickBot="1" x14ac:dyDescent="0.3">
      <c r="A16" s="66" t="s">
        <v>238</v>
      </c>
      <c r="B16" s="10" t="s">
        <v>97</v>
      </c>
      <c r="C16" s="8" t="s">
        <v>120</v>
      </c>
      <c r="D16" s="68"/>
      <c r="E16" s="15" t="s">
        <v>98</v>
      </c>
      <c r="F16" s="17" t="s">
        <v>267</v>
      </c>
      <c r="G16" s="9">
        <v>42917</v>
      </c>
      <c r="H16" s="63">
        <v>43100</v>
      </c>
      <c r="I16" s="45">
        <v>1</v>
      </c>
      <c r="J16" s="45">
        <v>0</v>
      </c>
      <c r="K16" s="41">
        <f t="shared" si="1"/>
        <v>0</v>
      </c>
      <c r="L16" s="31" t="s">
        <v>293</v>
      </c>
      <c r="M16" s="42" t="s">
        <v>348</v>
      </c>
    </row>
    <row r="17" spans="1:13" ht="352.5" customHeight="1" thickBot="1" x14ac:dyDescent="0.3">
      <c r="A17" s="66" t="s">
        <v>219</v>
      </c>
      <c r="B17" s="1" t="s">
        <v>4</v>
      </c>
      <c r="C17" s="8" t="s">
        <v>99</v>
      </c>
      <c r="D17" s="69" t="s">
        <v>100</v>
      </c>
      <c r="E17" s="15" t="s">
        <v>138</v>
      </c>
      <c r="F17" s="17" t="s">
        <v>139</v>
      </c>
      <c r="G17" s="9">
        <v>42752</v>
      </c>
      <c r="H17" s="63">
        <v>43100</v>
      </c>
      <c r="I17" s="40">
        <v>216</v>
      </c>
      <c r="J17" s="29">
        <v>216</v>
      </c>
      <c r="K17" s="41">
        <f t="shared" si="1"/>
        <v>1</v>
      </c>
      <c r="L17" s="31" t="s">
        <v>322</v>
      </c>
      <c r="M17" s="42" t="s">
        <v>252</v>
      </c>
    </row>
    <row r="18" spans="1:13" ht="192" customHeight="1" thickBot="1" x14ac:dyDescent="0.3">
      <c r="A18" s="64" t="s">
        <v>220</v>
      </c>
      <c r="B18" s="10" t="s">
        <v>1</v>
      </c>
      <c r="C18" s="8" t="s">
        <v>278</v>
      </c>
      <c r="D18" s="15" t="s">
        <v>85</v>
      </c>
      <c r="E18" s="70" t="s">
        <v>73</v>
      </c>
      <c r="F18" s="70" t="s">
        <v>74</v>
      </c>
      <c r="G18" s="9">
        <v>42767</v>
      </c>
      <c r="H18" s="63">
        <v>43098</v>
      </c>
      <c r="I18" s="45">
        <v>4</v>
      </c>
      <c r="J18" s="45">
        <v>4</v>
      </c>
      <c r="K18" s="41">
        <f t="shared" si="1"/>
        <v>1</v>
      </c>
      <c r="L18" s="3" t="s">
        <v>307</v>
      </c>
      <c r="M18" s="118" t="s">
        <v>252</v>
      </c>
    </row>
    <row r="19" spans="1:13" ht="147" customHeight="1" thickBot="1" x14ac:dyDescent="0.3">
      <c r="A19" s="64" t="s">
        <v>220</v>
      </c>
      <c r="B19" s="72" t="s">
        <v>16</v>
      </c>
      <c r="C19" s="73" t="s">
        <v>134</v>
      </c>
      <c r="D19" s="74" t="s">
        <v>173</v>
      </c>
      <c r="E19" s="74" t="s">
        <v>174</v>
      </c>
      <c r="F19" s="75" t="s">
        <v>263</v>
      </c>
      <c r="G19" s="76">
        <v>42826</v>
      </c>
      <c r="H19" s="77">
        <v>43100</v>
      </c>
      <c r="I19" s="40">
        <v>1</v>
      </c>
      <c r="J19" s="29">
        <v>1</v>
      </c>
      <c r="K19" s="41">
        <f t="shared" si="1"/>
        <v>1</v>
      </c>
      <c r="L19" s="8" t="s">
        <v>308</v>
      </c>
      <c r="M19" s="42" t="s">
        <v>252</v>
      </c>
    </row>
    <row r="20" spans="1:13" x14ac:dyDescent="0.25">
      <c r="I20" s="78"/>
      <c r="J20" s="78"/>
    </row>
    <row r="21" spans="1:13" x14ac:dyDescent="0.25">
      <c r="B21" s="79"/>
      <c r="C21" s="80"/>
    </row>
  </sheetData>
  <autoFilter ref="A4:M19"/>
  <mergeCells count="7">
    <mergeCell ref="F2:H2"/>
    <mergeCell ref="K3:K4"/>
    <mergeCell ref="L3:L4"/>
    <mergeCell ref="M3:M4"/>
    <mergeCell ref="I2:M2"/>
    <mergeCell ref="I3:I4"/>
    <mergeCell ref="J3:J4"/>
  </mergeCells>
  <printOptions horizontalCentered="1" verticalCentered="1"/>
  <pageMargins left="0.51181102362204722" right="0.51181102362204722" top="0.35433070866141736" bottom="0.55118110236220474" header="0.11811023622047245" footer="0.11811023622047245"/>
  <pageSetup scale="55" orientation="landscape" r:id="rId1"/>
  <rowBreaks count="1" manualBreakCount="1">
    <brk id="12"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39"/>
  <sheetViews>
    <sheetView showGridLines="0" zoomScale="70" zoomScaleNormal="70" zoomScaleSheetLayoutView="95" workbookViewId="0"/>
  </sheetViews>
  <sheetFormatPr baseColWidth="10" defaultColWidth="11.42578125" defaultRowHeight="0" customHeight="1" zeroHeight="1" x14ac:dyDescent="0.25"/>
  <cols>
    <col min="1" max="1" width="3.28515625" style="132" customWidth="1"/>
    <col min="2" max="2" width="27.5703125" style="132" customWidth="1"/>
    <col min="3" max="3" width="21.5703125" style="132" customWidth="1"/>
    <col min="4" max="4" width="27.5703125" style="132" customWidth="1"/>
    <col min="5" max="5" width="37.140625" style="132" customWidth="1"/>
    <col min="6" max="6" width="38.7109375" style="132" customWidth="1"/>
    <col min="7" max="7" width="25.85546875" style="132" customWidth="1"/>
    <col min="8" max="8" width="21.5703125" style="132" customWidth="1"/>
    <col min="9" max="9" width="15.5703125" style="132" customWidth="1"/>
    <col min="10" max="10" width="13" style="132" customWidth="1"/>
    <col min="11" max="13" width="19.42578125" style="125" customWidth="1"/>
    <col min="14" max="14" width="26.140625" style="125" customWidth="1"/>
    <col min="15" max="15" width="19.42578125" style="125" customWidth="1"/>
    <col min="16" max="18" width="11.42578125" style="125" customWidth="1"/>
    <col min="19" max="16384" width="11.42578125" style="125"/>
  </cols>
  <sheetData>
    <row r="1" spans="1:15" ht="6.75" customHeight="1" x14ac:dyDescent="0.25">
      <c r="A1" s="124"/>
      <c r="B1" s="124"/>
      <c r="C1" s="124"/>
      <c r="D1" s="124"/>
      <c r="E1" s="124"/>
      <c r="F1" s="124"/>
      <c r="G1" s="124"/>
      <c r="H1" s="124"/>
      <c r="I1" s="124"/>
      <c r="J1" s="124"/>
    </row>
    <row r="2" spans="1:15" ht="29.25" customHeight="1" x14ac:dyDescent="0.25">
      <c r="A2" s="251" t="s">
        <v>189</v>
      </c>
      <c r="B2" s="251"/>
      <c r="C2" s="251"/>
      <c r="D2" s="251"/>
      <c r="E2" s="251"/>
      <c r="F2" s="251"/>
      <c r="G2" s="251"/>
      <c r="H2" s="251"/>
      <c r="I2" s="251"/>
      <c r="J2" s="251"/>
    </row>
    <row r="3" spans="1:15" ht="18.75" customHeight="1" x14ac:dyDescent="0.25">
      <c r="A3" s="119"/>
      <c r="B3" s="119"/>
      <c r="C3" s="119"/>
      <c r="D3" s="119"/>
      <c r="E3" s="119"/>
      <c r="F3" s="119"/>
      <c r="G3" s="119"/>
      <c r="H3" s="119"/>
      <c r="I3" s="119"/>
      <c r="J3" s="119"/>
    </row>
    <row r="4" spans="1:15" ht="29.25" customHeight="1" x14ac:dyDescent="0.25">
      <c r="A4" s="124"/>
      <c r="B4" s="126" t="s">
        <v>25</v>
      </c>
      <c r="C4" s="241" t="s">
        <v>26</v>
      </c>
      <c r="D4" s="242"/>
      <c r="E4" s="243"/>
      <c r="F4" s="126"/>
      <c r="G4" s="119"/>
      <c r="H4" s="124"/>
      <c r="I4" s="124"/>
      <c r="J4" s="119"/>
    </row>
    <row r="5" spans="1:15" ht="14.25" customHeight="1" x14ac:dyDescent="0.25">
      <c r="A5" s="127"/>
      <c r="B5" s="128"/>
      <c r="C5" s="128"/>
      <c r="D5" s="128"/>
      <c r="E5" s="128"/>
      <c r="F5" s="128"/>
      <c r="G5" s="128"/>
      <c r="H5" s="128"/>
      <c r="I5" s="128"/>
      <c r="J5" s="128"/>
    </row>
    <row r="6" spans="1:15" ht="18" customHeight="1" x14ac:dyDescent="0.25">
      <c r="A6" s="124"/>
      <c r="B6" s="126" t="s">
        <v>27</v>
      </c>
      <c r="C6" s="241" t="s">
        <v>28</v>
      </c>
      <c r="D6" s="242"/>
      <c r="E6" s="243"/>
      <c r="F6" s="124"/>
      <c r="G6" s="129" t="s">
        <v>29</v>
      </c>
      <c r="H6" s="252" t="s">
        <v>30</v>
      </c>
      <c r="I6" s="252"/>
      <c r="J6" s="124"/>
    </row>
    <row r="7" spans="1:15" ht="15.75" customHeight="1" x14ac:dyDescent="0.25">
      <c r="A7" s="120"/>
      <c r="B7" s="121"/>
      <c r="C7" s="121"/>
      <c r="D7" s="121"/>
      <c r="E7" s="121"/>
      <c r="F7" s="121"/>
      <c r="G7" s="121"/>
      <c r="H7" s="121"/>
      <c r="I7" s="130"/>
      <c r="J7" s="122"/>
    </row>
    <row r="8" spans="1:15" ht="18" customHeight="1" x14ac:dyDescent="0.25">
      <c r="A8" s="124"/>
      <c r="B8" s="126" t="s">
        <v>31</v>
      </c>
      <c r="C8" s="241" t="s">
        <v>32</v>
      </c>
      <c r="D8" s="242"/>
      <c r="E8" s="243"/>
      <c r="F8" s="131"/>
      <c r="G8" s="129" t="s">
        <v>33</v>
      </c>
      <c r="H8" s="252">
        <v>2017</v>
      </c>
      <c r="I8" s="252"/>
      <c r="J8" s="124"/>
    </row>
    <row r="9" spans="1:15" ht="14.25" customHeight="1" x14ac:dyDescent="0.25">
      <c r="A9" s="121"/>
      <c r="B9" s="121"/>
      <c r="C9" s="121"/>
      <c r="D9" s="121"/>
      <c r="E9" s="121"/>
      <c r="F9" s="131"/>
      <c r="G9" s="124"/>
      <c r="H9" s="129"/>
      <c r="I9" s="131"/>
      <c r="J9" s="124"/>
    </row>
    <row r="10" spans="1:15" ht="18" customHeight="1" x14ac:dyDescent="0.25">
      <c r="A10" s="124"/>
      <c r="B10" s="126" t="s">
        <v>34</v>
      </c>
      <c r="C10" s="241" t="s">
        <v>35</v>
      </c>
      <c r="D10" s="242"/>
      <c r="E10" s="243"/>
      <c r="F10" s="131"/>
      <c r="G10" s="124"/>
      <c r="H10" s="129"/>
      <c r="I10" s="131"/>
      <c r="J10" s="124"/>
    </row>
    <row r="11" spans="1:15" ht="40.5" customHeight="1" thickBot="1" x14ac:dyDescent="0.3">
      <c r="G11" s="123"/>
      <c r="H11" s="122"/>
      <c r="I11" s="120"/>
      <c r="J11" s="120"/>
    </row>
    <row r="12" spans="1:15" s="136" customFormat="1" ht="36.75" customHeight="1" thickBot="1" x14ac:dyDescent="0.3">
      <c r="A12" s="133" t="s">
        <v>186</v>
      </c>
      <c r="B12" s="134"/>
      <c r="C12" s="134"/>
      <c r="D12" s="134"/>
      <c r="E12" s="134"/>
      <c r="F12" s="134"/>
      <c r="G12" s="134"/>
      <c r="H12" s="134"/>
      <c r="I12" s="134"/>
      <c r="J12" s="135"/>
      <c r="K12" s="253" t="s">
        <v>250</v>
      </c>
      <c r="L12" s="254"/>
      <c r="M12" s="254"/>
      <c r="N12" s="254"/>
      <c r="O12" s="255"/>
    </row>
    <row r="13" spans="1:15" ht="30" customHeight="1" thickBot="1" x14ac:dyDescent="0.3">
      <c r="A13" s="258" t="s">
        <v>36</v>
      </c>
      <c r="B13" s="259" t="s">
        <v>37</v>
      </c>
      <c r="C13" s="259" t="s">
        <v>38</v>
      </c>
      <c r="D13" s="259" t="s">
        <v>39</v>
      </c>
      <c r="E13" s="259" t="s">
        <v>40</v>
      </c>
      <c r="F13" s="259" t="s">
        <v>41</v>
      </c>
      <c r="G13" s="259" t="s">
        <v>42</v>
      </c>
      <c r="H13" s="259" t="s">
        <v>43</v>
      </c>
      <c r="I13" s="137" t="s">
        <v>44</v>
      </c>
      <c r="J13" s="137"/>
      <c r="K13" s="256" t="s">
        <v>244</v>
      </c>
      <c r="L13" s="257" t="s">
        <v>245</v>
      </c>
      <c r="M13" s="260" t="s">
        <v>246</v>
      </c>
      <c r="N13" s="260" t="s">
        <v>247</v>
      </c>
      <c r="O13" s="260" t="s">
        <v>248</v>
      </c>
    </row>
    <row r="14" spans="1:15" ht="37.5" customHeight="1" thickBot="1" x14ac:dyDescent="0.3">
      <c r="A14" s="258"/>
      <c r="B14" s="259"/>
      <c r="C14" s="259"/>
      <c r="D14" s="259"/>
      <c r="E14" s="259"/>
      <c r="F14" s="259"/>
      <c r="G14" s="259"/>
      <c r="H14" s="259"/>
      <c r="I14" s="138" t="s">
        <v>45</v>
      </c>
      <c r="J14" s="138" t="s">
        <v>46</v>
      </c>
      <c r="K14" s="256"/>
      <c r="L14" s="257"/>
      <c r="M14" s="260"/>
      <c r="N14" s="260"/>
      <c r="O14" s="260"/>
    </row>
    <row r="15" spans="1:15" ht="111" customHeight="1" thickBot="1" x14ac:dyDescent="0.3">
      <c r="A15" s="139">
        <v>1</v>
      </c>
      <c r="B15" s="140" t="s">
        <v>86</v>
      </c>
      <c r="C15" s="140" t="s">
        <v>87</v>
      </c>
      <c r="D15" s="140" t="s">
        <v>88</v>
      </c>
      <c r="E15" s="140" t="s">
        <v>279</v>
      </c>
      <c r="F15" s="140" t="s">
        <v>268</v>
      </c>
      <c r="G15" s="140" t="s">
        <v>89</v>
      </c>
      <c r="H15" s="140" t="s">
        <v>54</v>
      </c>
      <c r="I15" s="141">
        <v>42795</v>
      </c>
      <c r="J15" s="141">
        <v>43100</v>
      </c>
      <c r="K15" s="142">
        <v>1</v>
      </c>
      <c r="L15" s="143">
        <v>1</v>
      </c>
      <c r="M15" s="144">
        <v>1</v>
      </c>
      <c r="N15" s="145" t="s">
        <v>253</v>
      </c>
      <c r="O15" s="146" t="s">
        <v>252</v>
      </c>
    </row>
    <row r="16" spans="1:15" ht="16.5" thickBot="1" x14ac:dyDescent="0.3">
      <c r="A16" s="147" t="s">
        <v>185</v>
      </c>
      <c r="B16" s="148"/>
      <c r="C16" s="148"/>
      <c r="D16" s="148"/>
      <c r="E16" s="148"/>
      <c r="F16" s="148"/>
      <c r="G16" s="148"/>
      <c r="H16" s="148"/>
      <c r="I16" s="148"/>
      <c r="J16" s="149"/>
    </row>
    <row r="17" spans="1:10" ht="16.5" thickBot="1" x14ac:dyDescent="0.3">
      <c r="A17" s="150"/>
      <c r="B17" s="151"/>
      <c r="C17" s="151"/>
      <c r="D17" s="151"/>
      <c r="E17" s="151"/>
      <c r="F17" s="151"/>
      <c r="G17" s="151"/>
      <c r="H17" s="151"/>
      <c r="I17" s="151"/>
      <c r="J17" s="152"/>
    </row>
    <row r="18" spans="1:10" ht="15.75" x14ac:dyDescent="0.25">
      <c r="A18" s="238" t="s">
        <v>18</v>
      </c>
      <c r="B18" s="239"/>
      <c r="C18" s="239"/>
      <c r="D18" s="239"/>
      <c r="E18" s="239"/>
      <c r="F18" s="239"/>
      <c r="G18" s="239"/>
      <c r="H18" s="239"/>
      <c r="I18" s="239"/>
      <c r="J18" s="240"/>
    </row>
    <row r="19" spans="1:10" ht="15.75" x14ac:dyDescent="0.25">
      <c r="A19" s="153"/>
      <c r="B19" s="127"/>
      <c r="C19" s="127"/>
      <c r="D19" s="127"/>
      <c r="E19" s="127"/>
      <c r="F19" s="154"/>
      <c r="G19" s="154"/>
      <c r="H19" s="154"/>
      <c r="I19" s="155"/>
      <c r="J19" s="156"/>
    </row>
    <row r="20" spans="1:10" ht="15.75" x14ac:dyDescent="0.25">
      <c r="A20" s="153"/>
      <c r="B20" s="121" t="s">
        <v>47</v>
      </c>
      <c r="C20" s="241" t="s">
        <v>91</v>
      </c>
      <c r="D20" s="242"/>
      <c r="E20" s="243"/>
      <c r="F20" s="157"/>
      <c r="G20" s="244" t="s">
        <v>48</v>
      </c>
      <c r="H20" s="245"/>
      <c r="I20" s="246" t="s">
        <v>49</v>
      </c>
      <c r="J20" s="247"/>
    </row>
    <row r="21" spans="1:10" ht="15.75" x14ac:dyDescent="0.25">
      <c r="A21" s="153"/>
      <c r="B21" s="126"/>
      <c r="C21" s="126"/>
      <c r="D21" s="126"/>
      <c r="E21" s="126"/>
      <c r="F21" s="158"/>
      <c r="G21" s="158"/>
      <c r="H21" s="158"/>
      <c r="I21" s="159"/>
      <c r="J21" s="160"/>
    </row>
    <row r="22" spans="1:10" ht="15.75" x14ac:dyDescent="0.25">
      <c r="A22" s="161"/>
      <c r="B22" s="121" t="s">
        <v>50</v>
      </c>
      <c r="C22" s="248" t="s">
        <v>92</v>
      </c>
      <c r="D22" s="242"/>
      <c r="E22" s="243"/>
      <c r="F22" s="157"/>
      <c r="G22" s="244" t="s">
        <v>90</v>
      </c>
      <c r="H22" s="245"/>
      <c r="I22" s="249">
        <v>42759</v>
      </c>
      <c r="J22" s="250"/>
    </row>
    <row r="23" spans="1:10" ht="16.5" thickBot="1" x14ac:dyDescent="0.3">
      <c r="A23" s="162"/>
      <c r="B23" s="163"/>
      <c r="C23" s="163"/>
      <c r="D23" s="163"/>
      <c r="E23" s="163"/>
      <c r="F23" s="164"/>
      <c r="G23" s="164"/>
      <c r="H23" s="165"/>
      <c r="I23" s="165"/>
      <c r="J23" s="166"/>
    </row>
    <row r="24" spans="1:10" ht="15.75" x14ac:dyDescent="0.25">
      <c r="A24" s="236"/>
      <c r="B24" s="237"/>
      <c r="C24" s="167"/>
      <c r="D24" s="167"/>
      <c r="E24" s="167"/>
      <c r="F24" s="127"/>
      <c r="G24" s="168"/>
      <c r="H24" s="127"/>
      <c r="I24" s="169"/>
      <c r="J24" s="169"/>
    </row>
    <row r="25" spans="1:10" ht="15.75" x14ac:dyDescent="0.25"/>
    <row r="26" spans="1:10" ht="15.75" x14ac:dyDescent="0.25"/>
    <row r="27" spans="1:10" ht="15.75" x14ac:dyDescent="0.25"/>
    <row r="28" spans="1:10" ht="15.75" x14ac:dyDescent="0.25"/>
    <row r="29" spans="1:10" ht="15.75" x14ac:dyDescent="0.25"/>
    <row r="30" spans="1:10" ht="15.75" x14ac:dyDescent="0.25"/>
    <row r="31" spans="1:10" ht="15.75" x14ac:dyDescent="0.25"/>
    <row r="32" spans="1:10" ht="15.75" x14ac:dyDescent="0.25"/>
    <row r="33" spans="11:18" ht="15.75" x14ac:dyDescent="0.25"/>
    <row r="34" spans="11:18" s="132" customFormat="1" ht="15.75" x14ac:dyDescent="0.25">
      <c r="K34" s="125"/>
      <c r="L34" s="125"/>
      <c r="M34" s="125"/>
      <c r="N34" s="125"/>
      <c r="O34" s="125"/>
      <c r="P34" s="125"/>
      <c r="Q34" s="125"/>
      <c r="R34" s="125"/>
    </row>
    <row r="35" spans="11:18" s="132" customFormat="1" ht="15.75" x14ac:dyDescent="0.25">
      <c r="K35" s="125"/>
      <c r="L35" s="125"/>
      <c r="M35" s="125"/>
      <c r="N35" s="125"/>
      <c r="O35" s="125"/>
      <c r="P35" s="125"/>
      <c r="Q35" s="125"/>
      <c r="R35" s="125"/>
    </row>
    <row r="36" spans="11:18" s="132" customFormat="1" ht="15.75" x14ac:dyDescent="0.25">
      <c r="K36" s="125"/>
      <c r="L36" s="125"/>
      <c r="M36" s="125"/>
      <c r="N36" s="125"/>
      <c r="O36" s="125"/>
      <c r="P36" s="125"/>
      <c r="Q36" s="125"/>
      <c r="R36" s="125"/>
    </row>
    <row r="37" spans="11:18" s="132" customFormat="1" ht="15.75" x14ac:dyDescent="0.25">
      <c r="K37" s="125"/>
      <c r="L37" s="125"/>
      <c r="M37" s="125"/>
      <c r="N37" s="125"/>
      <c r="O37" s="125"/>
      <c r="P37" s="125"/>
      <c r="Q37" s="125"/>
      <c r="R37" s="125"/>
    </row>
    <row r="38" spans="11:18" s="132" customFormat="1" ht="15.75" x14ac:dyDescent="0.25">
      <c r="K38" s="125"/>
      <c r="L38" s="125"/>
      <c r="M38" s="125"/>
      <c r="N38" s="125"/>
      <c r="O38" s="125"/>
      <c r="P38" s="125"/>
      <c r="Q38" s="125"/>
      <c r="R38" s="125"/>
    </row>
    <row r="39" spans="11:18" s="132" customFormat="1" ht="15.75" x14ac:dyDescent="0.25">
      <c r="K39" s="125"/>
      <c r="L39" s="125"/>
      <c r="M39" s="125"/>
      <c r="N39" s="125"/>
      <c r="O39" s="125"/>
      <c r="P39" s="125"/>
      <c r="Q39" s="125"/>
      <c r="R39" s="125"/>
    </row>
    <row r="40" spans="11:18" s="132" customFormat="1" ht="15.75" x14ac:dyDescent="0.25">
      <c r="K40" s="125"/>
      <c r="L40" s="125"/>
      <c r="M40" s="125"/>
      <c r="N40" s="125"/>
      <c r="O40" s="125"/>
      <c r="P40" s="125"/>
      <c r="Q40" s="125"/>
      <c r="R40" s="125"/>
    </row>
    <row r="41" spans="11:18" s="132" customFormat="1" ht="15.75" x14ac:dyDescent="0.25">
      <c r="K41" s="125"/>
      <c r="L41" s="125"/>
      <c r="M41" s="125"/>
      <c r="N41" s="125"/>
      <c r="O41" s="125"/>
      <c r="P41" s="125"/>
      <c r="Q41" s="125"/>
      <c r="R41" s="125"/>
    </row>
    <row r="42" spans="11:18" s="132" customFormat="1" ht="15.75" x14ac:dyDescent="0.25">
      <c r="K42" s="125"/>
      <c r="L42" s="125"/>
      <c r="M42" s="125"/>
      <c r="N42" s="125"/>
      <c r="O42" s="125"/>
      <c r="P42" s="125"/>
      <c r="Q42" s="125"/>
      <c r="R42" s="125"/>
    </row>
    <row r="43" spans="11:18" s="132" customFormat="1" ht="15.75" x14ac:dyDescent="0.25">
      <c r="K43" s="125"/>
      <c r="L43" s="125"/>
      <c r="M43" s="125"/>
      <c r="N43" s="125"/>
      <c r="O43" s="125"/>
      <c r="P43" s="125"/>
      <c r="Q43" s="125"/>
      <c r="R43" s="125"/>
    </row>
    <row r="44" spans="11:18" s="132" customFormat="1" ht="15.75" x14ac:dyDescent="0.25">
      <c r="K44" s="125"/>
      <c r="L44" s="125"/>
      <c r="M44" s="125"/>
      <c r="N44" s="125"/>
      <c r="O44" s="125"/>
      <c r="P44" s="125"/>
      <c r="Q44" s="125"/>
      <c r="R44" s="125"/>
    </row>
    <row r="45" spans="11:18" s="132" customFormat="1" ht="15.75" x14ac:dyDescent="0.25">
      <c r="K45" s="125"/>
      <c r="L45" s="125"/>
      <c r="M45" s="125"/>
      <c r="N45" s="125"/>
      <c r="O45" s="125"/>
      <c r="P45" s="125"/>
      <c r="Q45" s="125"/>
      <c r="R45" s="125"/>
    </row>
    <row r="46" spans="11:18" s="132" customFormat="1" ht="15.75" x14ac:dyDescent="0.25">
      <c r="K46" s="125"/>
      <c r="L46" s="125"/>
      <c r="M46" s="125"/>
      <c r="N46" s="125"/>
      <c r="O46" s="125"/>
      <c r="P46" s="125"/>
      <c r="Q46" s="125"/>
      <c r="R46" s="125"/>
    </row>
    <row r="47" spans="11:18" s="132" customFormat="1" ht="15.75" x14ac:dyDescent="0.25">
      <c r="K47" s="125"/>
      <c r="L47" s="125"/>
      <c r="M47" s="125"/>
      <c r="N47" s="125"/>
      <c r="O47" s="125"/>
      <c r="P47" s="125"/>
      <c r="Q47" s="125"/>
      <c r="R47" s="125"/>
    </row>
    <row r="48" spans="11:18" s="132" customFormat="1" ht="15.75" x14ac:dyDescent="0.25">
      <c r="K48" s="125"/>
      <c r="L48" s="125"/>
      <c r="M48" s="125"/>
      <c r="N48" s="125"/>
      <c r="O48" s="125"/>
      <c r="P48" s="125"/>
      <c r="Q48" s="125"/>
      <c r="R48" s="125"/>
    </row>
    <row r="49" spans="11:18" s="132" customFormat="1" ht="15.75" x14ac:dyDescent="0.25">
      <c r="K49" s="125"/>
      <c r="L49" s="125"/>
      <c r="M49" s="125"/>
      <c r="N49" s="125"/>
      <c r="O49" s="125"/>
      <c r="P49" s="125"/>
      <c r="Q49" s="125"/>
      <c r="R49" s="125"/>
    </row>
    <row r="50" spans="11:18" s="132" customFormat="1" ht="15.75" x14ac:dyDescent="0.25">
      <c r="K50" s="125"/>
      <c r="L50" s="125"/>
      <c r="M50" s="125"/>
      <c r="N50" s="125"/>
      <c r="O50" s="125"/>
      <c r="P50" s="125"/>
      <c r="Q50" s="125"/>
      <c r="R50" s="125"/>
    </row>
    <row r="51" spans="11:18" s="132" customFormat="1" ht="15.75" x14ac:dyDescent="0.25">
      <c r="K51" s="125"/>
      <c r="L51" s="125"/>
      <c r="M51" s="125"/>
      <c r="N51" s="125"/>
      <c r="O51" s="125"/>
      <c r="P51" s="125"/>
      <c r="Q51" s="125"/>
      <c r="R51" s="125"/>
    </row>
    <row r="52" spans="11:18" s="132" customFormat="1" ht="15.75" x14ac:dyDescent="0.25">
      <c r="K52" s="125"/>
      <c r="L52" s="125"/>
      <c r="M52" s="125"/>
      <c r="N52" s="125"/>
      <c r="O52" s="125"/>
      <c r="P52" s="125"/>
      <c r="Q52" s="125"/>
      <c r="R52" s="125"/>
    </row>
    <row r="53" spans="11:18" s="132" customFormat="1" ht="15.75" x14ac:dyDescent="0.25">
      <c r="K53" s="125"/>
      <c r="L53" s="125"/>
      <c r="M53" s="125"/>
      <c r="N53" s="125"/>
      <c r="O53" s="125"/>
      <c r="P53" s="125"/>
      <c r="Q53" s="125"/>
      <c r="R53" s="125"/>
    </row>
    <row r="54" spans="11:18" s="132" customFormat="1" ht="15.75" x14ac:dyDescent="0.25">
      <c r="K54" s="125"/>
      <c r="L54" s="125"/>
      <c r="M54" s="125"/>
      <c r="N54" s="125"/>
      <c r="O54" s="125"/>
      <c r="P54" s="125"/>
      <c r="Q54" s="125"/>
      <c r="R54" s="125"/>
    </row>
    <row r="55" spans="11:18" s="132" customFormat="1" ht="15.75" x14ac:dyDescent="0.25">
      <c r="K55" s="125"/>
      <c r="L55" s="125"/>
      <c r="M55" s="125"/>
      <c r="N55" s="125"/>
      <c r="O55" s="125"/>
      <c r="P55" s="125"/>
      <c r="Q55" s="125"/>
      <c r="R55" s="125"/>
    </row>
    <row r="56" spans="11:18" s="132" customFormat="1" ht="15.75" x14ac:dyDescent="0.25">
      <c r="K56" s="125"/>
      <c r="L56" s="125"/>
      <c r="M56" s="125"/>
      <c r="N56" s="125"/>
      <c r="O56" s="125"/>
      <c r="P56" s="125"/>
      <c r="Q56" s="125"/>
      <c r="R56" s="125"/>
    </row>
    <row r="57" spans="11:18" s="132" customFormat="1" ht="15.75" x14ac:dyDescent="0.25">
      <c r="K57" s="125"/>
      <c r="L57" s="125"/>
      <c r="M57" s="125"/>
      <c r="N57" s="125"/>
      <c r="O57" s="125"/>
      <c r="P57" s="125"/>
      <c r="Q57" s="125"/>
      <c r="R57" s="125"/>
    </row>
    <row r="58" spans="11:18" s="132" customFormat="1" ht="15.75" x14ac:dyDescent="0.25">
      <c r="K58" s="125"/>
      <c r="L58" s="125"/>
      <c r="M58" s="125"/>
      <c r="N58" s="125"/>
      <c r="O58" s="125"/>
      <c r="P58" s="125"/>
      <c r="Q58" s="125"/>
      <c r="R58" s="125"/>
    </row>
    <row r="59" spans="11:18" s="132" customFormat="1" ht="15.75" x14ac:dyDescent="0.25">
      <c r="K59" s="125"/>
      <c r="L59" s="125"/>
      <c r="M59" s="125"/>
      <c r="N59" s="125"/>
      <c r="O59" s="125"/>
      <c r="P59" s="125"/>
      <c r="Q59" s="125"/>
      <c r="R59" s="125"/>
    </row>
    <row r="60" spans="11:18" s="132" customFormat="1" ht="15.75" x14ac:dyDescent="0.25">
      <c r="K60" s="125"/>
      <c r="L60" s="125"/>
      <c r="M60" s="125"/>
      <c r="N60" s="125"/>
      <c r="O60" s="125"/>
      <c r="P60" s="125"/>
      <c r="Q60" s="125"/>
      <c r="R60" s="125"/>
    </row>
    <row r="61" spans="11:18" s="132" customFormat="1" ht="15.75" x14ac:dyDescent="0.25">
      <c r="K61" s="125"/>
      <c r="L61" s="125"/>
      <c r="M61" s="125"/>
      <c r="N61" s="125"/>
      <c r="O61" s="125"/>
      <c r="P61" s="125"/>
      <c r="Q61" s="125"/>
      <c r="R61" s="125"/>
    </row>
    <row r="62" spans="11:18" s="132" customFormat="1" ht="15.75" x14ac:dyDescent="0.25">
      <c r="K62" s="125"/>
      <c r="L62" s="125"/>
      <c r="M62" s="125"/>
      <c r="N62" s="125"/>
      <c r="O62" s="125"/>
      <c r="P62" s="125"/>
      <c r="Q62" s="125"/>
      <c r="R62" s="125"/>
    </row>
    <row r="63" spans="11:18" s="132" customFormat="1" ht="15.75" x14ac:dyDescent="0.25">
      <c r="K63" s="125"/>
      <c r="L63" s="125"/>
      <c r="M63" s="125"/>
      <c r="N63" s="125"/>
      <c r="O63" s="125"/>
      <c r="P63" s="125"/>
      <c r="Q63" s="125"/>
      <c r="R63" s="125"/>
    </row>
    <row r="64" spans="11:18" s="132" customFormat="1" ht="15.75" x14ac:dyDescent="0.25">
      <c r="K64" s="125"/>
      <c r="L64" s="125"/>
      <c r="M64" s="125"/>
      <c r="N64" s="125"/>
      <c r="O64" s="125"/>
      <c r="P64" s="125"/>
      <c r="Q64" s="125"/>
      <c r="R64" s="125"/>
    </row>
    <row r="65" spans="11:18" s="132" customFormat="1" ht="15.75" x14ac:dyDescent="0.25">
      <c r="K65" s="125"/>
      <c r="L65" s="125"/>
      <c r="M65" s="125"/>
      <c r="N65" s="125"/>
      <c r="O65" s="125"/>
      <c r="P65" s="125"/>
      <c r="Q65" s="125"/>
      <c r="R65" s="125"/>
    </row>
    <row r="66" spans="11:18" s="132" customFormat="1" ht="15.75" x14ac:dyDescent="0.25">
      <c r="K66" s="125"/>
      <c r="L66" s="125"/>
      <c r="M66" s="125"/>
      <c r="N66" s="125"/>
      <c r="O66" s="125"/>
      <c r="P66" s="125"/>
      <c r="Q66" s="125"/>
      <c r="R66" s="125"/>
    </row>
    <row r="67" spans="11:18" s="132" customFormat="1" ht="15.75" x14ac:dyDescent="0.25">
      <c r="K67" s="125"/>
      <c r="L67" s="125"/>
      <c r="M67" s="125"/>
      <c r="N67" s="125"/>
      <c r="O67" s="125"/>
      <c r="P67" s="125"/>
      <c r="Q67" s="125"/>
      <c r="R67" s="125"/>
    </row>
    <row r="68" spans="11:18" s="132" customFormat="1" ht="15.75" x14ac:dyDescent="0.25">
      <c r="K68" s="125"/>
      <c r="L68" s="125"/>
      <c r="M68" s="125"/>
      <c r="N68" s="125"/>
      <c r="O68" s="125"/>
      <c r="P68" s="125"/>
      <c r="Q68" s="125"/>
      <c r="R68" s="125"/>
    </row>
    <row r="69" spans="11:18" s="132" customFormat="1" ht="15.75" x14ac:dyDescent="0.25">
      <c r="K69" s="125"/>
      <c r="L69" s="125"/>
      <c r="M69" s="125"/>
      <c r="N69" s="125"/>
      <c r="O69" s="125"/>
      <c r="P69" s="125"/>
      <c r="Q69" s="125"/>
      <c r="R69" s="125"/>
    </row>
    <row r="70" spans="11:18" s="132" customFormat="1" ht="15.75" x14ac:dyDescent="0.25">
      <c r="K70" s="125"/>
      <c r="L70" s="125"/>
      <c r="M70" s="125"/>
      <c r="N70" s="125"/>
      <c r="O70" s="125"/>
      <c r="P70" s="125"/>
      <c r="Q70" s="125"/>
      <c r="R70" s="125"/>
    </row>
    <row r="71" spans="11:18" s="132" customFormat="1" ht="15.75" x14ac:dyDescent="0.25">
      <c r="K71" s="125"/>
      <c r="L71" s="125"/>
      <c r="M71" s="125"/>
      <c r="N71" s="125"/>
      <c r="O71" s="125"/>
      <c r="P71" s="125"/>
      <c r="Q71" s="125"/>
      <c r="R71" s="125"/>
    </row>
    <row r="72" spans="11:18" s="132" customFormat="1" ht="15.75" x14ac:dyDescent="0.25">
      <c r="K72" s="125"/>
      <c r="L72" s="125"/>
      <c r="M72" s="125"/>
      <c r="N72" s="125"/>
      <c r="O72" s="125"/>
      <c r="P72" s="125"/>
      <c r="Q72" s="125"/>
      <c r="R72" s="125"/>
    </row>
    <row r="73" spans="11:18" s="132" customFormat="1" ht="15.75" x14ac:dyDescent="0.25">
      <c r="K73" s="125"/>
      <c r="L73" s="125"/>
      <c r="M73" s="125"/>
      <c r="N73" s="125"/>
      <c r="O73" s="125"/>
      <c r="P73" s="125"/>
      <c r="Q73" s="125"/>
      <c r="R73" s="125"/>
    </row>
    <row r="74" spans="11:18" s="132" customFormat="1" ht="15.75" x14ac:dyDescent="0.25">
      <c r="K74" s="125"/>
      <c r="L74" s="125"/>
      <c r="M74" s="125"/>
      <c r="N74" s="125"/>
      <c r="O74" s="125"/>
      <c r="P74" s="125"/>
      <c r="Q74" s="125"/>
      <c r="R74" s="125"/>
    </row>
    <row r="75" spans="11:18" s="132" customFormat="1" ht="15.75" x14ac:dyDescent="0.25">
      <c r="K75" s="125"/>
      <c r="L75" s="125"/>
      <c r="M75" s="125"/>
      <c r="N75" s="125"/>
      <c r="O75" s="125"/>
      <c r="P75" s="125"/>
      <c r="Q75" s="125"/>
      <c r="R75" s="125"/>
    </row>
    <row r="76" spans="11:18" s="132" customFormat="1" ht="15.75" x14ac:dyDescent="0.25">
      <c r="K76" s="125"/>
      <c r="L76" s="125"/>
      <c r="M76" s="125"/>
      <c r="N76" s="125"/>
      <c r="O76" s="125"/>
      <c r="P76" s="125"/>
      <c r="Q76" s="125"/>
      <c r="R76" s="125"/>
    </row>
    <row r="77" spans="11:18" s="132" customFormat="1" ht="15.75" x14ac:dyDescent="0.25">
      <c r="K77" s="125"/>
      <c r="L77" s="125"/>
      <c r="M77" s="125"/>
      <c r="N77" s="125"/>
      <c r="O77" s="125"/>
      <c r="P77" s="125"/>
      <c r="Q77" s="125"/>
      <c r="R77" s="125"/>
    </row>
    <row r="78" spans="11:18" s="132" customFormat="1" ht="15.75" x14ac:dyDescent="0.25">
      <c r="K78" s="125"/>
      <c r="L78" s="125"/>
      <c r="M78" s="125"/>
      <c r="N78" s="125"/>
      <c r="O78" s="125"/>
      <c r="P78" s="125"/>
      <c r="Q78" s="125"/>
      <c r="R78" s="125"/>
    </row>
    <row r="79" spans="11:18" s="132" customFormat="1" ht="15.75" x14ac:dyDescent="0.25">
      <c r="K79" s="125"/>
      <c r="L79" s="125"/>
      <c r="M79" s="125"/>
      <c r="N79" s="125"/>
      <c r="O79" s="125"/>
      <c r="P79" s="125"/>
      <c r="Q79" s="125"/>
      <c r="R79" s="125"/>
    </row>
    <row r="80" spans="11:18" s="132" customFormat="1" ht="15.75" x14ac:dyDescent="0.25">
      <c r="K80" s="125"/>
      <c r="L80" s="125"/>
      <c r="M80" s="125"/>
      <c r="N80" s="125"/>
      <c r="O80" s="125"/>
      <c r="P80" s="125"/>
      <c r="Q80" s="125"/>
      <c r="R80" s="125"/>
    </row>
    <row r="81" spans="11:18" s="132" customFormat="1" ht="15.75" x14ac:dyDescent="0.25">
      <c r="K81" s="125"/>
      <c r="L81" s="125"/>
      <c r="M81" s="125"/>
      <c r="N81" s="125"/>
      <c r="O81" s="125"/>
      <c r="P81" s="125"/>
      <c r="Q81" s="125"/>
      <c r="R81" s="125"/>
    </row>
    <row r="82" spans="11:18" s="132" customFormat="1" ht="15.75" x14ac:dyDescent="0.25">
      <c r="K82" s="125"/>
      <c r="L82" s="125"/>
      <c r="M82" s="125"/>
      <c r="N82" s="125"/>
      <c r="O82" s="125"/>
      <c r="P82" s="125"/>
      <c r="Q82" s="125"/>
      <c r="R82" s="125"/>
    </row>
    <row r="83" spans="11:18" s="132" customFormat="1" ht="15.75" x14ac:dyDescent="0.25">
      <c r="K83" s="125"/>
      <c r="L83" s="125"/>
      <c r="M83" s="125"/>
      <c r="N83" s="125"/>
      <c r="O83" s="125"/>
      <c r="P83" s="125"/>
      <c r="Q83" s="125"/>
      <c r="R83" s="125"/>
    </row>
    <row r="84" spans="11:18" s="132" customFormat="1" ht="15.75" x14ac:dyDescent="0.25">
      <c r="K84" s="125"/>
      <c r="L84" s="125"/>
      <c r="M84" s="125"/>
      <c r="N84" s="125"/>
      <c r="O84" s="125"/>
      <c r="P84" s="125"/>
      <c r="Q84" s="125"/>
      <c r="R84" s="125"/>
    </row>
    <row r="85" spans="11:18" s="132" customFormat="1" ht="15.75" x14ac:dyDescent="0.25">
      <c r="K85" s="125"/>
      <c r="L85" s="125"/>
      <c r="M85" s="125"/>
      <c r="N85" s="125"/>
      <c r="O85" s="125"/>
      <c r="P85" s="125"/>
      <c r="Q85" s="125"/>
      <c r="R85" s="125"/>
    </row>
    <row r="86" spans="11:18" s="132" customFormat="1" ht="15.75" x14ac:dyDescent="0.25">
      <c r="K86" s="125"/>
      <c r="L86" s="125"/>
      <c r="M86" s="125"/>
      <c r="N86" s="125"/>
      <c r="O86" s="125"/>
      <c r="P86" s="125"/>
      <c r="Q86" s="125"/>
      <c r="R86" s="125"/>
    </row>
    <row r="87" spans="11:18" s="132" customFormat="1" ht="15.75" x14ac:dyDescent="0.25">
      <c r="K87" s="125"/>
      <c r="L87" s="125"/>
      <c r="M87" s="125"/>
      <c r="N87" s="125"/>
      <c r="O87" s="125"/>
      <c r="P87" s="125"/>
      <c r="Q87" s="125"/>
      <c r="R87" s="125"/>
    </row>
    <row r="88" spans="11:18" s="132" customFormat="1" ht="15.75" x14ac:dyDescent="0.25">
      <c r="K88" s="125"/>
      <c r="L88" s="125"/>
      <c r="M88" s="125"/>
      <c r="N88" s="125"/>
      <c r="O88" s="125"/>
      <c r="P88" s="125"/>
      <c r="Q88" s="125"/>
      <c r="R88" s="125"/>
    </row>
    <row r="89" spans="11:18" s="132" customFormat="1" ht="15.75" x14ac:dyDescent="0.25">
      <c r="K89" s="125"/>
      <c r="L89" s="125"/>
      <c r="M89" s="125"/>
      <c r="N89" s="125"/>
      <c r="O89" s="125"/>
      <c r="P89" s="125"/>
      <c r="Q89" s="125"/>
      <c r="R89" s="125"/>
    </row>
    <row r="90" spans="11:18" s="132" customFormat="1" ht="15.75" x14ac:dyDescent="0.25">
      <c r="K90" s="125"/>
      <c r="L90" s="125"/>
      <c r="M90" s="125"/>
      <c r="N90" s="125"/>
      <c r="O90" s="125"/>
      <c r="P90" s="125"/>
      <c r="Q90" s="125"/>
      <c r="R90" s="125"/>
    </row>
    <row r="91" spans="11:18" s="132" customFormat="1" ht="15.75" x14ac:dyDescent="0.25">
      <c r="K91" s="125"/>
      <c r="L91" s="125"/>
      <c r="M91" s="125"/>
      <c r="N91" s="125"/>
      <c r="O91" s="125"/>
      <c r="P91" s="125"/>
      <c r="Q91" s="125"/>
      <c r="R91" s="125"/>
    </row>
    <row r="92" spans="11:18" s="132" customFormat="1" ht="15.75" x14ac:dyDescent="0.25">
      <c r="K92" s="125"/>
      <c r="L92" s="125"/>
      <c r="M92" s="125"/>
      <c r="N92" s="125"/>
      <c r="O92" s="125"/>
      <c r="P92" s="125"/>
      <c r="Q92" s="125"/>
      <c r="R92" s="125"/>
    </row>
    <row r="93" spans="11:18" s="132" customFormat="1" ht="15.75" x14ac:dyDescent="0.25">
      <c r="K93" s="125"/>
      <c r="L93" s="125"/>
      <c r="M93" s="125"/>
      <c r="N93" s="125"/>
      <c r="O93" s="125"/>
      <c r="P93" s="125"/>
      <c r="Q93" s="125"/>
      <c r="R93" s="125"/>
    </row>
    <row r="94" spans="11:18" s="132" customFormat="1" ht="15.75" x14ac:dyDescent="0.25">
      <c r="K94" s="125"/>
      <c r="L94" s="125"/>
      <c r="M94" s="125"/>
      <c r="N94" s="125"/>
      <c r="O94" s="125"/>
      <c r="P94" s="125"/>
      <c r="Q94" s="125"/>
      <c r="R94" s="125"/>
    </row>
    <row r="95" spans="11:18" s="132" customFormat="1" ht="15.75" x14ac:dyDescent="0.25">
      <c r="K95" s="125"/>
      <c r="L95" s="125"/>
      <c r="M95" s="125"/>
      <c r="N95" s="125"/>
      <c r="O95" s="125"/>
      <c r="P95" s="125"/>
      <c r="Q95" s="125"/>
      <c r="R95" s="125"/>
    </row>
    <row r="96" spans="11:18" s="132" customFormat="1" ht="15.75" x14ac:dyDescent="0.25">
      <c r="K96" s="125"/>
      <c r="L96" s="125"/>
      <c r="M96" s="125"/>
      <c r="N96" s="125"/>
      <c r="O96" s="125"/>
      <c r="P96" s="125"/>
      <c r="Q96" s="125"/>
      <c r="R96" s="125"/>
    </row>
    <row r="97" spans="11:18" s="132" customFormat="1" ht="15.75" x14ac:dyDescent="0.25">
      <c r="K97" s="125"/>
      <c r="L97" s="125"/>
      <c r="M97" s="125"/>
      <c r="N97" s="125"/>
      <c r="O97" s="125"/>
      <c r="P97" s="125"/>
      <c r="Q97" s="125"/>
      <c r="R97" s="125"/>
    </row>
    <row r="98" spans="11:18" s="132" customFormat="1" ht="15.75" x14ac:dyDescent="0.25">
      <c r="K98" s="125"/>
      <c r="L98" s="125"/>
      <c r="M98" s="125"/>
      <c r="N98" s="125"/>
      <c r="O98" s="125"/>
      <c r="P98" s="125"/>
      <c r="Q98" s="125"/>
      <c r="R98" s="125"/>
    </row>
    <row r="99" spans="11:18" s="132" customFormat="1" ht="15.75" x14ac:dyDescent="0.25">
      <c r="K99" s="125"/>
      <c r="L99" s="125"/>
      <c r="M99" s="125"/>
      <c r="N99" s="125"/>
      <c r="O99" s="125"/>
      <c r="P99" s="125"/>
      <c r="Q99" s="125"/>
      <c r="R99" s="125"/>
    </row>
    <row r="100" spans="11:18" s="132" customFormat="1" ht="15.75" x14ac:dyDescent="0.25">
      <c r="K100" s="125"/>
      <c r="L100" s="125"/>
      <c r="M100" s="125"/>
      <c r="N100" s="125"/>
      <c r="O100" s="125"/>
      <c r="P100" s="125"/>
      <c r="Q100" s="125"/>
      <c r="R100" s="125"/>
    </row>
    <row r="101" spans="11:18" s="132" customFormat="1" ht="15.75" x14ac:dyDescent="0.25">
      <c r="K101" s="125"/>
      <c r="L101" s="125"/>
      <c r="M101" s="125"/>
      <c r="N101" s="125"/>
      <c r="O101" s="125"/>
      <c r="P101" s="125"/>
      <c r="Q101" s="125"/>
      <c r="R101" s="125"/>
    </row>
    <row r="102" spans="11:18" s="132" customFormat="1" ht="15.75" x14ac:dyDescent="0.25">
      <c r="K102" s="125"/>
      <c r="L102" s="125"/>
      <c r="M102" s="125"/>
      <c r="N102" s="125"/>
      <c r="O102" s="125"/>
      <c r="P102" s="125"/>
      <c r="Q102" s="125"/>
      <c r="R102" s="125"/>
    </row>
    <row r="103" spans="11:18" s="132" customFormat="1" ht="15.75" x14ac:dyDescent="0.25">
      <c r="K103" s="125"/>
      <c r="L103" s="125"/>
      <c r="M103" s="125"/>
      <c r="N103" s="125"/>
      <c r="O103" s="125"/>
      <c r="P103" s="125"/>
      <c r="Q103" s="125"/>
      <c r="R103" s="125"/>
    </row>
    <row r="104" spans="11:18" s="132" customFormat="1" ht="15.75" x14ac:dyDescent="0.25">
      <c r="K104" s="125"/>
      <c r="L104" s="125"/>
      <c r="M104" s="125"/>
      <c r="N104" s="125"/>
      <c r="O104" s="125"/>
      <c r="P104" s="125"/>
      <c r="Q104" s="125"/>
      <c r="R104" s="125"/>
    </row>
    <row r="105" spans="11:18" s="132" customFormat="1" ht="15.75" x14ac:dyDescent="0.25">
      <c r="K105" s="125"/>
      <c r="L105" s="125"/>
      <c r="M105" s="125"/>
      <c r="N105" s="125"/>
      <c r="O105" s="125"/>
      <c r="P105" s="125"/>
      <c r="Q105" s="125"/>
      <c r="R105" s="125"/>
    </row>
    <row r="106" spans="11:18" s="132" customFormat="1" ht="15.75" x14ac:dyDescent="0.25">
      <c r="K106" s="125"/>
      <c r="L106" s="125"/>
      <c r="M106" s="125"/>
      <c r="N106" s="125"/>
      <c r="O106" s="125"/>
      <c r="P106" s="125"/>
      <c r="Q106" s="125"/>
      <c r="R106" s="125"/>
    </row>
    <row r="107" spans="11:18" s="132" customFormat="1" ht="15.75" x14ac:dyDescent="0.25">
      <c r="K107" s="125"/>
      <c r="L107" s="125"/>
      <c r="M107" s="125"/>
      <c r="N107" s="125"/>
      <c r="O107" s="125"/>
      <c r="P107" s="125"/>
      <c r="Q107" s="125"/>
      <c r="R107" s="125"/>
    </row>
    <row r="108" spans="11:18" s="132" customFormat="1" ht="15.75" x14ac:dyDescent="0.25">
      <c r="K108" s="125"/>
      <c r="L108" s="125"/>
      <c r="M108" s="125"/>
      <c r="N108" s="125"/>
      <c r="O108" s="125"/>
      <c r="P108" s="125"/>
      <c r="Q108" s="125"/>
      <c r="R108" s="125"/>
    </row>
    <row r="109" spans="11:18" s="132" customFormat="1" ht="15.75" x14ac:dyDescent="0.25">
      <c r="K109" s="125"/>
      <c r="L109" s="125"/>
      <c r="M109" s="125"/>
      <c r="N109" s="125"/>
      <c r="O109" s="125"/>
      <c r="P109" s="125"/>
      <c r="Q109" s="125"/>
      <c r="R109" s="125"/>
    </row>
    <row r="110" spans="11:18" s="132" customFormat="1" ht="15.75" x14ac:dyDescent="0.25">
      <c r="K110" s="125"/>
      <c r="L110" s="125"/>
      <c r="M110" s="125"/>
      <c r="N110" s="125"/>
      <c r="O110" s="125"/>
      <c r="P110" s="125"/>
      <c r="Q110" s="125"/>
      <c r="R110" s="125"/>
    </row>
    <row r="111" spans="11:18" s="132" customFormat="1" ht="15.75" x14ac:dyDescent="0.25">
      <c r="K111" s="125"/>
      <c r="L111" s="125"/>
      <c r="M111" s="125"/>
      <c r="N111" s="125"/>
      <c r="O111" s="125"/>
      <c r="P111" s="125"/>
      <c r="Q111" s="125"/>
      <c r="R111" s="125"/>
    </row>
    <row r="112" spans="11:18" s="132" customFormat="1" ht="15.75" x14ac:dyDescent="0.25">
      <c r="K112" s="125"/>
      <c r="L112" s="125"/>
      <c r="M112" s="125"/>
      <c r="N112" s="125"/>
      <c r="O112" s="125"/>
      <c r="P112" s="125"/>
      <c r="Q112" s="125"/>
      <c r="R112" s="125"/>
    </row>
    <row r="113" spans="11:18" s="132" customFormat="1" ht="15.75" x14ac:dyDescent="0.25">
      <c r="K113" s="125"/>
      <c r="L113" s="125"/>
      <c r="M113" s="125"/>
      <c r="N113" s="125"/>
      <c r="O113" s="125"/>
      <c r="P113" s="125"/>
      <c r="Q113" s="125"/>
      <c r="R113" s="125"/>
    </row>
    <row r="114" spans="11:18" s="132" customFormat="1" ht="15.75" x14ac:dyDescent="0.25">
      <c r="K114" s="125"/>
      <c r="L114" s="125"/>
      <c r="M114" s="125"/>
      <c r="N114" s="125"/>
      <c r="O114" s="125"/>
      <c r="P114" s="125"/>
      <c r="Q114" s="125"/>
      <c r="R114" s="125"/>
    </row>
    <row r="115" spans="11:18" s="132" customFormat="1" ht="15.75" x14ac:dyDescent="0.25">
      <c r="K115" s="125"/>
      <c r="L115" s="125"/>
      <c r="M115" s="125"/>
      <c r="N115" s="125"/>
      <c r="O115" s="125"/>
      <c r="P115" s="125"/>
      <c r="Q115" s="125"/>
      <c r="R115" s="125"/>
    </row>
    <row r="116" spans="11:18" s="132" customFormat="1" ht="15.75" x14ac:dyDescent="0.25">
      <c r="K116" s="125"/>
      <c r="L116" s="125"/>
      <c r="M116" s="125"/>
      <c r="N116" s="125"/>
      <c r="O116" s="125"/>
      <c r="P116" s="125"/>
      <c r="Q116" s="125"/>
      <c r="R116" s="125"/>
    </row>
    <row r="117" spans="11:18" s="132" customFormat="1" ht="15.75" x14ac:dyDescent="0.25">
      <c r="K117" s="125"/>
      <c r="L117" s="125"/>
      <c r="M117" s="125"/>
      <c r="N117" s="125"/>
      <c r="O117" s="125"/>
      <c r="P117" s="125"/>
      <c r="Q117" s="125"/>
      <c r="R117" s="125"/>
    </row>
    <row r="118" spans="11:18" s="132" customFormat="1" ht="15.75" x14ac:dyDescent="0.25">
      <c r="K118" s="125"/>
      <c r="L118" s="125"/>
      <c r="M118" s="125"/>
      <c r="N118" s="125"/>
      <c r="O118" s="125"/>
      <c r="P118" s="125"/>
      <c r="Q118" s="125"/>
      <c r="R118" s="125"/>
    </row>
    <row r="119" spans="11:18" s="132" customFormat="1" ht="15.75" x14ac:dyDescent="0.25">
      <c r="K119" s="125"/>
      <c r="L119" s="125"/>
      <c r="M119" s="125"/>
      <c r="N119" s="125"/>
      <c r="O119" s="125"/>
      <c r="P119" s="125"/>
      <c r="Q119" s="125"/>
      <c r="R119" s="125"/>
    </row>
    <row r="120" spans="11:18" s="132" customFormat="1" ht="15.75" x14ac:dyDescent="0.25">
      <c r="K120" s="125"/>
      <c r="L120" s="125"/>
      <c r="M120" s="125"/>
      <c r="N120" s="125"/>
      <c r="O120" s="125"/>
      <c r="P120" s="125"/>
      <c r="Q120" s="125"/>
      <c r="R120" s="125"/>
    </row>
    <row r="121" spans="11:18" s="132" customFormat="1" ht="15.75" x14ac:dyDescent="0.25">
      <c r="K121" s="125"/>
      <c r="L121" s="125"/>
      <c r="M121" s="125"/>
      <c r="N121" s="125"/>
      <c r="O121" s="125"/>
      <c r="P121" s="125"/>
      <c r="Q121" s="125"/>
      <c r="R121" s="125"/>
    </row>
    <row r="122" spans="11:18" s="132" customFormat="1" ht="15.75" x14ac:dyDescent="0.25">
      <c r="K122" s="125"/>
      <c r="L122" s="125"/>
      <c r="M122" s="125"/>
      <c r="N122" s="125"/>
      <c r="O122" s="125"/>
      <c r="P122" s="125"/>
      <c r="Q122" s="125"/>
      <c r="R122" s="125"/>
    </row>
    <row r="123" spans="11:18" s="132" customFormat="1" ht="15.75" x14ac:dyDescent="0.25">
      <c r="K123" s="125"/>
      <c r="L123" s="125"/>
      <c r="M123" s="125"/>
      <c r="N123" s="125"/>
      <c r="O123" s="125"/>
      <c r="P123" s="125"/>
      <c r="Q123" s="125"/>
      <c r="R123" s="125"/>
    </row>
    <row r="124" spans="11:18" s="132" customFormat="1" ht="15.75" x14ac:dyDescent="0.25">
      <c r="K124" s="125"/>
      <c r="L124" s="125"/>
      <c r="M124" s="125"/>
      <c r="N124" s="125"/>
      <c r="O124" s="125"/>
      <c r="P124" s="125"/>
      <c r="Q124" s="125"/>
      <c r="R124" s="125"/>
    </row>
    <row r="125" spans="11:18" s="132" customFormat="1" ht="15.75" x14ac:dyDescent="0.25">
      <c r="K125" s="125"/>
      <c r="L125" s="125"/>
      <c r="M125" s="125"/>
      <c r="N125" s="125"/>
      <c r="O125" s="125"/>
      <c r="P125" s="125"/>
      <c r="Q125" s="125"/>
      <c r="R125" s="125"/>
    </row>
    <row r="126" spans="11:18" s="132" customFormat="1" ht="15.75" x14ac:dyDescent="0.25">
      <c r="K126" s="125"/>
      <c r="L126" s="125"/>
      <c r="M126" s="125"/>
      <c r="N126" s="125"/>
      <c r="O126" s="125"/>
      <c r="P126" s="125"/>
      <c r="Q126" s="125"/>
      <c r="R126" s="125"/>
    </row>
    <row r="127" spans="11:18" s="132" customFormat="1" ht="15.75" x14ac:dyDescent="0.25">
      <c r="K127" s="125"/>
      <c r="L127" s="125"/>
      <c r="M127" s="125"/>
      <c r="N127" s="125"/>
      <c r="O127" s="125"/>
      <c r="P127" s="125"/>
      <c r="Q127" s="125"/>
      <c r="R127" s="125"/>
    </row>
    <row r="128" spans="11:18" s="132" customFormat="1" ht="15.75" x14ac:dyDescent="0.25">
      <c r="K128" s="125"/>
      <c r="L128" s="125"/>
      <c r="M128" s="125"/>
      <c r="N128" s="125"/>
      <c r="O128" s="125"/>
      <c r="P128" s="125"/>
      <c r="Q128" s="125"/>
      <c r="R128" s="125"/>
    </row>
    <row r="129" spans="11:18" s="132" customFormat="1" ht="15.75" x14ac:dyDescent="0.25">
      <c r="K129" s="125"/>
      <c r="L129" s="125"/>
      <c r="M129" s="125"/>
      <c r="N129" s="125"/>
      <c r="O129" s="125"/>
      <c r="P129" s="125"/>
      <c r="Q129" s="125"/>
      <c r="R129" s="125"/>
    </row>
    <row r="130" spans="11:18" s="132" customFormat="1" ht="15.75" x14ac:dyDescent="0.25">
      <c r="K130" s="125"/>
      <c r="L130" s="125"/>
      <c r="M130" s="125"/>
      <c r="N130" s="125"/>
      <c r="O130" s="125"/>
      <c r="P130" s="125"/>
      <c r="Q130" s="125"/>
      <c r="R130" s="125"/>
    </row>
    <row r="131" spans="11:18" s="132" customFormat="1" ht="15.75" x14ac:dyDescent="0.25">
      <c r="K131" s="125"/>
      <c r="L131" s="125"/>
      <c r="M131" s="125"/>
      <c r="N131" s="125"/>
      <c r="O131" s="125"/>
      <c r="P131" s="125"/>
      <c r="Q131" s="125"/>
      <c r="R131" s="125"/>
    </row>
    <row r="132" spans="11:18" s="132" customFormat="1" ht="15.75" x14ac:dyDescent="0.25">
      <c r="K132" s="125"/>
      <c r="L132" s="125"/>
      <c r="M132" s="125"/>
      <c r="N132" s="125"/>
      <c r="O132" s="125"/>
      <c r="P132" s="125"/>
      <c r="Q132" s="125"/>
      <c r="R132" s="125"/>
    </row>
    <row r="133" spans="11:18" s="132" customFormat="1" ht="15.75" x14ac:dyDescent="0.25">
      <c r="K133" s="125"/>
      <c r="L133" s="125"/>
      <c r="M133" s="125"/>
      <c r="N133" s="125"/>
      <c r="O133" s="125"/>
      <c r="P133" s="125"/>
      <c r="Q133" s="125"/>
      <c r="R133" s="125"/>
    </row>
    <row r="134" spans="11:18" s="132" customFormat="1" ht="15.75" x14ac:dyDescent="0.25">
      <c r="K134" s="125"/>
      <c r="L134" s="125"/>
      <c r="M134" s="125"/>
      <c r="N134" s="125"/>
      <c r="O134" s="125"/>
      <c r="P134" s="125"/>
      <c r="Q134" s="125"/>
      <c r="R134" s="125"/>
    </row>
    <row r="135" spans="11:18" s="132" customFormat="1" ht="15.75" x14ac:dyDescent="0.25">
      <c r="K135" s="125"/>
      <c r="L135" s="125"/>
      <c r="M135" s="125"/>
      <c r="N135" s="125"/>
      <c r="O135" s="125"/>
      <c r="P135" s="125"/>
      <c r="Q135" s="125"/>
      <c r="R135" s="125"/>
    </row>
    <row r="136" spans="11:18" s="132" customFormat="1" ht="15.75" x14ac:dyDescent="0.25">
      <c r="K136" s="125"/>
      <c r="L136" s="125"/>
      <c r="M136" s="125"/>
      <c r="N136" s="125"/>
      <c r="O136" s="125"/>
      <c r="P136" s="125"/>
      <c r="Q136" s="125"/>
      <c r="R136" s="125"/>
    </row>
    <row r="137" spans="11:18" s="132" customFormat="1" ht="15.75" x14ac:dyDescent="0.25">
      <c r="K137" s="125"/>
      <c r="L137" s="125"/>
      <c r="M137" s="125"/>
      <c r="N137" s="125"/>
      <c r="O137" s="125"/>
      <c r="P137" s="125"/>
      <c r="Q137" s="125"/>
      <c r="R137" s="125"/>
    </row>
    <row r="138" spans="11:18" s="132" customFormat="1" ht="15.75" x14ac:dyDescent="0.25">
      <c r="K138" s="125"/>
      <c r="L138" s="125"/>
      <c r="M138" s="125"/>
      <c r="N138" s="125"/>
      <c r="O138" s="125"/>
      <c r="P138" s="125"/>
      <c r="Q138" s="125"/>
      <c r="R138" s="125"/>
    </row>
    <row r="139" spans="11:18" s="132" customFormat="1" ht="15.75" x14ac:dyDescent="0.25">
      <c r="K139" s="125"/>
      <c r="L139" s="125"/>
      <c r="M139" s="125"/>
      <c r="N139" s="125"/>
      <c r="O139" s="125"/>
      <c r="P139" s="125"/>
      <c r="Q139" s="125"/>
      <c r="R139" s="125"/>
    </row>
    <row r="140" spans="11:18" s="132" customFormat="1" ht="15.75" x14ac:dyDescent="0.25">
      <c r="K140" s="125"/>
      <c r="L140" s="125"/>
      <c r="M140" s="125"/>
      <c r="N140" s="125"/>
      <c r="O140" s="125"/>
      <c r="P140" s="125"/>
      <c r="Q140" s="125"/>
      <c r="R140" s="125"/>
    </row>
    <row r="141" spans="11:18" s="132" customFormat="1" ht="15.75" x14ac:dyDescent="0.25">
      <c r="K141" s="125"/>
      <c r="L141" s="125"/>
      <c r="M141" s="125"/>
      <c r="N141" s="125"/>
      <c r="O141" s="125"/>
      <c r="P141" s="125"/>
      <c r="Q141" s="125"/>
      <c r="R141" s="125"/>
    </row>
    <row r="142" spans="11:18" s="132" customFormat="1" ht="15.75" x14ac:dyDescent="0.25">
      <c r="K142" s="125"/>
      <c r="L142" s="125"/>
      <c r="M142" s="125"/>
      <c r="N142" s="125"/>
      <c r="O142" s="125"/>
      <c r="P142" s="125"/>
      <c r="Q142" s="125"/>
      <c r="R142" s="125"/>
    </row>
    <row r="143" spans="11:18" s="132" customFormat="1" ht="15.75" x14ac:dyDescent="0.25">
      <c r="K143" s="125"/>
      <c r="L143" s="125"/>
      <c r="M143" s="125"/>
      <c r="N143" s="125"/>
      <c r="O143" s="125"/>
      <c r="P143" s="125"/>
      <c r="Q143" s="125"/>
      <c r="R143" s="125"/>
    </row>
    <row r="144" spans="11:18" s="132" customFormat="1" ht="15.75" x14ac:dyDescent="0.25">
      <c r="K144" s="125"/>
      <c r="L144" s="125"/>
      <c r="M144" s="125"/>
      <c r="N144" s="125"/>
      <c r="O144" s="125"/>
      <c r="P144" s="125"/>
      <c r="Q144" s="125"/>
      <c r="R144" s="125"/>
    </row>
    <row r="145" spans="11:18" s="132" customFormat="1" ht="15.75" x14ac:dyDescent="0.25">
      <c r="K145" s="125"/>
      <c r="L145" s="125"/>
      <c r="M145" s="125"/>
      <c r="N145" s="125"/>
      <c r="O145" s="125"/>
      <c r="P145" s="125"/>
      <c r="Q145" s="125"/>
      <c r="R145" s="125"/>
    </row>
    <row r="146" spans="11:18" s="132" customFormat="1" ht="15.75" x14ac:dyDescent="0.25">
      <c r="K146" s="125"/>
      <c r="L146" s="125"/>
      <c r="M146" s="125"/>
      <c r="N146" s="125"/>
      <c r="O146" s="125"/>
      <c r="P146" s="125"/>
      <c r="Q146" s="125"/>
      <c r="R146" s="125"/>
    </row>
    <row r="147" spans="11:18" s="132" customFormat="1" ht="15.75" x14ac:dyDescent="0.25">
      <c r="K147" s="125"/>
      <c r="L147" s="125"/>
      <c r="M147" s="125"/>
      <c r="N147" s="125"/>
      <c r="O147" s="125"/>
      <c r="P147" s="125"/>
      <c r="Q147" s="125"/>
      <c r="R147" s="125"/>
    </row>
    <row r="148" spans="11:18" s="132" customFormat="1" ht="15.75" x14ac:dyDescent="0.25">
      <c r="K148" s="125"/>
      <c r="L148" s="125"/>
      <c r="M148" s="125"/>
      <c r="N148" s="125"/>
      <c r="O148" s="125"/>
      <c r="P148" s="125"/>
      <c r="Q148" s="125"/>
      <c r="R148" s="125"/>
    </row>
    <row r="149" spans="11:18" s="132" customFormat="1" ht="15.75" x14ac:dyDescent="0.25">
      <c r="K149" s="125"/>
      <c r="L149" s="125"/>
      <c r="M149" s="125"/>
      <c r="N149" s="125"/>
      <c r="O149" s="125"/>
      <c r="P149" s="125"/>
      <c r="Q149" s="125"/>
      <c r="R149" s="125"/>
    </row>
    <row r="150" spans="11:18" s="132" customFormat="1" ht="15.75" x14ac:dyDescent="0.25">
      <c r="K150" s="125"/>
      <c r="L150" s="125"/>
      <c r="M150" s="125"/>
      <c r="N150" s="125"/>
      <c r="O150" s="125"/>
      <c r="P150" s="125"/>
      <c r="Q150" s="125"/>
      <c r="R150" s="125"/>
    </row>
    <row r="151" spans="11:18" s="132" customFormat="1" ht="15.75" x14ac:dyDescent="0.25">
      <c r="K151" s="125"/>
      <c r="L151" s="125"/>
      <c r="M151" s="125"/>
      <c r="N151" s="125"/>
      <c r="O151" s="125"/>
      <c r="P151" s="125"/>
      <c r="Q151" s="125"/>
      <c r="R151" s="125"/>
    </row>
    <row r="152" spans="11:18" s="132" customFormat="1" ht="15.75" x14ac:dyDescent="0.25">
      <c r="K152" s="125"/>
      <c r="L152" s="125"/>
      <c r="M152" s="125"/>
      <c r="N152" s="125"/>
      <c r="O152" s="125"/>
      <c r="P152" s="125"/>
      <c r="Q152" s="125"/>
      <c r="R152" s="125"/>
    </row>
    <row r="153" spans="11:18" s="132" customFormat="1" ht="15.75" x14ac:dyDescent="0.25">
      <c r="K153" s="125"/>
      <c r="L153" s="125"/>
      <c r="M153" s="125"/>
      <c r="N153" s="125"/>
      <c r="O153" s="125"/>
      <c r="P153" s="125"/>
      <c r="Q153" s="125"/>
      <c r="R153" s="125"/>
    </row>
    <row r="154" spans="11:18" s="132" customFormat="1" ht="15.75" x14ac:dyDescent="0.25">
      <c r="K154" s="125"/>
      <c r="L154" s="125"/>
      <c r="M154" s="125"/>
      <c r="N154" s="125"/>
      <c r="O154" s="125"/>
      <c r="P154" s="125"/>
      <c r="Q154" s="125"/>
      <c r="R154" s="125"/>
    </row>
    <row r="155" spans="11:18" s="132" customFormat="1" ht="15.75" x14ac:dyDescent="0.25">
      <c r="K155" s="125"/>
      <c r="L155" s="125"/>
      <c r="M155" s="125"/>
      <c r="N155" s="125"/>
      <c r="O155" s="125"/>
      <c r="P155" s="125"/>
      <c r="Q155" s="125"/>
      <c r="R155" s="125"/>
    </row>
    <row r="156" spans="11:18" s="132" customFormat="1" ht="15.75" x14ac:dyDescent="0.25">
      <c r="K156" s="125"/>
      <c r="L156" s="125"/>
      <c r="M156" s="125"/>
      <c r="N156" s="125"/>
      <c r="O156" s="125"/>
      <c r="P156" s="125"/>
      <c r="Q156" s="125"/>
      <c r="R156" s="125"/>
    </row>
    <row r="157" spans="11:18" s="132" customFormat="1" ht="15.75" x14ac:dyDescent="0.25">
      <c r="K157" s="125"/>
      <c r="L157" s="125"/>
      <c r="M157" s="125"/>
      <c r="N157" s="125"/>
      <c r="O157" s="125"/>
      <c r="P157" s="125"/>
      <c r="Q157" s="125"/>
      <c r="R157" s="125"/>
    </row>
    <row r="158" spans="11:18" s="132" customFormat="1" ht="15.75" x14ac:dyDescent="0.25">
      <c r="K158" s="125"/>
      <c r="L158" s="125"/>
      <c r="M158" s="125"/>
      <c r="N158" s="125"/>
      <c r="O158" s="125"/>
      <c r="P158" s="125"/>
      <c r="Q158" s="125"/>
      <c r="R158" s="125"/>
    </row>
    <row r="159" spans="11:18" s="132" customFormat="1" ht="15.75" x14ac:dyDescent="0.25">
      <c r="K159" s="125"/>
      <c r="L159" s="125"/>
      <c r="M159" s="125"/>
      <c r="N159" s="125"/>
      <c r="O159" s="125"/>
      <c r="P159" s="125"/>
      <c r="Q159" s="125"/>
      <c r="R159" s="125"/>
    </row>
    <row r="160" spans="11:18" s="132" customFormat="1" ht="15.75" x14ac:dyDescent="0.25">
      <c r="K160" s="125"/>
      <c r="L160" s="125"/>
      <c r="M160" s="125"/>
      <c r="N160" s="125"/>
      <c r="O160" s="125"/>
      <c r="P160" s="125"/>
      <c r="Q160" s="125"/>
      <c r="R160" s="125"/>
    </row>
    <row r="161" spans="11:18" s="132" customFormat="1" ht="15.75" x14ac:dyDescent="0.25">
      <c r="K161" s="125"/>
      <c r="L161" s="125"/>
      <c r="M161" s="125"/>
      <c r="N161" s="125"/>
      <c r="O161" s="125"/>
      <c r="P161" s="125"/>
      <c r="Q161" s="125"/>
      <c r="R161" s="125"/>
    </row>
    <row r="162" spans="11:18" s="132" customFormat="1" ht="15.75" x14ac:dyDescent="0.25">
      <c r="K162" s="125"/>
      <c r="L162" s="125"/>
      <c r="M162" s="125"/>
      <c r="N162" s="125"/>
      <c r="O162" s="125"/>
      <c r="P162" s="125"/>
      <c r="Q162" s="125"/>
      <c r="R162" s="125"/>
    </row>
    <row r="163" spans="11:18" s="132" customFormat="1" ht="15.75" x14ac:dyDescent="0.25">
      <c r="K163" s="125"/>
      <c r="L163" s="125"/>
      <c r="M163" s="125"/>
      <c r="N163" s="125"/>
      <c r="O163" s="125"/>
      <c r="P163" s="125"/>
      <c r="Q163" s="125"/>
      <c r="R163" s="125"/>
    </row>
    <row r="164" spans="11:18" s="132" customFormat="1" ht="15.75" x14ac:dyDescent="0.25">
      <c r="K164" s="125"/>
      <c r="L164" s="125"/>
      <c r="M164" s="125"/>
      <c r="N164" s="125"/>
      <c r="O164" s="125"/>
      <c r="P164" s="125"/>
      <c r="Q164" s="125"/>
      <c r="R164" s="125"/>
    </row>
    <row r="165" spans="11:18" s="132" customFormat="1" ht="15.75" x14ac:dyDescent="0.25">
      <c r="K165" s="125"/>
      <c r="L165" s="125"/>
      <c r="M165" s="125"/>
      <c r="N165" s="125"/>
      <c r="O165" s="125"/>
      <c r="P165" s="125"/>
      <c r="Q165" s="125"/>
      <c r="R165" s="125"/>
    </row>
    <row r="166" spans="11:18" s="132" customFormat="1" ht="15.75" x14ac:dyDescent="0.25">
      <c r="K166" s="125"/>
      <c r="L166" s="125"/>
      <c r="M166" s="125"/>
      <c r="N166" s="125"/>
      <c r="O166" s="125"/>
      <c r="P166" s="125"/>
      <c r="Q166" s="125"/>
      <c r="R166" s="125"/>
    </row>
    <row r="167" spans="11:18" s="132" customFormat="1" ht="15.75" x14ac:dyDescent="0.25">
      <c r="K167" s="125"/>
      <c r="L167" s="125"/>
      <c r="M167" s="125"/>
      <c r="N167" s="125"/>
      <c r="O167" s="125"/>
      <c r="P167" s="125"/>
      <c r="Q167" s="125"/>
      <c r="R167" s="125"/>
    </row>
    <row r="168" spans="11:18" s="132" customFormat="1" ht="15.75" x14ac:dyDescent="0.25">
      <c r="K168" s="125"/>
      <c r="L168" s="125"/>
      <c r="M168" s="125"/>
      <c r="N168" s="125"/>
      <c r="O168" s="125"/>
      <c r="P168" s="125"/>
      <c r="Q168" s="125"/>
      <c r="R168" s="125"/>
    </row>
    <row r="169" spans="11:18" s="132" customFormat="1" ht="15.75" x14ac:dyDescent="0.25">
      <c r="K169" s="125"/>
      <c r="L169" s="125"/>
      <c r="M169" s="125"/>
      <c r="N169" s="125"/>
      <c r="O169" s="125"/>
      <c r="P169" s="125"/>
      <c r="Q169" s="125"/>
      <c r="R169" s="125"/>
    </row>
    <row r="170" spans="11:18" s="132" customFormat="1" ht="15.75" x14ac:dyDescent="0.25">
      <c r="K170" s="125"/>
      <c r="L170" s="125"/>
      <c r="M170" s="125"/>
      <c r="N170" s="125"/>
      <c r="O170" s="125"/>
      <c r="P170" s="125"/>
      <c r="Q170" s="125"/>
      <c r="R170" s="125"/>
    </row>
    <row r="171" spans="11:18" s="132" customFormat="1" ht="15.75" x14ac:dyDescent="0.25">
      <c r="K171" s="125"/>
      <c r="L171" s="125"/>
      <c r="M171" s="125"/>
      <c r="N171" s="125"/>
      <c r="O171" s="125"/>
      <c r="P171" s="125"/>
      <c r="Q171" s="125"/>
      <c r="R171" s="125"/>
    </row>
    <row r="172" spans="11:18" s="132" customFormat="1" ht="15.75" x14ac:dyDescent="0.25">
      <c r="K172" s="125"/>
      <c r="L172" s="125"/>
      <c r="M172" s="125"/>
      <c r="N172" s="125"/>
      <c r="O172" s="125"/>
      <c r="P172" s="125"/>
      <c r="Q172" s="125"/>
      <c r="R172" s="125"/>
    </row>
    <row r="173" spans="11:18" s="132" customFormat="1" ht="15.75" x14ac:dyDescent="0.25">
      <c r="K173" s="125"/>
      <c r="L173" s="125"/>
      <c r="M173" s="125"/>
      <c r="N173" s="125"/>
      <c r="O173" s="125"/>
      <c r="P173" s="125"/>
      <c r="Q173" s="125"/>
      <c r="R173" s="125"/>
    </row>
    <row r="174" spans="11:18" s="132" customFormat="1" ht="15.75" x14ac:dyDescent="0.25">
      <c r="K174" s="125"/>
      <c r="L174" s="125"/>
      <c r="M174" s="125"/>
      <c r="N174" s="125"/>
      <c r="O174" s="125"/>
      <c r="P174" s="125"/>
      <c r="Q174" s="125"/>
      <c r="R174" s="125"/>
    </row>
    <row r="175" spans="11:18" s="132" customFormat="1" ht="15.75" x14ac:dyDescent="0.25">
      <c r="K175" s="125"/>
      <c r="L175" s="125"/>
      <c r="M175" s="125"/>
      <c r="N175" s="125"/>
      <c r="O175" s="125"/>
      <c r="P175" s="125"/>
      <c r="Q175" s="125"/>
      <c r="R175" s="125"/>
    </row>
    <row r="176" spans="11:18" s="132" customFormat="1" ht="15.75" x14ac:dyDescent="0.25">
      <c r="K176" s="125"/>
      <c r="L176" s="125"/>
      <c r="M176" s="125"/>
      <c r="N176" s="125"/>
      <c r="O176" s="125"/>
      <c r="P176" s="125"/>
      <c r="Q176" s="125"/>
      <c r="R176" s="125"/>
    </row>
    <row r="177" spans="11:18" s="132" customFormat="1" ht="15.75" x14ac:dyDescent="0.25">
      <c r="K177" s="125"/>
      <c r="L177" s="125"/>
      <c r="M177" s="125"/>
      <c r="N177" s="125"/>
      <c r="O177" s="125"/>
      <c r="P177" s="125"/>
      <c r="Q177" s="125"/>
      <c r="R177" s="125"/>
    </row>
    <row r="178" spans="11:18" s="132" customFormat="1" ht="15.75" x14ac:dyDescent="0.25">
      <c r="K178" s="125"/>
      <c r="L178" s="125"/>
      <c r="M178" s="125"/>
      <c r="N178" s="125"/>
      <c r="O178" s="125"/>
      <c r="P178" s="125"/>
      <c r="Q178" s="125"/>
      <c r="R178" s="125"/>
    </row>
    <row r="179" spans="11:18" s="132" customFormat="1" ht="15.75" x14ac:dyDescent="0.25">
      <c r="K179" s="125"/>
      <c r="L179" s="125"/>
      <c r="M179" s="125"/>
      <c r="N179" s="125"/>
      <c r="O179" s="125"/>
      <c r="P179" s="125"/>
      <c r="Q179" s="125"/>
      <c r="R179" s="125"/>
    </row>
    <row r="180" spans="11:18" s="132" customFormat="1" ht="15.75" x14ac:dyDescent="0.25">
      <c r="K180" s="125"/>
      <c r="L180" s="125"/>
      <c r="M180" s="125"/>
      <c r="N180" s="125"/>
      <c r="O180" s="125"/>
      <c r="P180" s="125"/>
      <c r="Q180" s="125"/>
      <c r="R180" s="125"/>
    </row>
    <row r="181" spans="11:18" s="132" customFormat="1" ht="15.75" x14ac:dyDescent="0.25">
      <c r="K181" s="125"/>
      <c r="L181" s="125"/>
      <c r="M181" s="125"/>
      <c r="N181" s="125"/>
      <c r="O181" s="125"/>
      <c r="P181" s="125"/>
      <c r="Q181" s="125"/>
      <c r="R181" s="125"/>
    </row>
    <row r="182" spans="11:18" s="132" customFormat="1" ht="15.75" x14ac:dyDescent="0.25">
      <c r="K182" s="125"/>
      <c r="L182" s="125"/>
      <c r="M182" s="125"/>
      <c r="N182" s="125"/>
      <c r="O182" s="125"/>
      <c r="P182" s="125"/>
      <c r="Q182" s="125"/>
      <c r="R182" s="125"/>
    </row>
    <row r="183" spans="11:18" s="132" customFormat="1" ht="15.75" x14ac:dyDescent="0.25">
      <c r="K183" s="125"/>
      <c r="L183" s="125"/>
      <c r="M183" s="125"/>
      <c r="N183" s="125"/>
      <c r="O183" s="125"/>
      <c r="P183" s="125"/>
      <c r="Q183" s="125"/>
      <c r="R183" s="125"/>
    </row>
    <row r="184" spans="11:18" s="132" customFormat="1" ht="15.75" x14ac:dyDescent="0.25">
      <c r="K184" s="125"/>
      <c r="L184" s="125"/>
      <c r="M184" s="125"/>
      <c r="N184" s="125"/>
      <c r="O184" s="125"/>
      <c r="P184" s="125"/>
      <c r="Q184" s="125"/>
      <c r="R184" s="125"/>
    </row>
    <row r="185" spans="11:18" s="132" customFormat="1" ht="15.75" x14ac:dyDescent="0.25">
      <c r="K185" s="125"/>
      <c r="L185" s="125"/>
      <c r="M185" s="125"/>
      <c r="N185" s="125"/>
      <c r="O185" s="125"/>
      <c r="P185" s="125"/>
      <c r="Q185" s="125"/>
      <c r="R185" s="125"/>
    </row>
    <row r="186" spans="11:18" s="132" customFormat="1" ht="15.75" x14ac:dyDescent="0.25">
      <c r="K186" s="125"/>
      <c r="L186" s="125"/>
      <c r="M186" s="125"/>
      <c r="N186" s="125"/>
      <c r="O186" s="125"/>
      <c r="P186" s="125"/>
      <c r="Q186" s="125"/>
      <c r="R186" s="125"/>
    </row>
    <row r="187" spans="11:18" s="132" customFormat="1" ht="15.75" x14ac:dyDescent="0.25">
      <c r="K187" s="125"/>
      <c r="L187" s="125"/>
      <c r="M187" s="125"/>
      <c r="N187" s="125"/>
      <c r="O187" s="125"/>
      <c r="P187" s="125"/>
      <c r="Q187" s="125"/>
      <c r="R187" s="125"/>
    </row>
    <row r="188" spans="11:18" s="132" customFormat="1" ht="15.75" x14ac:dyDescent="0.25">
      <c r="K188" s="125"/>
      <c r="L188" s="125"/>
      <c r="M188" s="125"/>
      <c r="N188" s="125"/>
      <c r="O188" s="125"/>
      <c r="P188" s="125"/>
      <c r="Q188" s="125"/>
      <c r="R188" s="125"/>
    </row>
    <row r="189" spans="11:18" s="132" customFormat="1" ht="15.75" x14ac:dyDescent="0.25">
      <c r="K189" s="125"/>
      <c r="L189" s="125"/>
      <c r="M189" s="125"/>
      <c r="N189" s="125"/>
      <c r="O189" s="125"/>
      <c r="P189" s="125"/>
      <c r="Q189" s="125"/>
      <c r="R189" s="125"/>
    </row>
    <row r="190" spans="11:18" s="132" customFormat="1" ht="15.75" x14ac:dyDescent="0.25">
      <c r="K190" s="125"/>
      <c r="L190" s="125"/>
      <c r="M190" s="125"/>
      <c r="N190" s="125"/>
      <c r="O190" s="125"/>
      <c r="P190" s="125"/>
      <c r="Q190" s="125"/>
      <c r="R190" s="125"/>
    </row>
    <row r="191" spans="11:18" s="132" customFormat="1" ht="15.75" x14ac:dyDescent="0.25">
      <c r="K191" s="125"/>
      <c r="L191" s="125"/>
      <c r="M191" s="125"/>
      <c r="N191" s="125"/>
      <c r="O191" s="125"/>
      <c r="P191" s="125"/>
      <c r="Q191" s="125"/>
      <c r="R191" s="125"/>
    </row>
    <row r="192" spans="11:18" s="132" customFormat="1" ht="15.75" x14ac:dyDescent="0.25">
      <c r="K192" s="125"/>
      <c r="L192" s="125"/>
      <c r="M192" s="125"/>
      <c r="N192" s="125"/>
      <c r="O192" s="125"/>
      <c r="P192" s="125"/>
      <c r="Q192" s="125"/>
      <c r="R192" s="125"/>
    </row>
    <row r="193" spans="11:18" s="132" customFormat="1" ht="15.75" x14ac:dyDescent="0.25">
      <c r="K193" s="125"/>
      <c r="L193" s="125"/>
      <c r="M193" s="125"/>
      <c r="N193" s="125"/>
      <c r="O193" s="125"/>
      <c r="P193" s="125"/>
      <c r="Q193" s="125"/>
      <c r="R193" s="125"/>
    </row>
    <row r="194" spans="11:18" s="132" customFormat="1" ht="15.75" x14ac:dyDescent="0.25">
      <c r="K194" s="125"/>
      <c r="L194" s="125"/>
      <c r="M194" s="125"/>
      <c r="N194" s="125"/>
      <c r="O194" s="125"/>
      <c r="P194" s="125"/>
      <c r="Q194" s="125"/>
      <c r="R194" s="125"/>
    </row>
    <row r="195" spans="11:18" s="132" customFormat="1" ht="15.75" x14ac:dyDescent="0.25">
      <c r="K195" s="125"/>
      <c r="L195" s="125"/>
      <c r="M195" s="125"/>
      <c r="N195" s="125"/>
      <c r="O195" s="125"/>
      <c r="P195" s="125"/>
      <c r="Q195" s="125"/>
      <c r="R195" s="125"/>
    </row>
    <row r="196" spans="11:18" s="132" customFormat="1" ht="15.75" x14ac:dyDescent="0.25">
      <c r="K196" s="125"/>
      <c r="L196" s="125"/>
      <c r="M196" s="125"/>
      <c r="N196" s="125"/>
      <c r="O196" s="125"/>
      <c r="P196" s="125"/>
      <c r="Q196" s="125"/>
      <c r="R196" s="125"/>
    </row>
    <row r="197" spans="11:18" s="132" customFormat="1" ht="15.75" x14ac:dyDescent="0.25">
      <c r="K197" s="125"/>
      <c r="L197" s="125"/>
      <c r="M197" s="125"/>
      <c r="N197" s="125"/>
      <c r="O197" s="125"/>
      <c r="P197" s="125"/>
      <c r="Q197" s="125"/>
      <c r="R197" s="125"/>
    </row>
    <row r="198" spans="11:18" s="132" customFormat="1" ht="15.75" x14ac:dyDescent="0.25">
      <c r="K198" s="125"/>
      <c r="L198" s="125"/>
      <c r="M198" s="125"/>
      <c r="N198" s="125"/>
      <c r="O198" s="125"/>
      <c r="P198" s="125"/>
      <c r="Q198" s="125"/>
      <c r="R198" s="125"/>
    </row>
    <row r="199" spans="11:18" s="132" customFormat="1" ht="15.75" x14ac:dyDescent="0.25">
      <c r="K199" s="125"/>
      <c r="L199" s="125"/>
      <c r="M199" s="125"/>
      <c r="N199" s="125"/>
      <c r="O199" s="125"/>
      <c r="P199" s="125"/>
      <c r="Q199" s="125"/>
      <c r="R199" s="125"/>
    </row>
    <row r="200" spans="11:18" s="132" customFormat="1" ht="15.75" x14ac:dyDescent="0.25">
      <c r="K200" s="125"/>
      <c r="L200" s="125"/>
      <c r="M200" s="125"/>
      <c r="N200" s="125"/>
      <c r="O200" s="125"/>
      <c r="P200" s="125"/>
      <c r="Q200" s="125"/>
      <c r="R200" s="125"/>
    </row>
    <row r="201" spans="11:18" s="132" customFormat="1" ht="15.75" x14ac:dyDescent="0.25">
      <c r="K201" s="125"/>
      <c r="L201" s="125"/>
      <c r="M201" s="125"/>
      <c r="N201" s="125"/>
      <c r="O201" s="125"/>
      <c r="P201" s="125"/>
      <c r="Q201" s="125"/>
      <c r="R201" s="125"/>
    </row>
    <row r="202" spans="11:18" s="132" customFormat="1" ht="15.75" x14ac:dyDescent="0.25">
      <c r="K202" s="125"/>
      <c r="L202" s="125"/>
      <c r="M202" s="125"/>
      <c r="N202" s="125"/>
      <c r="O202" s="125"/>
      <c r="P202" s="125"/>
      <c r="Q202" s="125"/>
      <c r="R202" s="125"/>
    </row>
    <row r="203" spans="11:18" s="132" customFormat="1" ht="15.75" x14ac:dyDescent="0.25">
      <c r="K203" s="125"/>
      <c r="L203" s="125"/>
      <c r="M203" s="125"/>
      <c r="N203" s="125"/>
      <c r="O203" s="125"/>
      <c r="P203" s="125"/>
      <c r="Q203" s="125"/>
      <c r="R203" s="125"/>
    </row>
    <row r="204" spans="11:18" s="132" customFormat="1" ht="15.75" x14ac:dyDescent="0.25">
      <c r="K204" s="125"/>
      <c r="L204" s="125"/>
      <c r="M204" s="125"/>
      <c r="N204" s="125"/>
      <c r="O204" s="125"/>
      <c r="P204" s="125"/>
      <c r="Q204" s="125"/>
      <c r="R204" s="125"/>
    </row>
    <row r="205" spans="11:18" s="132" customFormat="1" ht="15.75" x14ac:dyDescent="0.25">
      <c r="K205" s="125"/>
      <c r="L205" s="125"/>
      <c r="M205" s="125"/>
      <c r="N205" s="125"/>
      <c r="O205" s="125"/>
      <c r="P205" s="125"/>
      <c r="Q205" s="125"/>
      <c r="R205" s="125"/>
    </row>
    <row r="206" spans="11:18" s="132" customFormat="1" ht="15.75" x14ac:dyDescent="0.25">
      <c r="K206" s="125"/>
      <c r="L206" s="125"/>
      <c r="M206" s="125"/>
      <c r="N206" s="125"/>
      <c r="O206" s="125"/>
      <c r="P206" s="125"/>
      <c r="Q206" s="125"/>
      <c r="R206" s="125"/>
    </row>
    <row r="207" spans="11:18" s="132" customFormat="1" ht="15.75" x14ac:dyDescent="0.25">
      <c r="K207" s="125"/>
      <c r="L207" s="125"/>
      <c r="M207" s="125"/>
      <c r="N207" s="125"/>
      <c r="O207" s="125"/>
      <c r="P207" s="125"/>
      <c r="Q207" s="125"/>
      <c r="R207" s="125"/>
    </row>
    <row r="208" spans="11:18" s="132" customFormat="1" ht="15.75" x14ac:dyDescent="0.25">
      <c r="K208" s="125"/>
      <c r="L208" s="125"/>
      <c r="M208" s="125"/>
      <c r="N208" s="125"/>
      <c r="O208" s="125"/>
      <c r="P208" s="125"/>
      <c r="Q208" s="125"/>
      <c r="R208" s="125"/>
    </row>
    <row r="209" spans="11:18" s="132" customFormat="1" ht="15.75" x14ac:dyDescent="0.25">
      <c r="K209" s="125"/>
      <c r="L209" s="125"/>
      <c r="M209" s="125"/>
      <c r="N209" s="125"/>
      <c r="O209" s="125"/>
      <c r="P209" s="125"/>
      <c r="Q209" s="125"/>
      <c r="R209" s="125"/>
    </row>
    <row r="210" spans="11:18" s="132" customFormat="1" ht="15.75" x14ac:dyDescent="0.25">
      <c r="K210" s="125"/>
      <c r="L210" s="125"/>
      <c r="M210" s="125"/>
      <c r="N210" s="125"/>
      <c r="O210" s="125"/>
      <c r="P210" s="125"/>
      <c r="Q210" s="125"/>
      <c r="R210" s="125"/>
    </row>
    <row r="211" spans="11:18" s="132" customFormat="1" ht="15.75" x14ac:dyDescent="0.25">
      <c r="K211" s="125"/>
      <c r="L211" s="125"/>
      <c r="M211" s="125"/>
      <c r="N211" s="125"/>
      <c r="O211" s="125"/>
      <c r="P211" s="125"/>
      <c r="Q211" s="125"/>
      <c r="R211" s="125"/>
    </row>
    <row r="212" spans="11:18" s="132" customFormat="1" ht="15.75" x14ac:dyDescent="0.25">
      <c r="K212" s="125"/>
      <c r="L212" s="125"/>
      <c r="M212" s="125"/>
      <c r="N212" s="125"/>
      <c r="O212" s="125"/>
      <c r="P212" s="125"/>
      <c r="Q212" s="125"/>
      <c r="R212" s="125"/>
    </row>
    <row r="213" spans="11:18" s="132" customFormat="1" ht="15.75" x14ac:dyDescent="0.25">
      <c r="K213" s="125"/>
      <c r="L213" s="125"/>
      <c r="M213" s="125"/>
      <c r="N213" s="125"/>
      <c r="O213" s="125"/>
      <c r="P213" s="125"/>
      <c r="Q213" s="125"/>
      <c r="R213" s="125"/>
    </row>
    <row r="214" spans="11:18" s="132" customFormat="1" ht="15.75" x14ac:dyDescent="0.25">
      <c r="K214" s="125"/>
      <c r="L214" s="125"/>
      <c r="M214" s="125"/>
      <c r="N214" s="125"/>
      <c r="O214" s="125"/>
      <c r="P214" s="125"/>
      <c r="Q214" s="125"/>
      <c r="R214" s="125"/>
    </row>
    <row r="215" spans="11:18" s="132" customFormat="1" ht="15.75" x14ac:dyDescent="0.25">
      <c r="K215" s="125"/>
      <c r="L215" s="125"/>
      <c r="M215" s="125"/>
      <c r="N215" s="125"/>
      <c r="O215" s="125"/>
      <c r="P215" s="125"/>
      <c r="Q215" s="125"/>
      <c r="R215" s="125"/>
    </row>
    <row r="216" spans="11:18" s="132" customFormat="1" ht="15.75" x14ac:dyDescent="0.25">
      <c r="K216" s="125"/>
      <c r="L216" s="125"/>
      <c r="M216" s="125"/>
      <c r="N216" s="125"/>
      <c r="O216" s="125"/>
      <c r="P216" s="125"/>
      <c r="Q216" s="125"/>
      <c r="R216" s="125"/>
    </row>
    <row r="217" spans="11:18" s="132" customFormat="1" ht="15.75" x14ac:dyDescent="0.25">
      <c r="K217" s="125"/>
      <c r="L217" s="125"/>
      <c r="M217" s="125"/>
      <c r="N217" s="125"/>
      <c r="O217" s="125"/>
      <c r="P217" s="125"/>
      <c r="Q217" s="125"/>
      <c r="R217" s="125"/>
    </row>
    <row r="218" spans="11:18" s="132" customFormat="1" ht="15.75" x14ac:dyDescent="0.25">
      <c r="K218" s="125"/>
      <c r="L218" s="125"/>
      <c r="M218" s="125"/>
      <c r="N218" s="125"/>
      <c r="O218" s="125"/>
      <c r="P218" s="125"/>
      <c r="Q218" s="125"/>
      <c r="R218" s="125"/>
    </row>
    <row r="219" spans="11:18" s="132" customFormat="1" ht="15.75" x14ac:dyDescent="0.25">
      <c r="K219" s="125"/>
      <c r="L219" s="125"/>
      <c r="M219" s="125"/>
      <c r="N219" s="125"/>
      <c r="O219" s="125"/>
      <c r="P219" s="125"/>
      <c r="Q219" s="125"/>
      <c r="R219" s="125"/>
    </row>
    <row r="220" spans="11:18" s="132" customFormat="1" ht="15.75" x14ac:dyDescent="0.25">
      <c r="K220" s="125"/>
      <c r="L220" s="125"/>
      <c r="M220" s="125"/>
      <c r="N220" s="125"/>
      <c r="O220" s="125"/>
      <c r="P220" s="125"/>
      <c r="Q220" s="125"/>
      <c r="R220" s="125"/>
    </row>
    <row r="221" spans="11:18" s="132" customFormat="1" ht="15.75" x14ac:dyDescent="0.25">
      <c r="K221" s="125"/>
      <c r="L221" s="125"/>
      <c r="M221" s="125"/>
      <c r="N221" s="125"/>
      <c r="O221" s="125"/>
      <c r="P221" s="125"/>
      <c r="Q221" s="125"/>
      <c r="R221" s="125"/>
    </row>
    <row r="222" spans="11:18" s="132" customFormat="1" ht="15.75" x14ac:dyDescent="0.25">
      <c r="K222" s="125"/>
      <c r="L222" s="125"/>
      <c r="M222" s="125"/>
      <c r="N222" s="125"/>
      <c r="O222" s="125"/>
      <c r="P222" s="125"/>
      <c r="Q222" s="125"/>
      <c r="R222" s="125"/>
    </row>
    <row r="223" spans="11:18" s="132" customFormat="1" ht="15.75" x14ac:dyDescent="0.25">
      <c r="K223" s="125"/>
      <c r="L223" s="125"/>
      <c r="M223" s="125"/>
      <c r="N223" s="125"/>
      <c r="O223" s="125"/>
      <c r="P223" s="125"/>
      <c r="Q223" s="125"/>
      <c r="R223" s="125"/>
    </row>
    <row r="224" spans="11:18" s="132" customFormat="1" ht="15.75" x14ac:dyDescent="0.25">
      <c r="K224" s="125"/>
      <c r="L224" s="125"/>
      <c r="M224" s="125"/>
      <c r="N224" s="125"/>
      <c r="O224" s="125"/>
      <c r="P224" s="125"/>
      <c r="Q224" s="125"/>
      <c r="R224" s="125"/>
    </row>
    <row r="225" spans="11:18" s="132" customFormat="1" ht="15.75" x14ac:dyDescent="0.25">
      <c r="K225" s="125"/>
      <c r="L225" s="125"/>
      <c r="M225" s="125"/>
      <c r="N225" s="125"/>
      <c r="O225" s="125"/>
      <c r="P225" s="125"/>
      <c r="Q225" s="125"/>
      <c r="R225" s="125"/>
    </row>
    <row r="226" spans="11:18" s="132" customFormat="1" ht="15.75" x14ac:dyDescent="0.25">
      <c r="K226" s="125"/>
      <c r="L226" s="125"/>
      <c r="M226" s="125"/>
      <c r="N226" s="125"/>
      <c r="O226" s="125"/>
      <c r="P226" s="125"/>
      <c r="Q226" s="125"/>
      <c r="R226" s="125"/>
    </row>
    <row r="227" spans="11:18" s="132" customFormat="1" ht="15.75" x14ac:dyDescent="0.25">
      <c r="K227" s="125"/>
      <c r="L227" s="125"/>
      <c r="M227" s="125"/>
      <c r="N227" s="125"/>
      <c r="O227" s="125"/>
      <c r="P227" s="125"/>
      <c r="Q227" s="125"/>
      <c r="R227" s="125"/>
    </row>
    <row r="228" spans="11:18" s="132" customFormat="1" ht="15.75" x14ac:dyDescent="0.25">
      <c r="K228" s="125"/>
      <c r="L228" s="125"/>
      <c r="M228" s="125"/>
      <c r="N228" s="125"/>
      <c r="O228" s="125"/>
      <c r="P228" s="125"/>
      <c r="Q228" s="125"/>
      <c r="R228" s="125"/>
    </row>
    <row r="229" spans="11:18" s="132" customFormat="1" ht="15.75" x14ac:dyDescent="0.25">
      <c r="K229" s="125"/>
      <c r="L229" s="125"/>
      <c r="M229" s="125"/>
      <c r="N229" s="125"/>
      <c r="O229" s="125"/>
      <c r="P229" s="125"/>
      <c r="Q229" s="125"/>
      <c r="R229" s="125"/>
    </row>
    <row r="230" spans="11:18" s="132" customFormat="1" ht="15.75" x14ac:dyDescent="0.25">
      <c r="K230" s="125"/>
      <c r="L230" s="125"/>
      <c r="M230" s="125"/>
      <c r="N230" s="125"/>
      <c r="O230" s="125"/>
      <c r="P230" s="125"/>
      <c r="Q230" s="125"/>
      <c r="R230" s="125"/>
    </row>
    <row r="231" spans="11:18" s="132" customFormat="1" ht="15.75" x14ac:dyDescent="0.25">
      <c r="K231" s="125"/>
      <c r="L231" s="125"/>
      <c r="M231" s="125"/>
      <c r="N231" s="125"/>
      <c r="O231" s="125"/>
      <c r="P231" s="125"/>
      <c r="Q231" s="125"/>
      <c r="R231" s="125"/>
    </row>
    <row r="232" spans="11:18" s="132" customFormat="1" ht="15.75" x14ac:dyDescent="0.25">
      <c r="K232" s="125"/>
      <c r="L232" s="125"/>
      <c r="M232" s="125"/>
      <c r="N232" s="125"/>
      <c r="O232" s="125"/>
      <c r="P232" s="125"/>
      <c r="Q232" s="125"/>
      <c r="R232" s="125"/>
    </row>
    <row r="233" spans="11:18" s="132" customFormat="1" ht="15.75" x14ac:dyDescent="0.25">
      <c r="K233" s="125"/>
      <c r="L233" s="125"/>
      <c r="M233" s="125"/>
      <c r="N233" s="125"/>
      <c r="O233" s="125"/>
      <c r="P233" s="125"/>
      <c r="Q233" s="125"/>
      <c r="R233" s="125"/>
    </row>
    <row r="234" spans="11:18" s="132" customFormat="1" ht="15.75" x14ac:dyDescent="0.25">
      <c r="K234" s="125"/>
      <c r="L234" s="125"/>
      <c r="M234" s="125"/>
      <c r="N234" s="125"/>
      <c r="O234" s="125"/>
      <c r="P234" s="125"/>
      <c r="Q234" s="125"/>
      <c r="R234" s="125"/>
    </row>
    <row r="235" spans="11:18" s="132" customFormat="1" ht="15.75" x14ac:dyDescent="0.25">
      <c r="K235" s="125"/>
      <c r="L235" s="125"/>
      <c r="M235" s="125"/>
      <c r="N235" s="125"/>
      <c r="O235" s="125"/>
      <c r="P235" s="125"/>
      <c r="Q235" s="125"/>
      <c r="R235" s="125"/>
    </row>
    <row r="236" spans="11:18" s="132" customFormat="1" ht="15.75" x14ac:dyDescent="0.25">
      <c r="K236" s="125"/>
      <c r="L236" s="125"/>
      <c r="M236" s="125"/>
      <c r="N236" s="125"/>
      <c r="O236" s="125"/>
      <c r="P236" s="125"/>
      <c r="Q236" s="125"/>
      <c r="R236" s="125"/>
    </row>
    <row r="237" spans="11:18" s="132" customFormat="1" ht="15.75" x14ac:dyDescent="0.25">
      <c r="K237" s="125"/>
      <c r="L237" s="125"/>
      <c r="M237" s="125"/>
      <c r="N237" s="125"/>
      <c r="O237" s="125"/>
      <c r="P237" s="125"/>
      <c r="Q237" s="125"/>
      <c r="R237" s="125"/>
    </row>
    <row r="238" spans="11:18" ht="12.75" customHeight="1" x14ac:dyDescent="0.25"/>
    <row r="239" spans="11:18" ht="12.75" customHeight="1" x14ac:dyDescent="0.25"/>
  </sheetData>
  <dataConsolidate/>
  <mergeCells count="29">
    <mergeCell ref="K12:O12"/>
    <mergeCell ref="K13:K14"/>
    <mergeCell ref="L13:L14"/>
    <mergeCell ref="C10:E10"/>
    <mergeCell ref="A13:A14"/>
    <mergeCell ref="B13:B14"/>
    <mergeCell ref="C13:C14"/>
    <mergeCell ref="D13:D14"/>
    <mergeCell ref="E13:E14"/>
    <mergeCell ref="M13:M14"/>
    <mergeCell ref="N13:N14"/>
    <mergeCell ref="O13:O14"/>
    <mergeCell ref="F13:F14"/>
    <mergeCell ref="G13:G14"/>
    <mergeCell ref="H13:H14"/>
    <mergeCell ref="A2:J2"/>
    <mergeCell ref="C4:E4"/>
    <mergeCell ref="C6:E6"/>
    <mergeCell ref="H6:I6"/>
    <mergeCell ref="C8:E8"/>
    <mergeCell ref="H8:I8"/>
    <mergeCell ref="A24:B24"/>
    <mergeCell ref="A18:J18"/>
    <mergeCell ref="C20:E20"/>
    <mergeCell ref="G20:H20"/>
    <mergeCell ref="I20:J20"/>
    <mergeCell ref="C22:E22"/>
    <mergeCell ref="G22:H22"/>
    <mergeCell ref="I22:J22"/>
  </mergeCells>
  <dataValidations disablePrompts="1" count="7">
    <dataValidation type="list" allowBlank="1" showInputMessage="1" showErrorMessage="1" sqref="C8:E8">
      <formula1>departamentos</formula1>
    </dataValidation>
    <dataValidation type="list" allowBlank="1" showInputMessage="1" showErrorMessage="1" sqref="C6:E6">
      <formula1>sector</formula1>
    </dataValidation>
    <dataValidation type="list" allowBlank="1" showInputMessage="1" showErrorMessage="1" sqref="H6">
      <formula1>orden</formula1>
    </dataValidation>
    <dataValidation type="list" allowBlank="1" showInputMessage="1" showErrorMessage="1" sqref="I9:I10">
      <formula1>nivel</formula1>
    </dataValidation>
    <dataValidation type="list" allowBlank="1" showDropDown="1" showErrorMessage="1" promptTitle="Departamento" prompt="Seleccione eldepartamenton de acuerdo a las opciones relacionadas." sqref="H11">
      <formula1>#REF!</formula1>
    </dataValidation>
    <dataValidation type="list" allowBlank="1" showInputMessage="1" showErrorMessage="1" sqref="H8">
      <formula1>vigencias</formula1>
    </dataValidation>
    <dataValidation type="date" operator="greaterThanOrEqual" allowBlank="1" showInputMessage="1" showErrorMessage="1" sqref="I22">
      <formula1>41275</formula1>
    </dataValidation>
  </dataValidations>
  <hyperlinks>
    <hyperlink ref="C22" r:id="rId1"/>
  </hyperlinks>
  <printOptions horizontalCentered="1" verticalCentered="1"/>
  <pageMargins left="0.27559055118110237" right="0.19685039370078741" top="0.31496062992125984" bottom="0.47244094488188981" header="0.31496062992125984" footer="0.23622047244094491"/>
  <pageSetup paperSize="119" scale="55"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115" zoomScaleNormal="115" workbookViewId="0">
      <pane xSplit="3" ySplit="4" topLeftCell="D5" activePane="bottomRight" state="frozen"/>
      <selection pane="topRight" activeCell="D1" sqref="D1"/>
      <selection pane="bottomLeft" activeCell="A5" sqref="A5"/>
      <selection pane="bottomRight" activeCell="D5" sqref="D5"/>
    </sheetView>
  </sheetViews>
  <sheetFormatPr baseColWidth="10" defaultRowHeight="15" x14ac:dyDescent="0.25"/>
  <cols>
    <col min="1" max="1" width="33.28515625" style="28" customWidth="1"/>
    <col min="2" max="2" width="6.5703125" style="28" customWidth="1"/>
    <col min="3" max="3" width="55.85546875" style="28" customWidth="1"/>
    <col min="4" max="4" width="35" style="28" customWidth="1"/>
    <col min="5" max="5" width="42.7109375" style="28" customWidth="1"/>
    <col min="6" max="6" width="37.85546875" style="28" customWidth="1"/>
    <col min="7" max="8" width="23.140625" style="28" customWidth="1"/>
    <col min="9" max="11" width="25.7109375" style="28" customWidth="1"/>
    <col min="12" max="12" width="71.85546875" style="28" customWidth="1"/>
    <col min="13" max="13" width="46.28515625" style="28" customWidth="1"/>
    <col min="14" max="16384" width="11.42578125" style="28"/>
  </cols>
  <sheetData>
    <row r="1" spans="1:13" ht="76.5" customHeight="1" thickBot="1" x14ac:dyDescent="0.3">
      <c r="A1" s="19" t="s">
        <v>187</v>
      </c>
      <c r="B1" s="18"/>
      <c r="C1" s="18"/>
      <c r="D1" s="18"/>
      <c r="E1" s="18"/>
      <c r="F1" s="18"/>
      <c r="G1" s="18"/>
      <c r="H1" s="18"/>
    </row>
    <row r="2" spans="1:13" ht="27.75" customHeight="1" thickBot="1" x14ac:dyDescent="0.3">
      <c r="A2" s="27"/>
      <c r="B2" s="27"/>
      <c r="C2" s="27"/>
      <c r="D2" s="27"/>
      <c r="E2" s="27"/>
      <c r="F2" s="230" t="s">
        <v>235</v>
      </c>
      <c r="G2" s="230"/>
      <c r="H2" s="230"/>
      <c r="I2" s="231" t="s">
        <v>250</v>
      </c>
      <c r="J2" s="232"/>
      <c r="K2" s="232"/>
      <c r="L2" s="232"/>
      <c r="M2" s="233"/>
    </row>
    <row r="3" spans="1:13" ht="48" customHeight="1" thickBot="1" x14ac:dyDescent="0.3">
      <c r="A3" s="81" t="s">
        <v>51</v>
      </c>
      <c r="B3" s="81"/>
      <c r="C3" s="81"/>
      <c r="D3" s="81"/>
      <c r="E3" s="81"/>
      <c r="F3" s="81"/>
      <c r="G3" s="81"/>
      <c r="H3" s="82"/>
      <c r="I3" s="234" t="s">
        <v>244</v>
      </c>
      <c r="J3" s="235" t="s">
        <v>245</v>
      </c>
      <c r="K3" s="234" t="s">
        <v>246</v>
      </c>
      <c r="L3" s="234" t="s">
        <v>247</v>
      </c>
      <c r="M3" s="234" t="s">
        <v>248</v>
      </c>
    </row>
    <row r="4" spans="1:13" ht="39" customHeight="1" thickBot="1" x14ac:dyDescent="0.3">
      <c r="A4" s="4" t="s">
        <v>10</v>
      </c>
      <c r="B4" s="20" t="s">
        <v>242</v>
      </c>
      <c r="C4" s="4" t="s">
        <v>240</v>
      </c>
      <c r="D4" s="1" t="s">
        <v>9</v>
      </c>
      <c r="E4" s="1" t="s">
        <v>56</v>
      </c>
      <c r="F4" s="1" t="s">
        <v>8</v>
      </c>
      <c r="G4" s="4" t="s">
        <v>52</v>
      </c>
      <c r="H4" s="4" t="s">
        <v>12</v>
      </c>
      <c r="I4" s="234"/>
      <c r="J4" s="235"/>
      <c r="K4" s="234"/>
      <c r="L4" s="234"/>
      <c r="M4" s="234"/>
    </row>
    <row r="5" spans="1:13" ht="174.75" customHeight="1" thickBot="1" x14ac:dyDescent="0.3">
      <c r="A5" s="17" t="s">
        <v>221</v>
      </c>
      <c r="B5" s="1" t="s">
        <v>7</v>
      </c>
      <c r="C5" s="3" t="s">
        <v>121</v>
      </c>
      <c r="D5" s="2" t="s">
        <v>101</v>
      </c>
      <c r="E5" s="5" t="s">
        <v>122</v>
      </c>
      <c r="F5" s="2" t="s">
        <v>127</v>
      </c>
      <c r="G5" s="16">
        <v>42795</v>
      </c>
      <c r="H5" s="9">
        <v>43100</v>
      </c>
      <c r="I5" s="29">
        <v>13</v>
      </c>
      <c r="J5" s="29">
        <v>13</v>
      </c>
      <c r="K5" s="30">
        <f t="shared" ref="K5" si="0">+J5/I5</f>
        <v>1</v>
      </c>
      <c r="L5" s="31" t="s">
        <v>309</v>
      </c>
      <c r="M5" s="42" t="s">
        <v>324</v>
      </c>
    </row>
    <row r="6" spans="1:13" ht="155.25" customHeight="1" thickBot="1" x14ac:dyDescent="0.3">
      <c r="A6" s="17" t="s">
        <v>225</v>
      </c>
      <c r="B6" s="1" t="s">
        <v>5</v>
      </c>
      <c r="C6" s="3" t="s">
        <v>280</v>
      </c>
      <c r="D6" s="2" t="s">
        <v>102</v>
      </c>
      <c r="E6" s="5" t="s">
        <v>193</v>
      </c>
      <c r="F6" s="2" t="s">
        <v>127</v>
      </c>
      <c r="G6" s="16">
        <v>42795</v>
      </c>
      <c r="H6" s="9">
        <v>43100</v>
      </c>
      <c r="I6" s="29">
        <v>1</v>
      </c>
      <c r="J6" s="29">
        <v>1</v>
      </c>
      <c r="K6" s="30">
        <f t="shared" ref="K6" si="1">+J6/I6</f>
        <v>1</v>
      </c>
      <c r="L6" s="31" t="s">
        <v>310</v>
      </c>
      <c r="M6" s="218" t="s">
        <v>358</v>
      </c>
    </row>
    <row r="7" spans="1:13" ht="123.75" customHeight="1" thickBot="1" x14ac:dyDescent="0.3">
      <c r="A7" s="17" t="s">
        <v>225</v>
      </c>
      <c r="B7" s="10" t="s">
        <v>15</v>
      </c>
      <c r="C7" s="3" t="s">
        <v>103</v>
      </c>
      <c r="D7" s="2" t="s">
        <v>104</v>
      </c>
      <c r="E7" s="5" t="s">
        <v>123</v>
      </c>
      <c r="F7" s="2" t="s">
        <v>127</v>
      </c>
      <c r="G7" s="16">
        <v>42795</v>
      </c>
      <c r="H7" s="9">
        <v>43100</v>
      </c>
      <c r="I7" s="29">
        <v>2</v>
      </c>
      <c r="J7" s="29">
        <v>2</v>
      </c>
      <c r="K7" s="30">
        <f>+J7/I7</f>
        <v>1</v>
      </c>
      <c r="L7" s="31" t="s">
        <v>255</v>
      </c>
      <c r="M7" s="31" t="s">
        <v>249</v>
      </c>
    </row>
    <row r="8" spans="1:13" ht="123.75" customHeight="1" thickBot="1" x14ac:dyDescent="0.3">
      <c r="A8" s="17" t="s">
        <v>222</v>
      </c>
      <c r="B8" s="10" t="s">
        <v>4</v>
      </c>
      <c r="C8" s="3" t="s">
        <v>281</v>
      </c>
      <c r="D8" s="2" t="s">
        <v>105</v>
      </c>
      <c r="E8" s="5" t="s">
        <v>123</v>
      </c>
      <c r="F8" s="2" t="s">
        <v>127</v>
      </c>
      <c r="G8" s="16">
        <v>42795</v>
      </c>
      <c r="H8" s="9">
        <v>43100</v>
      </c>
      <c r="I8" s="29">
        <v>2</v>
      </c>
      <c r="J8" s="29">
        <v>2</v>
      </c>
      <c r="K8" s="30">
        <f t="shared" ref="K8:K12" si="2">+J8/I8</f>
        <v>1</v>
      </c>
      <c r="L8" s="31" t="s">
        <v>256</v>
      </c>
      <c r="M8" s="31" t="s">
        <v>249</v>
      </c>
    </row>
    <row r="9" spans="1:13" ht="190.5" customHeight="1" thickBot="1" x14ac:dyDescent="0.3">
      <c r="A9" s="17" t="s">
        <v>223</v>
      </c>
      <c r="B9" s="1" t="s">
        <v>1</v>
      </c>
      <c r="C9" s="3" t="s">
        <v>106</v>
      </c>
      <c r="D9" s="2" t="s">
        <v>107</v>
      </c>
      <c r="E9" s="5" t="s">
        <v>194</v>
      </c>
      <c r="F9" s="2" t="s">
        <v>127</v>
      </c>
      <c r="G9" s="16">
        <v>42795</v>
      </c>
      <c r="H9" s="9">
        <v>43100</v>
      </c>
      <c r="I9" s="29">
        <v>12</v>
      </c>
      <c r="J9" s="32">
        <v>12</v>
      </c>
      <c r="K9" s="30">
        <f t="shared" si="2"/>
        <v>1</v>
      </c>
      <c r="L9" s="42" t="s">
        <v>311</v>
      </c>
      <c r="M9" s="31" t="s">
        <v>249</v>
      </c>
    </row>
    <row r="10" spans="1:13" ht="156" customHeight="1" thickBot="1" x14ac:dyDescent="0.3">
      <c r="A10" s="17" t="s">
        <v>223</v>
      </c>
      <c r="B10" s="1" t="s">
        <v>16</v>
      </c>
      <c r="C10" s="3" t="s">
        <v>195</v>
      </c>
      <c r="D10" s="2" t="s">
        <v>108</v>
      </c>
      <c r="E10" s="5" t="s">
        <v>124</v>
      </c>
      <c r="F10" s="2" t="s">
        <v>127</v>
      </c>
      <c r="G10" s="16">
        <v>42795</v>
      </c>
      <c r="H10" s="9">
        <v>43100</v>
      </c>
      <c r="I10" s="29">
        <v>2</v>
      </c>
      <c r="J10" s="32">
        <v>2</v>
      </c>
      <c r="K10" s="30">
        <f t="shared" si="2"/>
        <v>1</v>
      </c>
      <c r="L10" s="31" t="s">
        <v>294</v>
      </c>
      <c r="M10" s="31" t="s">
        <v>249</v>
      </c>
    </row>
    <row r="11" spans="1:13" ht="144" customHeight="1" thickBot="1" x14ac:dyDescent="0.3">
      <c r="A11" s="17" t="s">
        <v>224</v>
      </c>
      <c r="B11" s="11" t="s">
        <v>53</v>
      </c>
      <c r="C11" s="12" t="s">
        <v>109</v>
      </c>
      <c r="D11" s="2" t="s">
        <v>110</v>
      </c>
      <c r="E11" s="5" t="s">
        <v>125</v>
      </c>
      <c r="F11" s="2" t="s">
        <v>127</v>
      </c>
      <c r="G11" s="16">
        <v>42795</v>
      </c>
      <c r="H11" s="9">
        <v>43100</v>
      </c>
      <c r="I11" s="29">
        <v>3</v>
      </c>
      <c r="J11" s="29">
        <v>2</v>
      </c>
      <c r="K11" s="30">
        <f t="shared" si="2"/>
        <v>0.66666666666666663</v>
      </c>
      <c r="L11" s="42" t="s">
        <v>326</v>
      </c>
      <c r="M11" s="42" t="s">
        <v>327</v>
      </c>
    </row>
    <row r="12" spans="1:13" ht="225" customHeight="1" thickBot="1" x14ac:dyDescent="0.3">
      <c r="A12" s="2" t="s">
        <v>224</v>
      </c>
      <c r="B12" s="13" t="s">
        <v>17</v>
      </c>
      <c r="C12" s="14" t="s">
        <v>111</v>
      </c>
      <c r="D12" s="2" t="s">
        <v>112</v>
      </c>
      <c r="E12" s="5" t="s">
        <v>126</v>
      </c>
      <c r="F12" s="2" t="s">
        <v>127</v>
      </c>
      <c r="G12" s="16">
        <v>42795</v>
      </c>
      <c r="H12" s="9">
        <v>43100</v>
      </c>
      <c r="I12" s="29">
        <v>1</v>
      </c>
      <c r="J12" s="29">
        <v>1</v>
      </c>
      <c r="K12" s="30">
        <f t="shared" si="2"/>
        <v>1</v>
      </c>
      <c r="L12" s="170" t="s">
        <v>312</v>
      </c>
      <c r="M12" s="31" t="s">
        <v>249</v>
      </c>
    </row>
    <row r="13" spans="1:13" x14ac:dyDescent="0.25">
      <c r="A13" s="261"/>
      <c r="B13" s="261"/>
      <c r="C13" s="261"/>
      <c r="D13" s="261"/>
      <c r="E13" s="261"/>
      <c r="F13" s="261"/>
      <c r="G13" s="261"/>
    </row>
  </sheetData>
  <mergeCells count="8">
    <mergeCell ref="A13:G13"/>
    <mergeCell ref="F2:H2"/>
    <mergeCell ref="I2:M2"/>
    <mergeCell ref="I3:I4"/>
    <mergeCell ref="J3:J4"/>
    <mergeCell ref="K3:K4"/>
    <mergeCell ref="L3:L4"/>
    <mergeCell ref="M3:M4"/>
  </mergeCells>
  <printOptions horizontalCentered="1" verticalCentered="1"/>
  <pageMargins left="0.51181102362204722" right="0.51181102362204722" top="0.35433070866141736" bottom="0.35433070866141736" header="0.11811023622047245" footer="0.11811023622047245"/>
  <pageSetup scale="48" orientation="landscape" r:id="rId1"/>
  <rowBreaks count="1" manualBreakCount="1">
    <brk id="1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zoomScale="70" zoomScaleNormal="70" workbookViewId="0">
      <pane xSplit="3" ySplit="4" topLeftCell="D5" activePane="bottomRight" state="frozen"/>
      <selection pane="topRight" activeCell="D1" sqref="D1"/>
      <selection pane="bottomLeft" activeCell="A5" sqref="A5"/>
      <selection pane="bottomRight" activeCell="D5" sqref="D5"/>
    </sheetView>
  </sheetViews>
  <sheetFormatPr baseColWidth="10" defaultRowHeight="15" x14ac:dyDescent="0.25"/>
  <cols>
    <col min="1" max="1" width="27.28515625" style="28" customWidth="1"/>
    <col min="2" max="2" width="9.7109375" style="28" customWidth="1"/>
    <col min="3" max="3" width="46" style="28" customWidth="1"/>
    <col min="4" max="4" width="50.28515625" style="28" customWidth="1"/>
    <col min="5" max="5" width="44" style="28" customWidth="1"/>
    <col min="6" max="6" width="48.85546875" style="28" customWidth="1"/>
    <col min="7" max="8" width="19" style="28" customWidth="1"/>
    <col min="9" max="11" width="24" style="28" customWidth="1"/>
    <col min="12" max="12" width="68.85546875" style="83" customWidth="1"/>
    <col min="13" max="13" width="42.140625" style="28" customWidth="1"/>
    <col min="14" max="16384" width="11.42578125" style="28"/>
  </cols>
  <sheetData>
    <row r="1" spans="1:13" ht="76.5" customHeight="1" thickBot="1" x14ac:dyDescent="0.3">
      <c r="A1" s="19" t="s">
        <v>187</v>
      </c>
      <c r="B1" s="18"/>
      <c r="C1" s="18"/>
      <c r="D1" s="18"/>
      <c r="E1" s="18"/>
      <c r="F1" s="18"/>
      <c r="G1" s="18"/>
      <c r="H1" s="18"/>
    </row>
    <row r="2" spans="1:13" ht="27.75" customHeight="1" thickBot="1" x14ac:dyDescent="0.3">
      <c r="A2" s="27"/>
      <c r="B2" s="27"/>
      <c r="C2" s="27"/>
      <c r="D2" s="27"/>
      <c r="E2" s="27"/>
      <c r="F2" s="230" t="s">
        <v>235</v>
      </c>
      <c r="G2" s="230"/>
      <c r="H2" s="230"/>
      <c r="I2" s="231" t="s">
        <v>250</v>
      </c>
      <c r="J2" s="232"/>
      <c r="K2" s="232"/>
      <c r="L2" s="232"/>
      <c r="M2" s="233"/>
    </row>
    <row r="3" spans="1:13" ht="27" customHeight="1" thickBot="1" x14ac:dyDescent="0.3">
      <c r="A3" s="84" t="s">
        <v>55</v>
      </c>
      <c r="B3" s="81"/>
      <c r="C3" s="81"/>
      <c r="D3" s="81"/>
      <c r="E3" s="81"/>
      <c r="F3" s="81"/>
      <c r="G3" s="81"/>
      <c r="H3" s="82"/>
      <c r="I3" s="234" t="s">
        <v>244</v>
      </c>
      <c r="J3" s="235" t="s">
        <v>245</v>
      </c>
      <c r="K3" s="234" t="s">
        <v>246</v>
      </c>
      <c r="L3" s="234" t="s">
        <v>247</v>
      </c>
      <c r="M3" s="234" t="s">
        <v>248</v>
      </c>
    </row>
    <row r="4" spans="1:13" ht="38.25" customHeight="1" thickBot="1" x14ac:dyDescent="0.3">
      <c r="A4" s="4" t="s">
        <v>10</v>
      </c>
      <c r="B4" s="20" t="s">
        <v>243</v>
      </c>
      <c r="C4" s="4" t="s">
        <v>20</v>
      </c>
      <c r="D4" s="1" t="s">
        <v>9</v>
      </c>
      <c r="E4" s="1" t="s">
        <v>56</v>
      </c>
      <c r="F4" s="4" t="s">
        <v>8</v>
      </c>
      <c r="G4" s="4" t="s">
        <v>52</v>
      </c>
      <c r="H4" s="4" t="s">
        <v>12</v>
      </c>
      <c r="I4" s="234"/>
      <c r="J4" s="235"/>
      <c r="K4" s="234"/>
      <c r="L4" s="234"/>
      <c r="M4" s="234"/>
    </row>
    <row r="5" spans="1:13" ht="258" customHeight="1" thickBot="1" x14ac:dyDescent="0.3">
      <c r="A5" s="2" t="s">
        <v>226</v>
      </c>
      <c r="B5" s="1" t="s">
        <v>7</v>
      </c>
      <c r="C5" s="3" t="s">
        <v>149</v>
      </c>
      <c r="D5" s="2" t="s">
        <v>196</v>
      </c>
      <c r="E5" s="2" t="s">
        <v>197</v>
      </c>
      <c r="F5" s="2" t="s">
        <v>254</v>
      </c>
      <c r="G5" s="9">
        <v>42736</v>
      </c>
      <c r="H5" s="9">
        <v>43100</v>
      </c>
      <c r="I5" s="87">
        <v>317</v>
      </c>
      <c r="J5" s="87">
        <v>317</v>
      </c>
      <c r="K5" s="88">
        <f t="shared" ref="K5:K10" si="0">+J5/I5</f>
        <v>1</v>
      </c>
      <c r="L5" s="8" t="s">
        <v>313</v>
      </c>
      <c r="M5" s="173" t="s">
        <v>325</v>
      </c>
    </row>
    <row r="6" spans="1:13" ht="126.75" customHeight="1" thickBot="1" x14ac:dyDescent="0.3">
      <c r="A6" s="2" t="s">
        <v>226</v>
      </c>
      <c r="B6" s="1" t="s">
        <v>6</v>
      </c>
      <c r="C6" s="3" t="s">
        <v>115</v>
      </c>
      <c r="D6" s="2" t="s">
        <v>172</v>
      </c>
      <c r="E6" s="2" t="s">
        <v>148</v>
      </c>
      <c r="F6" s="2" t="s">
        <v>163</v>
      </c>
      <c r="G6" s="89">
        <v>42824</v>
      </c>
      <c r="H6" s="89">
        <v>43100</v>
      </c>
      <c r="I6" s="85">
        <v>1</v>
      </c>
      <c r="J6" s="86">
        <v>1</v>
      </c>
      <c r="K6" s="88">
        <f t="shared" si="0"/>
        <v>1</v>
      </c>
      <c r="L6" s="31" t="s">
        <v>314</v>
      </c>
      <c r="M6" s="31" t="s">
        <v>269</v>
      </c>
    </row>
    <row r="7" spans="1:13" ht="203.25" customHeight="1" thickBot="1" x14ac:dyDescent="0.3">
      <c r="A7" s="2" t="s">
        <v>226</v>
      </c>
      <c r="B7" s="1" t="s">
        <v>67</v>
      </c>
      <c r="C7" s="3" t="s">
        <v>152</v>
      </c>
      <c r="D7" s="2" t="s">
        <v>150</v>
      </c>
      <c r="E7" s="2" t="s">
        <v>154</v>
      </c>
      <c r="F7" s="2" t="s">
        <v>178</v>
      </c>
      <c r="G7" s="90">
        <v>42916</v>
      </c>
      <c r="H7" s="89">
        <v>43039</v>
      </c>
      <c r="I7" s="43">
        <v>1</v>
      </c>
      <c r="J7" s="43">
        <v>0.5</v>
      </c>
      <c r="K7" s="91">
        <f t="shared" si="0"/>
        <v>0.5</v>
      </c>
      <c r="L7" s="3" t="s">
        <v>349</v>
      </c>
      <c r="M7" s="8" t="s">
        <v>356</v>
      </c>
    </row>
    <row r="8" spans="1:13" ht="226.5" customHeight="1" thickBot="1" x14ac:dyDescent="0.3">
      <c r="A8" s="2" t="s">
        <v>227</v>
      </c>
      <c r="B8" s="1" t="s">
        <v>5</v>
      </c>
      <c r="C8" s="3" t="s">
        <v>113</v>
      </c>
      <c r="D8" s="2" t="s">
        <v>168</v>
      </c>
      <c r="E8" s="2" t="s">
        <v>151</v>
      </c>
      <c r="F8" s="2" t="s">
        <v>198</v>
      </c>
      <c r="G8" s="9">
        <v>42795</v>
      </c>
      <c r="H8" s="9">
        <v>43100</v>
      </c>
      <c r="I8" s="43">
        <v>12</v>
      </c>
      <c r="J8" s="43">
        <v>12</v>
      </c>
      <c r="K8" s="88">
        <f t="shared" si="0"/>
        <v>1</v>
      </c>
      <c r="L8" s="8" t="s">
        <v>311</v>
      </c>
      <c r="M8" s="31" t="s">
        <v>269</v>
      </c>
    </row>
    <row r="9" spans="1:13" ht="107.25" customHeight="1" thickBot="1" x14ac:dyDescent="0.3">
      <c r="A9" s="1" t="s">
        <v>228</v>
      </c>
      <c r="B9" s="1" t="s">
        <v>4</v>
      </c>
      <c r="C9" s="3" t="s">
        <v>199</v>
      </c>
      <c r="D9" s="2" t="s">
        <v>155</v>
      </c>
      <c r="E9" s="2" t="s">
        <v>156</v>
      </c>
      <c r="F9" s="2" t="s">
        <v>200</v>
      </c>
      <c r="G9" s="90">
        <v>42885</v>
      </c>
      <c r="H9" s="89">
        <v>42978</v>
      </c>
      <c r="I9" s="29">
        <v>2</v>
      </c>
      <c r="J9" s="29">
        <v>2</v>
      </c>
      <c r="K9" s="88">
        <f t="shared" si="0"/>
        <v>1</v>
      </c>
      <c r="L9" s="31" t="s">
        <v>257</v>
      </c>
      <c r="M9" s="31" t="s">
        <v>269</v>
      </c>
    </row>
    <row r="10" spans="1:13" ht="72.75" customHeight="1" thickBot="1" x14ac:dyDescent="0.3">
      <c r="A10" s="1" t="s">
        <v>228</v>
      </c>
      <c r="B10" s="1" t="s">
        <v>3</v>
      </c>
      <c r="C10" s="3" t="s">
        <v>283</v>
      </c>
      <c r="D10" s="2" t="s">
        <v>117</v>
      </c>
      <c r="E10" s="2" t="s">
        <v>116</v>
      </c>
      <c r="F10" s="2" t="s">
        <v>160</v>
      </c>
      <c r="G10" s="90">
        <v>42826</v>
      </c>
      <c r="H10" s="90">
        <v>42977</v>
      </c>
      <c r="I10" s="29">
        <v>1</v>
      </c>
      <c r="J10" s="29">
        <v>1</v>
      </c>
      <c r="K10" s="88">
        <f t="shared" si="0"/>
        <v>1</v>
      </c>
      <c r="L10" s="31" t="s">
        <v>258</v>
      </c>
      <c r="M10" s="31" t="s">
        <v>269</v>
      </c>
    </row>
    <row r="11" spans="1:13" ht="62.25" customHeight="1" thickBot="1" x14ac:dyDescent="0.3">
      <c r="A11" s="1" t="s">
        <v>228</v>
      </c>
      <c r="B11" s="1" t="s">
        <v>2</v>
      </c>
      <c r="C11" s="3" t="s">
        <v>201</v>
      </c>
      <c r="D11" s="2" t="s">
        <v>202</v>
      </c>
      <c r="E11" s="2" t="s">
        <v>203</v>
      </c>
      <c r="F11" s="2" t="s">
        <v>160</v>
      </c>
      <c r="G11" s="90">
        <v>42826</v>
      </c>
      <c r="H11" s="90">
        <v>42977</v>
      </c>
      <c r="I11" s="43">
        <v>1</v>
      </c>
      <c r="J11" s="43">
        <v>1</v>
      </c>
      <c r="K11" s="88">
        <f>+J11/I11</f>
        <v>1</v>
      </c>
      <c r="L11" s="8" t="s">
        <v>292</v>
      </c>
      <c r="M11" s="31" t="s">
        <v>269</v>
      </c>
    </row>
    <row r="12" spans="1:13" ht="112.5" customHeight="1" thickBot="1" x14ac:dyDescent="0.3">
      <c r="A12" s="1" t="s">
        <v>228</v>
      </c>
      <c r="B12" s="1" t="s">
        <v>159</v>
      </c>
      <c r="C12" s="3" t="s">
        <v>204</v>
      </c>
      <c r="D12" s="2" t="s">
        <v>157</v>
      </c>
      <c r="E12" s="2" t="s">
        <v>158</v>
      </c>
      <c r="F12" s="2" t="s">
        <v>160</v>
      </c>
      <c r="G12" s="92">
        <v>42826</v>
      </c>
      <c r="H12" s="90" t="s">
        <v>231</v>
      </c>
      <c r="I12" s="43">
        <v>1</v>
      </c>
      <c r="J12" s="43">
        <v>1</v>
      </c>
      <c r="K12" s="88">
        <f t="shared" ref="K12:K16" si="1">+J12/I12</f>
        <v>1</v>
      </c>
      <c r="L12" s="8" t="s">
        <v>319</v>
      </c>
      <c r="M12" s="3" t="s">
        <v>269</v>
      </c>
    </row>
    <row r="13" spans="1:13" ht="114.75" customHeight="1" thickBot="1" x14ac:dyDescent="0.3">
      <c r="A13" s="1" t="s">
        <v>229</v>
      </c>
      <c r="B13" s="1" t="s">
        <v>1</v>
      </c>
      <c r="C13" s="3" t="s">
        <v>140</v>
      </c>
      <c r="D13" s="2" t="s">
        <v>144</v>
      </c>
      <c r="E13" s="2" t="s">
        <v>141</v>
      </c>
      <c r="F13" s="2" t="s">
        <v>175</v>
      </c>
      <c r="G13" s="9">
        <v>42828</v>
      </c>
      <c r="H13" s="9">
        <v>43100</v>
      </c>
      <c r="I13" s="43">
        <v>1</v>
      </c>
      <c r="J13" s="43">
        <v>1</v>
      </c>
      <c r="K13" s="88">
        <f t="shared" si="1"/>
        <v>1</v>
      </c>
      <c r="L13" s="8" t="s">
        <v>295</v>
      </c>
      <c r="M13" s="3" t="s">
        <v>269</v>
      </c>
    </row>
    <row r="14" spans="1:13" ht="123" customHeight="1" thickBot="1" x14ac:dyDescent="0.3">
      <c r="A14" s="1" t="s">
        <v>229</v>
      </c>
      <c r="B14" s="1" t="s">
        <v>16</v>
      </c>
      <c r="C14" s="3" t="s">
        <v>205</v>
      </c>
      <c r="D14" s="2" t="s">
        <v>206</v>
      </c>
      <c r="E14" s="2" t="s">
        <v>207</v>
      </c>
      <c r="F14" s="2" t="s">
        <v>176</v>
      </c>
      <c r="G14" s="90">
        <v>42795</v>
      </c>
      <c r="H14" s="90">
        <v>42916</v>
      </c>
      <c r="I14" s="29">
        <v>1</v>
      </c>
      <c r="J14" s="29">
        <v>1</v>
      </c>
      <c r="K14" s="88">
        <f t="shared" si="1"/>
        <v>1</v>
      </c>
      <c r="L14" s="31" t="s">
        <v>270</v>
      </c>
      <c r="M14" s="31" t="s">
        <v>269</v>
      </c>
    </row>
    <row r="15" spans="1:13" ht="214.5" customHeight="1" thickBot="1" x14ac:dyDescent="0.3">
      <c r="A15" s="1" t="s">
        <v>230</v>
      </c>
      <c r="B15" s="1" t="s">
        <v>53</v>
      </c>
      <c r="C15" s="3" t="s">
        <v>114</v>
      </c>
      <c r="D15" s="2" t="s">
        <v>161</v>
      </c>
      <c r="E15" s="2" t="s">
        <v>162</v>
      </c>
      <c r="F15" s="2" t="s">
        <v>118</v>
      </c>
      <c r="G15" s="9">
        <v>42947</v>
      </c>
      <c r="H15" s="9">
        <v>43100</v>
      </c>
      <c r="I15" s="43">
        <v>12</v>
      </c>
      <c r="J15" s="43">
        <v>12</v>
      </c>
      <c r="K15" s="88">
        <f t="shared" si="1"/>
        <v>1</v>
      </c>
      <c r="L15" s="8" t="s">
        <v>311</v>
      </c>
      <c r="M15" s="8" t="s">
        <v>269</v>
      </c>
    </row>
    <row r="16" spans="1:13" ht="273" customHeight="1" thickBot="1" x14ac:dyDescent="0.3">
      <c r="A16" s="1" t="s">
        <v>230</v>
      </c>
      <c r="B16" s="1" t="s">
        <v>17</v>
      </c>
      <c r="C16" s="3" t="s">
        <v>119</v>
      </c>
      <c r="D16" s="2" t="s">
        <v>153</v>
      </c>
      <c r="E16" s="2" t="s">
        <v>154</v>
      </c>
      <c r="F16" s="2" t="s">
        <v>178</v>
      </c>
      <c r="G16" s="89">
        <v>42947</v>
      </c>
      <c r="H16" s="89">
        <v>43100</v>
      </c>
      <c r="I16" s="43">
        <v>1</v>
      </c>
      <c r="J16" s="43">
        <v>1</v>
      </c>
      <c r="K16" s="88">
        <f t="shared" si="1"/>
        <v>1</v>
      </c>
      <c r="L16" s="8" t="s">
        <v>350</v>
      </c>
      <c r="M16" s="8" t="s">
        <v>355</v>
      </c>
    </row>
    <row r="17" spans="1:1" x14ac:dyDescent="0.25">
      <c r="A17" s="93"/>
    </row>
  </sheetData>
  <mergeCells count="7">
    <mergeCell ref="F2:H2"/>
    <mergeCell ref="I2:M2"/>
    <mergeCell ref="I3:I4"/>
    <mergeCell ref="J3:J4"/>
    <mergeCell ref="K3:K4"/>
    <mergeCell ref="L3:L4"/>
    <mergeCell ref="M3:M4"/>
  </mergeCells>
  <printOptions horizontalCentered="1" verticalCentered="1"/>
  <pageMargins left="0.51181102362204722" right="0.51181102362204722" top="0.55118110236220474" bottom="0.35433070866141736" header="0.31496062992125984" footer="0.31496062992125984"/>
  <pageSetup scale="4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5" zoomScaleNormal="85" workbookViewId="0">
      <selection activeCell="A7" sqref="A7"/>
    </sheetView>
  </sheetViews>
  <sheetFormatPr baseColWidth="10" defaultRowHeight="15" x14ac:dyDescent="0.25"/>
  <cols>
    <col min="1" max="1" width="26.140625" style="28" customWidth="1"/>
    <col min="2" max="2" width="9.42578125" style="28" customWidth="1"/>
    <col min="3" max="3" width="58" style="28" customWidth="1"/>
    <col min="4" max="4" width="42.85546875" style="28" customWidth="1"/>
    <col min="5" max="5" width="38.28515625" style="28" customWidth="1"/>
    <col min="6" max="6" width="39.7109375" style="28" customWidth="1"/>
    <col min="7" max="8" width="18.85546875" style="28" customWidth="1"/>
    <col min="9" max="9" width="21.7109375" style="28" customWidth="1"/>
    <col min="10" max="10" width="19.140625" style="28" customWidth="1"/>
    <col min="11" max="11" width="20.42578125" style="28" customWidth="1"/>
    <col min="12" max="12" width="72.7109375" style="28" customWidth="1"/>
    <col min="13" max="13" width="46.85546875" style="28" customWidth="1"/>
    <col min="14" max="16384" width="11.42578125" style="28"/>
  </cols>
  <sheetData>
    <row r="1" spans="1:13" ht="76.5" customHeight="1" thickBot="1" x14ac:dyDescent="0.3">
      <c r="A1" s="19" t="s">
        <v>187</v>
      </c>
      <c r="B1" s="18"/>
      <c r="C1" s="18"/>
      <c r="D1" s="18"/>
      <c r="E1" s="18"/>
      <c r="F1" s="18"/>
      <c r="G1" s="18"/>
      <c r="H1" s="18"/>
    </row>
    <row r="2" spans="1:13" ht="27.75" customHeight="1" thickBot="1" x14ac:dyDescent="0.3">
      <c r="A2" s="94"/>
      <c r="B2" s="94"/>
      <c r="C2" s="94"/>
      <c r="D2" s="94"/>
      <c r="E2" s="94"/>
      <c r="F2" s="262" t="s">
        <v>235</v>
      </c>
      <c r="G2" s="262"/>
      <c r="H2" s="262"/>
      <c r="I2" s="231" t="s">
        <v>250</v>
      </c>
      <c r="J2" s="232"/>
      <c r="K2" s="232"/>
      <c r="L2" s="232"/>
      <c r="M2" s="233"/>
    </row>
    <row r="3" spans="1:13" ht="48" customHeight="1" thickBot="1" x14ac:dyDescent="0.3">
      <c r="A3" s="95" t="s">
        <v>58</v>
      </c>
      <c r="B3" s="96"/>
      <c r="C3" s="96"/>
      <c r="D3" s="96"/>
      <c r="E3" s="96"/>
      <c r="F3" s="96"/>
      <c r="G3" s="96"/>
      <c r="H3" s="97"/>
      <c r="I3" s="234" t="s">
        <v>244</v>
      </c>
      <c r="J3" s="235" t="s">
        <v>245</v>
      </c>
      <c r="K3" s="234" t="s">
        <v>246</v>
      </c>
      <c r="L3" s="234" t="s">
        <v>247</v>
      </c>
      <c r="M3" s="234" t="s">
        <v>248</v>
      </c>
    </row>
    <row r="4" spans="1:13" ht="42" customHeight="1" thickBot="1" x14ac:dyDescent="0.3">
      <c r="A4" s="21" t="s">
        <v>10</v>
      </c>
      <c r="B4" s="25"/>
      <c r="C4" s="23" t="s">
        <v>20</v>
      </c>
      <c r="D4" s="22" t="s">
        <v>9</v>
      </c>
      <c r="E4" s="22" t="s">
        <v>57</v>
      </c>
      <c r="F4" s="23" t="s">
        <v>8</v>
      </c>
      <c r="G4" s="23" t="s">
        <v>52</v>
      </c>
      <c r="H4" s="24" t="s">
        <v>12</v>
      </c>
      <c r="I4" s="234"/>
      <c r="J4" s="235"/>
      <c r="K4" s="234"/>
      <c r="L4" s="234"/>
      <c r="M4" s="234"/>
    </row>
    <row r="5" spans="1:13" ht="157.5" customHeight="1" thickBot="1" x14ac:dyDescent="0.3">
      <c r="A5" s="98" t="s">
        <v>59</v>
      </c>
      <c r="B5" s="99" t="s">
        <v>7</v>
      </c>
      <c r="C5" s="100" t="s">
        <v>271</v>
      </c>
      <c r="D5" s="101" t="s">
        <v>209</v>
      </c>
      <c r="E5" s="102" t="s">
        <v>210</v>
      </c>
      <c r="F5" s="103" t="s">
        <v>78</v>
      </c>
      <c r="G5" s="104">
        <v>42948</v>
      </c>
      <c r="H5" s="105">
        <v>43100</v>
      </c>
      <c r="I5" s="87">
        <v>1</v>
      </c>
      <c r="J5" s="87">
        <v>1</v>
      </c>
      <c r="K5" s="88">
        <f>+J5/I5</f>
        <v>1</v>
      </c>
      <c r="L5" s="106" t="s">
        <v>315</v>
      </c>
      <c r="M5" s="71" t="s">
        <v>252</v>
      </c>
    </row>
    <row r="6" spans="1:13" ht="192" customHeight="1" thickBot="1" x14ac:dyDescent="0.3">
      <c r="A6" s="98" t="s">
        <v>59</v>
      </c>
      <c r="B6" s="107" t="s">
        <v>6</v>
      </c>
      <c r="C6" s="3" t="s">
        <v>65</v>
      </c>
      <c r="D6" s="2" t="s">
        <v>66</v>
      </c>
      <c r="E6" s="108" t="s">
        <v>291</v>
      </c>
      <c r="F6" s="17" t="s">
        <v>211</v>
      </c>
      <c r="G6" s="109">
        <v>42948</v>
      </c>
      <c r="H6" s="110">
        <v>43100</v>
      </c>
      <c r="I6" s="43">
        <v>1</v>
      </c>
      <c r="J6" s="43">
        <v>1</v>
      </c>
      <c r="K6" s="88">
        <f t="shared" ref="K6:K7" si="0">+J6/I6</f>
        <v>1</v>
      </c>
      <c r="L6" s="106" t="s">
        <v>316</v>
      </c>
      <c r="M6" s="71" t="s">
        <v>252</v>
      </c>
    </row>
    <row r="7" spans="1:13" ht="156.75" customHeight="1" thickBot="1" x14ac:dyDescent="0.3">
      <c r="A7" s="98" t="s">
        <v>59</v>
      </c>
      <c r="B7" s="111" t="s">
        <v>67</v>
      </c>
      <c r="C7" s="112" t="s">
        <v>77</v>
      </c>
      <c r="D7" s="113" t="s">
        <v>68</v>
      </c>
      <c r="E7" s="114" t="s">
        <v>79</v>
      </c>
      <c r="F7" s="115" t="s">
        <v>208</v>
      </c>
      <c r="G7" s="116">
        <v>42948</v>
      </c>
      <c r="H7" s="117">
        <v>43100</v>
      </c>
      <c r="I7" s="43">
        <v>1</v>
      </c>
      <c r="J7" s="43">
        <v>1</v>
      </c>
      <c r="K7" s="88">
        <f t="shared" si="0"/>
        <v>1</v>
      </c>
      <c r="L7" s="106" t="s">
        <v>318</v>
      </c>
      <c r="M7" s="71" t="s">
        <v>252</v>
      </c>
    </row>
    <row r="9" spans="1:13" x14ac:dyDescent="0.25">
      <c r="A9" s="93"/>
      <c r="B9" s="93"/>
      <c r="C9" s="93"/>
      <c r="D9" s="93"/>
      <c r="E9" s="93"/>
      <c r="F9" s="93"/>
      <c r="G9" s="93"/>
      <c r="H9" s="93"/>
      <c r="I9" s="93"/>
    </row>
    <row r="10" spans="1:13" x14ac:dyDescent="0.25">
      <c r="A10" s="93"/>
      <c r="B10" s="93"/>
      <c r="C10" s="93"/>
      <c r="D10" s="93"/>
      <c r="E10" s="93"/>
      <c r="F10" s="93"/>
      <c r="G10" s="93"/>
      <c r="H10" s="93"/>
      <c r="I10" s="93"/>
    </row>
    <row r="11" spans="1:13" x14ac:dyDescent="0.25">
      <c r="A11" s="93"/>
      <c r="B11" s="93"/>
      <c r="C11" s="93"/>
      <c r="D11" s="93"/>
      <c r="E11" s="93"/>
      <c r="F11" s="93"/>
      <c r="G11" s="93"/>
      <c r="H11" s="93"/>
      <c r="I11" s="93"/>
    </row>
  </sheetData>
  <mergeCells count="7">
    <mergeCell ref="F2:H2"/>
    <mergeCell ref="I2:M2"/>
    <mergeCell ref="I3:I4"/>
    <mergeCell ref="J3:J4"/>
    <mergeCell ref="K3:K4"/>
    <mergeCell ref="L3:L4"/>
    <mergeCell ref="M3:M4"/>
  </mergeCells>
  <printOptions horizontalCentered="1" verticalCentered="1"/>
  <pageMargins left="0.70866141732283472" right="0.70866141732283472" top="0.74803149606299213" bottom="0.74803149606299213" header="0.31496062992125984" footer="0.31496062992125984"/>
  <pageSetup scale="4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12C7072AF7D7A48B655B070CD1EB745" ma:contentTypeVersion="7" ma:contentTypeDescription="Crear nuevo documento." ma:contentTypeScope="" ma:versionID="88afebbb674b1fe7842ce937598cad57">
  <xsd:schema xmlns:xsd="http://www.w3.org/2001/XMLSchema" xmlns:xs="http://www.w3.org/2001/XMLSchema" xmlns:p="http://schemas.microsoft.com/office/2006/metadata/properties" xmlns:ns2="2e1b66e6-84d5-4201-88fb-3f6ff4bcf672" xmlns:ns3="e22cd9ab-2e8c-4114-bd61-9ece64f7c2d6" targetNamespace="http://schemas.microsoft.com/office/2006/metadata/properties" ma:root="true" ma:fieldsID="8752429ebf26d0ffbd3d024bd00dbed4" ns2:_="" ns3:_="">
    <xsd:import namespace="2e1b66e6-84d5-4201-88fb-3f6ff4bcf672"/>
    <xsd:import namespace="e22cd9ab-2e8c-4114-bd61-9ece64f7c2d6"/>
    <xsd:element name="properties">
      <xsd:complexType>
        <xsd:sequence>
          <xsd:element name="documentManagement">
            <xsd:complexType>
              <xsd:all>
                <xsd:element ref="ns2:bff3db0b1ca245e2a8e895b69253891c" minOccurs="0"/>
                <xsd:element ref="ns2:TaxCatchAll" minOccurs="0"/>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1b66e6-84d5-4201-88fb-3f6ff4bcf672" elementFormDefault="qualified">
    <xsd:import namespace="http://schemas.microsoft.com/office/2006/documentManagement/types"/>
    <xsd:import namespace="http://schemas.microsoft.com/office/infopath/2007/PartnerControls"/>
    <xsd:element name="bff3db0b1ca245e2a8e895b69253891c" ma:index="9" nillable="true" ma:taxonomy="true" ma:internalName="bff3db0b1ca245e2a8e895b69253891c" ma:taxonomyFieldName="Palabras_x0020_Claves" ma:displayName="Palabras Claves" ma:default="" ma:fieldId="{bff3db0b-1ca2-45e2-a8e8-95b69253891c}" ma:taxonomyMulti="true" ma:sspId="a17a60a7-7e4c-43cf-a67c-c21c75bf3b91" ma:termSetId="2a6c3fe1-d388-407e-88b3-2635561524c6" ma:anchorId="00000000-0000-0000-0000-000000000000" ma:open="true" ma:isKeyword="false">
      <xsd:complexType>
        <xsd:sequence>
          <xsd:element ref="pc:Terms" minOccurs="0" maxOccurs="1"/>
        </xsd:sequence>
      </xsd:complexType>
    </xsd:element>
    <xsd:element name="TaxCatchAll" ma:index="10" nillable="true" ma:displayName="Taxonomy Catch All Column" ma:description="" ma:hidden="true" ma:list="{9c8d2ecc-e229-4ce0-bd61-67b79c365dc1}" ma:internalName="TaxCatchAll" ma:showField="CatchAllData" ma:web="2e1b66e6-84d5-4201-88fb-3f6ff4bcf672">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2cd9ab-2e8c-4114-bd61-9ece64f7c2d6"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bff3db0b1ca245e2a8e895b69253891c xmlns="2e1b66e6-84d5-4201-88fb-3f6ff4bcf672">
      <Terms xmlns="http://schemas.microsoft.com/office/infopath/2007/PartnerControls"/>
    </bff3db0b1ca245e2a8e895b69253891c>
    <TaxCatchAll xmlns="2e1b66e6-84d5-4201-88fb-3f6ff4bcf672"/>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D79164-9801-4D16-A684-CA1E2626CF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1b66e6-84d5-4201-88fb-3f6ff4bcf672"/>
    <ds:schemaRef ds:uri="e22cd9ab-2e8c-4114-bd61-9ece64f7c2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E51D3F-E324-4C9B-86E7-0DA6CFF8D762}">
  <ds:schemaRefs>
    <ds:schemaRef ds:uri="http://schemas.microsoft.com/office/2006/documentManagement/types"/>
    <ds:schemaRef ds:uri="http://purl.org/dc/elements/1.1/"/>
    <ds:schemaRef ds:uri="http://www.w3.org/XML/1998/namespace"/>
    <ds:schemaRef ds:uri="2e1b66e6-84d5-4201-88fb-3f6ff4bcf672"/>
    <ds:schemaRef ds:uri="http://schemas.microsoft.com/office/infopath/2007/PartnerControls"/>
    <ds:schemaRef ds:uri="http://purl.org/dc/dcmitype/"/>
    <ds:schemaRef ds:uri="http://schemas.openxmlformats.org/package/2006/metadata/core-properties"/>
    <ds:schemaRef ds:uri="e22cd9ab-2e8c-4114-bd61-9ece64f7c2d6"/>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EE72088A-3081-49CB-8A8F-672DDEACF6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Resumen</vt:lpstr>
      <vt:lpstr>Anexo 1. Gestión Riesgo</vt:lpstr>
      <vt:lpstr>Anexo 3. Rendición Cuentas</vt:lpstr>
      <vt:lpstr>Anexo 4. Antitrámites</vt:lpstr>
      <vt:lpstr>Anexo 5. Servicio Ciudadano</vt:lpstr>
      <vt:lpstr>Anexo 6. Transparencia</vt:lpstr>
      <vt:lpstr>Anexo 7. Otros Mecanismos</vt:lpstr>
      <vt:lpstr>'Anexo 1. Gestión Riesgo'!Área_de_impresión</vt:lpstr>
      <vt:lpstr>'Anexo 3. Rendición Cuentas'!Área_de_impresión</vt:lpstr>
      <vt:lpstr>'Anexo 4. Antitrámites'!Área_de_impresión</vt:lpstr>
      <vt:lpstr>'Anexo 5. Servicio Ciudadano'!Área_de_impresión</vt:lpstr>
      <vt:lpstr>'Anexo 6. Transparencia'!Área_de_impresión</vt:lpstr>
      <vt:lpstr>'Anexo 7. Otros Mecanismos'!Área_de_impresión</vt:lpstr>
      <vt:lpstr>'Anexo 3. Rendición Cuentas'!Títulos_a_imprimir</vt:lpstr>
      <vt:lpstr>'Anexo 4. Antitrámites'!Títulos_a_imprimir</vt:lpstr>
      <vt:lpstr>Resumen!Títulos_a_imprimir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Alicia Castro Roa</dc:creator>
  <cp:lastModifiedBy>Herlay Hurtado Ortiz</cp:lastModifiedBy>
  <cp:lastPrinted>2018-01-10T14:04:14Z</cp:lastPrinted>
  <dcterms:created xsi:type="dcterms:W3CDTF">2016-03-04T15:43:01Z</dcterms:created>
  <dcterms:modified xsi:type="dcterms:W3CDTF">2018-01-16T20:46:42Z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0x010100712C7072AF7D7A48B655B070CD1EB745</vt:lpwstr>
  </property>
</Properties>
</file>