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dministrador\Downloads\"/>
    </mc:Choice>
  </mc:AlternateContent>
  <bookViews>
    <workbookView xWindow="-120" yWindow="-120" windowWidth="29040" windowHeight="15990"/>
  </bookViews>
  <sheets>
    <sheet name="Riesgos 2022 V.1" sheetId="9" r:id="rId1"/>
    <sheet name="Hoja2" sheetId="16" state="hidden" r:id="rId2"/>
    <sheet name="MAPA CALORIMETRICO" sheetId="13" state="hidden" r:id="rId3"/>
    <sheet name="Hoja1" sheetId="15" state="hidden" r:id="rId4"/>
    <sheet name="Probabilidad Impacto" sheetId="6" state="hidden" r:id="rId5"/>
    <sheet name="MAPA CALORIMETRICO (2)" sheetId="17" state="hidden" r:id="rId6"/>
    <sheet name="Calificación diseño control" sheetId="14" state="hidden" r:id="rId7"/>
    <sheet name="Calificación ejecucion control" sheetId="10" state="hidden" r:id="rId8"/>
    <sheet name="Solidez del control" sheetId="11" state="hidden" r:id="rId9"/>
    <sheet name="Desplazamiento RI" sheetId="12"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_FilterDatabase" localSheetId="0" hidden="1">'Riesgos 2022 V.1'!$A$4:$HH$51</definedName>
    <definedName name="_xlcn.WorksheetConnection_Hoja2B1C21" hidden="1">Hoja2!$B$1:$C$14</definedName>
    <definedName name="Admin">[1]TABLA!$Q$2:$Q$3</definedName>
    <definedName name="AGENTE">#REF!</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APROBADO">#REF!</definedName>
    <definedName name="_xlnm.Print_Area" localSheetId="0">'Riesgos 2022 V.1'!$A$1:$HH$51</definedName>
    <definedName name="AREA_IMPACTO">#REF!</definedName>
    <definedName name="AREAS_IMPACTO">#REF!</definedName>
    <definedName name="CALIDAD_CONTROL">[2]CALCONT!$D$12:$E$112</definedName>
    <definedName name="CALIDADCONTROL">'[3]BASE OCULTAR'!$C$10:$D$110</definedName>
    <definedName name="CALIF">'[4]BASE OCULTAR'!$C$6:$D$107</definedName>
    <definedName name="CALIFIACIONCONTROL">#REF!</definedName>
    <definedName name="CALIFICACION">#REF!</definedName>
    <definedName name="CALIFICACIONTEST">'[5]BASE OCULTAR'!$H$11:$I$91</definedName>
    <definedName name="CALVE">#REF!</definedName>
    <definedName name="CANAL_DE_DISTRIBUCION">[6]DATOS!$C$16:$C$27</definedName>
    <definedName name="CATEGORIA">#REF!</definedName>
    <definedName name="CAUSA">#REF!</definedName>
    <definedName name="CAUSAS">[7]CAUSAS!$C$6:$O$11</definedName>
    <definedName name="CAUSAS2">'[8]NO BORRAR'!$B$91:$B$95</definedName>
    <definedName name="CAUSASDERIESGO">#REF!</definedName>
    <definedName name="CAUSASDERIESGO1">#REF!</definedName>
    <definedName name="cc">[9]Hoja1!#REF!</definedName>
    <definedName name="Ciencia__Tecnología_e_innovación">[1]TABLA!#REF!</definedName>
    <definedName name="CIRCUNSTANCIAS_ECONOMICAS_Y_DE_MERCADO">#REF!</definedName>
    <definedName name="CIRCUNSTANCIAS_ECONOMICAS_Y_DEL_ESTADO">#REF!</definedName>
    <definedName name="CIRCUNSTANCIAS_POLITICAS_Y_LEGISLATIVAS">#REF!</definedName>
    <definedName name="CIRCUNSTANCIAS_POLITICAS_Y_LEGISSLATIVAS">#REF!</definedName>
    <definedName name="CLASE">#REF!</definedName>
    <definedName name="Clasecontrol">[10]Hoja1!#REF!</definedName>
    <definedName name="clases1" localSheetId="6">[11]TABLA!$G$2:$G$5</definedName>
    <definedName name="clases1">[12]TABLA!$G$2:$G$5</definedName>
    <definedName name="CLASIFICACIÓNCONTROLES">'[13]NO BORRAR'!$B$4:$C$104</definedName>
    <definedName name="CLASIFICACIÓNCONTROLESICETEX">#REF!</definedName>
    <definedName name="CLAVE">#REF!</definedName>
    <definedName name="CLAVECAUSA">[7]CAUSAS!$C$12:$O$12</definedName>
    <definedName name="CLAVECONTROL">'[7]NO BORRAR'!$B$41:$B$57</definedName>
    <definedName name="CLAVEOBJ">#REF!</definedName>
    <definedName name="CLAVEPOLITICA">'[7]NO BORRAR'!$B$3:$B$17</definedName>
    <definedName name="CLAVEPROCEDIMIENTO">'[7]NO BORRAR'!$B$22:$B$38</definedName>
    <definedName name="CLAVERIESGO">#REF!</definedName>
    <definedName name="CLIENTE">#REF!</definedName>
    <definedName name="CLIENTES">#REF!</definedName>
    <definedName name="CODIGO">#REF!</definedName>
    <definedName name="CODIGO_RIESGO">#REF!</definedName>
    <definedName name="CODIGO1">#REF!</definedName>
    <definedName name="Comercio__Industria_y_Turismo">[1]TABLA!#REF!</definedName>
    <definedName name="COMPORTAMIENTO_HUMANO">#REF!</definedName>
    <definedName name="COMPORTAMIENTO_ORGANIZACIONAL">#REF!</definedName>
    <definedName name="CONFLICTOS_SOCIALES">#REF!</definedName>
    <definedName name="CONTEXTO">'[13]NO BORRAR'!$A$271:$A$273</definedName>
    <definedName name="CONTEXTO_ECONOMICO_DE_MERCADO">#REF!</definedName>
    <definedName name="CONTEXTO_POLITICO">#REF!</definedName>
    <definedName name="CONTROL">'[7]NO BORRAR'!$C$41:$C$53</definedName>
    <definedName name="CONTROLCALIFICADO">#REF!</definedName>
    <definedName name="CONTROLFINAL">#REF!</definedName>
    <definedName name="CONTROLFINAL2">#REF!</definedName>
    <definedName name="COSTO_DE_ACTIVIDADES">#REF!</definedName>
    <definedName name="CRONOGRAMA_DE_ACTIVIDADES">#REF!</definedName>
    <definedName name="DAÑOS_A_ACTIVOS">#REF!</definedName>
    <definedName name="departamentos">[1]TABLA!$D$2:$D$36</definedName>
    <definedName name="DESEMPEÑO">#REF!</definedName>
    <definedName name="DIRECCION_ACTIVIDADES_MARITIMAS">#REF!</definedName>
    <definedName name="DISCRECION">#REF!</definedName>
    <definedName name="DOCUMENT">#REF!</definedName>
    <definedName name="ECONOMICO">#REF!</definedName>
    <definedName name="EFECTIVO">#REF!</definedName>
    <definedName name="EFECTORIESGO1">#REF!</definedName>
    <definedName name="EJECUCION_Y__ADMINISTRACION_DEL_PROCESO">#REF!</definedName>
    <definedName name="EJECUCION_Y_ADMINISTRACION_DEL_PROCESO">#REF!</definedName>
    <definedName name="ENTORNO">#REF!</definedName>
    <definedName name="er">[14]CALCONT!$L$12:$M$17</definedName>
    <definedName name="ESTABILIDAD_POLITICA">#REF!</definedName>
    <definedName name="EVENTOS">#REF!</definedName>
    <definedName name="EVENTOS_NATUALES">#REF!</definedName>
    <definedName name="EVENTOS_NATURALES">#REF!</definedName>
    <definedName name="EVENTOS_NATURALES_">#REF!</definedName>
    <definedName name="EVIDENC">#REF!</definedName>
    <definedName name="FACTOR">[6]DATOS!$A$16:$E$16</definedName>
    <definedName name="FACTOR_DEL_RIESGO">[15]FUENTES!$A$2:$A$10</definedName>
    <definedName name="FACTORES_ICETEX">#REF!</definedName>
    <definedName name="Factoresexternos">[10]Hoja1!$G$2:$G$16</definedName>
    <definedName name="FactoresInternos">[10]Hoja1!$H$2:$H$11</definedName>
    <definedName name="FACTORIESGO">[16]DATOS!$E$3:$F$28</definedName>
    <definedName name="FACTORR">#REF!</definedName>
    <definedName name="FALLAS_TECNOLOGICAS">#REF!</definedName>
    <definedName name="FOCALIZACIONDELCONTROL">'[17]NO BORRAR'!#REF!</definedName>
    <definedName name="FRAUD_EXTERNO">#REF!</definedName>
    <definedName name="FRAUDE_EXTERNO">#REF!</definedName>
    <definedName name="FRAUDE_INTERNO">#REF!</definedName>
    <definedName name="FRECUENCIA">#REF!</definedName>
    <definedName name="FUENTE">#REF!</definedName>
    <definedName name="FUENTES">#REF!</definedName>
    <definedName name="FUENTES_DE_RIESGO">#REF!</definedName>
    <definedName name="FUENTES_RIESGO">#REF!</definedName>
    <definedName name="GENTE">#REF!</definedName>
    <definedName name="GESTION_CONTROL">#REF!</definedName>
    <definedName name="GESTION_TECNICA">#REF!</definedName>
    <definedName name="GRAVEDAD">#REF!</definedName>
    <definedName name="IMPACTO">#REF!</definedName>
    <definedName name="IMPACTO3">'[8]NO BORRAR'!$B$100:$B$104</definedName>
    <definedName name="IMPACTORIESGO">#REF!</definedName>
    <definedName name="IMPACTOS">[16]DATOS!$P$32:$P$58</definedName>
    <definedName name="IMPLEMENT">#REF!</definedName>
    <definedName name="INCIDENUMERO">[2]CALCONT!$L$12:$M$17</definedName>
    <definedName name="Indicadores">#REF!</definedName>
    <definedName name="INGRESOS_Y_DERECHOS">#REF!</definedName>
    <definedName name="INSTALACIONES">#REF!</definedName>
    <definedName name="INSTALACIONES_">#REF!</definedName>
    <definedName name="INTANGIBLES">#REF!</definedName>
    <definedName name="LEG">#REF!</definedName>
    <definedName name="LEGAL">#REF!</definedName>
    <definedName name="LET">#REF!</definedName>
    <definedName name="MACRO">#REF!</definedName>
    <definedName name="MACROPROCESO">#REF!</definedName>
    <definedName name="MATRIZRIESGO">#REF!</definedName>
    <definedName name="MERCADO">#REF!</definedName>
    <definedName name="NATUR">#REF!</definedName>
    <definedName name="NATURALEZA">[16]DATOS!$E$37:$E$39</definedName>
    <definedName name="NIVEL">#REF!</definedName>
    <definedName name="NivelImp">[10]Hoja1!#REF!</definedName>
    <definedName name="NivelProb">[10]Hoja1!#REF!</definedName>
    <definedName name="NOEFECTIVO">#REF!</definedName>
    <definedName name="NOMBRE">#REF!</definedName>
    <definedName name="NOMBRE_RIESGO">#REF!</definedName>
    <definedName name="NOMBREPROCESO">'[8]NO BORRAR'!$F$91:$F$112</definedName>
    <definedName name="NUM">#REF!</definedName>
    <definedName name="NUNCA">#REF!</definedName>
    <definedName name="OBJETIVOS">#REF!</definedName>
    <definedName name="OPCIONESTRATAMIENTO">'[8]NO BORRAR'!$B$111:$B$114</definedName>
    <definedName name="OPER">#REF!</definedName>
    <definedName name="OPERACIÓN">[6]DATOS!$E$16:$E$27</definedName>
    <definedName name="orden">[1]TABLA!$A$3:$A$4</definedName>
    <definedName name="ORIGEN">#REF!</definedName>
    <definedName name="OTROS">[18]CALIFICRITERIOS!#REF!</definedName>
    <definedName name="PERFIL">#REF!</definedName>
    <definedName name="PERIOD">#REF!</definedName>
    <definedName name="PERIODICIDAD">[16]DATOS!$D$37:$D$42</definedName>
    <definedName name="Periodicidad1">[16]DATOS!$D$37:$D$43</definedName>
    <definedName name="PERIODICIDADDELCONTROL">'[13]NO BORRAR'!$B$190:$B$199</definedName>
    <definedName name="PERNEGATIVA">#REF!</definedName>
    <definedName name="PERPOSITIVA">#REF!</definedName>
    <definedName name="PERSONA">#REF!</definedName>
    <definedName name="PERSONAS">#REF!</definedName>
    <definedName name="PESO">#REF!</definedName>
    <definedName name="POLITICAS_GUBERNAMENTALES">#REF!</definedName>
    <definedName name="proba">[19]Hoja1!$A$2:$A$6</definedName>
    <definedName name="PROBAB">#REF!</definedName>
    <definedName name="Probabilidad">[10]Hoja1!#REF!</definedName>
    <definedName name="ProbabilidadCualitativa">'[20]Soporte Calificación'!$G$65486:$G$65489</definedName>
    <definedName name="ProbabilidadCuantitativa">'[20]Soporte Calificación'!$H$65486:$H$65490</definedName>
    <definedName name="PROBABILSEGMENTO">'[21]BASE PROB'!$V$4:$W$36</definedName>
    <definedName name="PROC">#REF!</definedName>
    <definedName name="PROCESO">#REF!</definedName>
    <definedName name="PROCESOS">[6]DATOS!$A$4:$A$7</definedName>
    <definedName name="PRODUCTO">[6]DATOS!$D$16:$D$27</definedName>
    <definedName name="PROMIMPACTO">#REF!</definedName>
    <definedName name="PUNTAJE">#REF!</definedName>
    <definedName name="PUNTAJEF">#REF!</definedName>
    <definedName name="PUNTAJEG">#REF!</definedName>
    <definedName name="q">#REF!</definedName>
    <definedName name="RASOCIADO">#REF!</definedName>
    <definedName name="REAL">#REF!</definedName>
    <definedName name="RELACIONADO">#REF!</definedName>
    <definedName name="RELACIONADOCON">#REF!</definedName>
    <definedName name="RELACIONADOS_INSTALACIONES">#REF!</definedName>
    <definedName name="RELACIONES_CON_EL_CLIENTE">#REF!</definedName>
    <definedName name="RELACIONES_CON_EL_USUARIO">#REF!</definedName>
    <definedName name="RELACIONES_CON_EL_USUSARIO">#REF!</definedName>
    <definedName name="RELACIONES_CON_USUARIO">#REF!</definedName>
    <definedName name="RELACIONES_LABORALES">#REF!</definedName>
    <definedName name="REP">#REF!</definedName>
    <definedName name="RESPUESTA">'[7]NO BORRAR'!$G$1:$G$5</definedName>
    <definedName name="RIESGO">#REF!</definedName>
    <definedName name="RIESGO_ASOCIADO">#REF!</definedName>
    <definedName name="RIESGO_ASOCIADO_POR_CAUSA">[15]FUENTES!$A$11:$A$15</definedName>
    <definedName name="RIESGO_ASOCIADO_POR_IMPACTO">[15]FUENTES!$A$17:$A$22</definedName>
    <definedName name="RIESGOESPECIFICO">#REF!</definedName>
    <definedName name="RIESGOESPECIFICO2">#REF!</definedName>
    <definedName name="RIESGOS">#REF!</definedName>
    <definedName name="SE">#REF!</definedName>
    <definedName name="sector">[1]TABLA!$B$2:$B$26</definedName>
    <definedName name="SI_NO">'[22]NO BORRAR'!$F$1:$F$2</definedName>
    <definedName name="SIEMPRE">#REF!</definedName>
    <definedName name="SISTEMAS">#REF!</definedName>
    <definedName name="SISTEMAS_DE_INFORMACION">#REF!</definedName>
    <definedName name="SS">[18]CALIFICRITERIOS!#REF!</definedName>
    <definedName name="TECNOLOGIA">#REF!</definedName>
    <definedName name="TECNOLOGIA_">#REF!</definedName>
    <definedName name="TIPO">#REF!</definedName>
    <definedName name="TIPOACCION">'[7]NO BORRAR'!$I$1:$I$9</definedName>
    <definedName name="TIPOCONTROL">[16]DATOS!$F$37:$F$39</definedName>
    <definedName name="Tipos">[1]TABLA!$G$2:$G$4</definedName>
    <definedName name="TOTAL_PUNTAJE_RIESGO">#REF!</definedName>
    <definedName name="TRATAMIENTO_RIESGO">'[22]NO BORRAR'!$G$1:$G$5</definedName>
    <definedName name="USUARIO">#REF!</definedName>
    <definedName name="VALORES_ETICOS">#REF!</definedName>
    <definedName name="vigencias">[1]TABLA!$E$2:$E$7</definedName>
    <definedName name="X">#REF!</definedName>
    <definedName name="Y">#REF!</definedName>
    <definedName name="Z">#REF!</definedName>
    <definedName name="zona">#REF!</definedName>
  </definedNames>
  <calcPr calcId="191028"/>
  <extLst>
    <ext xmlns:x15="http://schemas.microsoft.com/office/spreadsheetml/2010/11/main" uri="{FCE2AD5D-F65C-4FA6-A056-5C36A1767C68}">
      <x15:dataModel>
        <x15:modelTables>
          <x15:modelTable id="Rango" name="Rango" connection="WorksheetConnection_Hoja2!$B$1:$C$2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6" i="9" l="1"/>
  <c r="AH7" i="9"/>
  <c r="AH47" i="9"/>
  <c r="BD23" i="9"/>
  <c r="AW24" i="9"/>
  <c r="BH50" i="9"/>
  <c r="BD50" i="9"/>
  <c r="BE50" i="9" s="1"/>
  <c r="BC50" i="9"/>
  <c r="AW50" i="9"/>
  <c r="AH50" i="9"/>
  <c r="AW29" i="9"/>
  <c r="AH29" i="9"/>
  <c r="AI29" i="9" s="1"/>
  <c r="C15" i="16"/>
  <c r="AW9" i="9"/>
  <c r="C15" i="15"/>
  <c r="BC37" i="9"/>
  <c r="AH15" i="9"/>
  <c r="AI15" i="9" s="1"/>
  <c r="AW49" i="9"/>
  <c r="AW18" i="9"/>
  <c r="AW17" i="9"/>
  <c r="AW16" i="9"/>
  <c r="AW15" i="9"/>
  <c r="AW19" i="9"/>
  <c r="AW20" i="9"/>
  <c r="AW21" i="9"/>
  <c r="AW48" i="9"/>
  <c r="AW47" i="9"/>
  <c r="AW46" i="9"/>
  <c r="AW45" i="9"/>
  <c r="AW44" i="9"/>
  <c r="AW43" i="9"/>
  <c r="AW42" i="9"/>
  <c r="AW41" i="9"/>
  <c r="AW40" i="9"/>
  <c r="AW39" i="9"/>
  <c r="AW38" i="9"/>
  <c r="AW37" i="9"/>
  <c r="AW36" i="9"/>
  <c r="AW35" i="9"/>
  <c r="AW33" i="9"/>
  <c r="AW32" i="9"/>
  <c r="AW31" i="9"/>
  <c r="AW30" i="9"/>
  <c r="AW28" i="9"/>
  <c r="AW27" i="9"/>
  <c r="AW26" i="9"/>
  <c r="AW25" i="9"/>
  <c r="AW23" i="9"/>
  <c r="AW22" i="9"/>
  <c r="AW14" i="9"/>
  <c r="AW13" i="9"/>
  <c r="AW7" i="9"/>
  <c r="AW6" i="9"/>
  <c r="AW5" i="9"/>
  <c r="AW11" i="9"/>
  <c r="AK5" i="9"/>
  <c r="P11" i="13"/>
  <c r="O11" i="13"/>
  <c r="N11" i="13"/>
  <c r="P10" i="13"/>
  <c r="O10" i="13"/>
  <c r="N10" i="13"/>
  <c r="P9" i="13"/>
  <c r="O9" i="13"/>
  <c r="N9" i="13"/>
  <c r="P8" i="13"/>
  <c r="O8" i="13"/>
  <c r="N8" i="13"/>
  <c r="P7" i="13"/>
  <c r="O7" i="13"/>
  <c r="N7" i="13"/>
  <c r="G11" i="13"/>
  <c r="E11" i="13"/>
  <c r="G10" i="13"/>
  <c r="F10" i="13"/>
  <c r="E10" i="13"/>
  <c r="G9" i="13"/>
  <c r="F9" i="13"/>
  <c r="E9" i="13"/>
  <c r="G8" i="13"/>
  <c r="F8" i="13"/>
  <c r="E8" i="13"/>
  <c r="G7" i="13"/>
  <c r="F7" i="13"/>
  <c r="E7" i="13"/>
  <c r="BC48" i="9"/>
  <c r="BC42" i="9"/>
  <c r="AH49" i="9"/>
  <c r="AH45" i="9"/>
  <c r="AI45" i="9" s="1"/>
  <c r="AH44" i="9"/>
  <c r="AI44" i="9" s="1"/>
  <c r="AH43" i="9"/>
  <c r="AI43" i="9" s="1"/>
  <c r="BG43" i="9" s="1"/>
  <c r="BH43" i="9" s="1"/>
  <c r="AH41" i="9"/>
  <c r="AH40" i="9"/>
  <c r="AH39" i="9"/>
  <c r="AH38" i="9"/>
  <c r="AH36" i="9"/>
  <c r="AH33" i="9"/>
  <c r="AH32" i="9"/>
  <c r="AH31" i="9"/>
  <c r="AI31" i="9" s="1"/>
  <c r="AH30" i="9"/>
  <c r="AI30" i="9" s="1"/>
  <c r="AH28" i="9"/>
  <c r="AI28" i="9" s="1"/>
  <c r="AH27" i="9"/>
  <c r="AI27" i="9" s="1"/>
  <c r="AK27" i="9" s="1"/>
  <c r="AL27" i="9" s="1"/>
  <c r="AH26" i="9"/>
  <c r="AI26" i="9" s="1"/>
  <c r="BG26" i="9" s="1"/>
  <c r="BH26" i="9" s="1"/>
  <c r="AH23" i="9"/>
  <c r="AH22" i="9"/>
  <c r="AI22" i="9" s="1"/>
  <c r="AH21" i="9"/>
  <c r="AI21" i="9" s="1"/>
  <c r="AH19" i="9"/>
  <c r="AI19" i="9" s="1"/>
  <c r="AH17" i="9"/>
  <c r="AI17" i="9" s="1"/>
  <c r="AH14" i="9"/>
  <c r="AH13" i="9"/>
  <c r="AH11" i="9"/>
  <c r="AH9" i="9"/>
  <c r="AI9" i="9" s="1"/>
  <c r="AH8" i="9"/>
  <c r="AH5" i="9"/>
  <c r="BC8" i="9"/>
  <c r="BD6" i="9"/>
  <c r="BG6" i="9"/>
  <c r="BH6" i="9" s="1"/>
  <c r="BD26" i="9"/>
  <c r="BD22" i="9"/>
  <c r="BD27" i="9"/>
  <c r="BC26" i="9"/>
  <c r="BG32" i="9"/>
  <c r="BH32" i="9" s="1"/>
  <c r="AK32" i="9"/>
  <c r="BD49" i="9"/>
  <c r="BE49" i="9" s="1"/>
  <c r="BC49" i="9"/>
  <c r="BD47" i="9"/>
  <c r="BG41" i="9"/>
  <c r="BH41" i="9" s="1"/>
  <c r="AK36" i="9"/>
  <c r="BG33" i="9"/>
  <c r="BH33" i="9" s="1"/>
  <c r="BC31" i="9"/>
  <c r="BC22" i="9"/>
  <c r="BD21" i="9"/>
  <c r="BC21" i="9"/>
  <c r="BC18" i="9"/>
  <c r="BC13" i="9"/>
  <c r="BD9" i="9"/>
  <c r="BC6" i="9"/>
  <c r="BD14" i="9"/>
  <c r="BC14" i="9"/>
  <c r="BD13" i="9"/>
  <c r="BC36" i="9"/>
  <c r="BD41" i="9"/>
  <c r="BC41" i="9"/>
  <c r="BC20" i="9"/>
  <c r="BG11" i="9"/>
  <c r="BH11" i="9" s="1"/>
  <c r="BG36" i="9"/>
  <c r="BH36" i="9" s="1"/>
  <c r="BC47" i="9"/>
  <c r="BC27" i="9"/>
  <c r="BD44" i="9"/>
  <c r="BC44" i="9"/>
  <c r="BD30" i="9"/>
  <c r="BC30" i="9"/>
  <c r="BD31" i="9"/>
  <c r="BD11" i="9"/>
  <c r="BD19" i="9"/>
  <c r="BC19" i="9"/>
  <c r="BD8" i="9"/>
  <c r="BC33" i="9"/>
  <c r="BD36" i="9"/>
  <c r="BC9" i="9"/>
  <c r="BC11" i="9"/>
  <c r="BC35" i="9"/>
  <c r="BC23" i="9"/>
  <c r="BD32" i="9"/>
  <c r="BC32" i="9"/>
  <c r="BG23" i="9"/>
  <c r="BH23" i="9" s="1"/>
  <c r="AK47" i="9"/>
  <c r="BG47" i="9"/>
  <c r="BH47" i="9" s="1"/>
  <c r="BD38" i="9"/>
  <c r="BC40" i="9"/>
  <c r="BG38" i="9"/>
  <c r="BH38" i="9" s="1"/>
  <c r="BG49" i="9"/>
  <c r="BH49" i="9" s="1"/>
  <c r="BD43" i="9"/>
  <c r="BC43" i="9"/>
  <c r="BC17" i="9"/>
  <c r="BD17" i="9"/>
  <c r="BD15" i="9"/>
  <c r="BC15" i="9"/>
  <c r="BD33" i="9"/>
  <c r="BD40" i="9"/>
  <c r="AK28" i="9" l="1"/>
  <c r="BG28" i="9"/>
  <c r="BH28" i="9" s="1"/>
  <c r="AK29" i="9"/>
  <c r="BG29" i="9"/>
  <c r="BH29" i="9" s="1"/>
  <c r="BG21" i="9"/>
  <c r="BH21" i="9" s="1"/>
  <c r="AK21" i="9"/>
  <c r="AL21" i="9" s="1"/>
  <c r="AK9" i="9"/>
  <c r="BG9" i="9"/>
  <c r="BH9" i="9" s="1"/>
  <c r="BG17" i="9"/>
  <c r="BH17" i="9" s="1"/>
  <c r="AK17" i="9"/>
  <c r="AL17" i="9" s="1"/>
  <c r="BG45" i="9"/>
  <c r="BH45" i="9" s="1"/>
  <c r="AK45" i="9"/>
  <c r="AL45" i="9" s="1"/>
  <c r="AK22" i="9"/>
  <c r="BG22" i="9"/>
  <c r="BH22" i="9" s="1"/>
  <c r="BG31" i="9"/>
  <c r="BH31" i="9" s="1"/>
  <c r="AK31" i="9"/>
  <c r="AK19" i="9"/>
  <c r="BG19" i="9"/>
  <c r="BH19" i="9" s="1"/>
  <c r="BG44" i="9"/>
  <c r="BH44" i="9" s="1"/>
  <c r="AK44" i="9"/>
  <c r="AK30" i="9"/>
  <c r="AL30" i="9" s="1"/>
  <c r="BG30" i="9"/>
  <c r="BH30" i="9" s="1"/>
  <c r="BG15" i="9"/>
  <c r="BH15" i="9" s="1"/>
  <c r="AK15" i="9"/>
  <c r="AK26" i="9"/>
  <c r="AK43" i="9"/>
  <c r="AL43" i="9" s="1"/>
  <c r="BG27" i="9"/>
  <c r="BH27" i="9" s="1"/>
</calcChain>
</file>

<file path=xl/comments1.xml><?xml version="1.0" encoding="utf-8"?>
<comments xmlns="http://schemas.openxmlformats.org/spreadsheetml/2006/main">
  <authors>
    <author>Aleixi Mora</author>
    <author>KRC-ADM</author>
    <author>DIANA CASTRO ROA</author>
    <author>Fabian Leonardo Alfonso Sabo</author>
  </authors>
  <commentList>
    <comment ref="K3" authorId="0" shapeId="0">
      <text>
        <r>
          <rPr>
            <b/>
            <sz val="22"/>
            <color indexed="81"/>
            <rFont val="Tahoma"/>
            <family val="2"/>
          </rPr>
          <t xml:space="preserve">Definición Riesgo de corrupción: posibilidad de que por acción u omisión, se use el poder para desviar la gestión de lo público hacia un beneficio privado.
</t>
        </r>
      </text>
    </comment>
    <comment ref="O3" authorId="0" shapeId="0">
      <text>
        <r>
          <rPr>
            <b/>
            <sz val="18"/>
            <color indexed="81"/>
            <rFont val="Tahoma"/>
            <family val="2"/>
          </rPr>
          <t xml:space="preserve">Marque con una X, si la  respuesta a cada una de las pregunta es afirmativa. </t>
        </r>
        <r>
          <rPr>
            <sz val="18"/>
            <color indexed="81"/>
            <rFont val="Tahoma"/>
            <family val="2"/>
          </rPr>
          <t xml:space="preserve">
</t>
        </r>
      </text>
    </comment>
    <comment ref="BA3" authorId="1" shapeId="0">
      <text>
        <r>
          <rPr>
            <b/>
            <sz val="18"/>
            <color indexed="81"/>
            <rFont val="Tahoma"/>
            <family val="2"/>
          </rPr>
          <t xml:space="preserve">Peso del diseño de cada control + 
Peso de la ejecución de cada control
</t>
        </r>
      </text>
    </comment>
    <comment ref="AN4" authorId="0" shapeId="0">
      <text>
        <r>
          <rPr>
            <b/>
            <sz val="16"/>
            <color indexed="81"/>
            <rFont val="Tahoma"/>
            <family val="2"/>
          </rPr>
          <t xml:space="preserve">La descripción del control debe cumplir con los siguientes seis criterios
1. Responsable del Control
2. Periodicidad
3. Propósito: (Revisar, verificar, supervisar, cotejar, etc.)
4. Cómo se realiza el control
5. Qué pasa con las observaciones o desviaciones
6. Evidencia de su ejecución
</t>
        </r>
        <r>
          <rPr>
            <sz val="16"/>
            <color indexed="81"/>
            <rFont val="Tahoma"/>
            <family val="2"/>
          </rPr>
          <t xml:space="preserve">
</t>
        </r>
      </text>
    </comment>
    <comment ref="AO4" authorId="0" shapeId="0">
      <text>
        <r>
          <rPr>
            <b/>
            <sz val="16"/>
            <color indexed="81"/>
            <rFont val="Tahoma"/>
            <family val="2"/>
          </rPr>
          <t xml:space="preserve">Los Controles se pueden clasificar en:
1. Controles Preventivos: Controles que están diseñados para evitar un evento no deseado en el momento en que se produce. Este tipo de controles intentan evitar la ocurrencia de los riesgos que puedan afectar el cumplimiento de los objetivos.
</t>
        </r>
        <r>
          <rPr>
            <sz val="16"/>
            <color indexed="81"/>
            <rFont val="Tahoma"/>
            <family val="2"/>
          </rPr>
          <t xml:space="preserve">Ejemplo: Revisión al cumplimiento de los requisitos contractuales, en el proceso de selección del contratista o proveedor.
</t>
        </r>
        <r>
          <rPr>
            <b/>
            <sz val="16"/>
            <color indexed="81"/>
            <rFont val="Tahoma"/>
            <family val="2"/>
          </rPr>
          <t xml:space="preserve">
2. Controles Detectivos. Controles que están diseñados para identificar un evento o resultado no previsto después de que se haya producido. Buscan detectar la situación no deseada para que se corrija y se tomen las acciones correspondientes.
</t>
        </r>
        <r>
          <rPr>
            <sz val="16"/>
            <color indexed="81"/>
            <rFont val="Tahoma"/>
            <family val="2"/>
          </rPr>
          <t xml:space="preserve">Ejemplo: Realizar una conciliación bancaria, para verificar que los saldos en libros corresponden con los saldos en Bancos.
</t>
        </r>
        <r>
          <rPr>
            <b/>
            <sz val="16"/>
            <color indexed="81"/>
            <rFont val="Tahoma"/>
            <family val="2"/>
          </rPr>
          <t>3. Controles Correctivos. Permiten el restablecimiento de una actividad, después de ser detectado un evento no deseable, posibilitando la modificación de las acciones que propiciaron su ocurrencia. Estos controles se establecen cuando los anteriores no operan, y permiten mejorar las deficiencias. Son de tipo administrativo y requieren políticas o procedimientos para su ejecución.</t>
        </r>
      </text>
    </comment>
    <comment ref="D19" authorId="2" shapeId="0">
      <text>
        <r>
          <rPr>
            <b/>
            <sz val="16"/>
            <color indexed="81"/>
            <rFont val="Tahoma"/>
            <family val="2"/>
          </rPr>
          <t>DIANA CASTRO ROA:</t>
        </r>
        <r>
          <rPr>
            <sz val="16"/>
            <color indexed="81"/>
            <rFont val="Tahoma"/>
            <family val="2"/>
          </rPr>
          <t xml:space="preserve">
Revisar causas para que sea mas especifica</t>
        </r>
      </text>
    </comment>
    <comment ref="D21" authorId="2" shapeId="0">
      <text>
        <r>
          <rPr>
            <b/>
            <sz val="14"/>
            <color indexed="81"/>
            <rFont val="Tahoma"/>
            <family val="2"/>
          </rPr>
          <t>Revisar causas para que sean mas especificas</t>
        </r>
      </text>
    </comment>
    <comment ref="F21" authorId="3" shapeId="0">
      <text>
        <r>
          <rPr>
            <b/>
            <sz val="9"/>
            <color indexed="81"/>
            <rFont val="Tahoma"/>
            <family val="2"/>
          </rPr>
          <t>Fabian Leonardo Alfonso Sabo:</t>
        </r>
        <r>
          <rPr>
            <sz val="9"/>
            <color indexed="81"/>
            <rFont val="Tahoma"/>
            <family val="2"/>
          </rPr>
          <t xml:space="preserve">
NUEVO CONTROL</t>
        </r>
      </text>
    </comment>
    <comment ref="D30" authorId="2" shapeId="0">
      <text>
        <r>
          <rPr>
            <b/>
            <sz val="16"/>
            <color indexed="81"/>
            <rFont val="Tahoma"/>
            <family val="2"/>
          </rPr>
          <t>DIANA CASTRO ROA: Revisar la redacción de las causas para que sean más específicas.
Ejemplo: Ausencia de criterios para adelantar los procesos de selección</t>
        </r>
      </text>
    </comment>
    <comment ref="D31" authorId="2" shapeId="0">
      <text>
        <r>
          <rPr>
            <b/>
            <sz val="16"/>
            <color indexed="81"/>
            <rFont val="Tahoma"/>
            <family val="2"/>
          </rPr>
          <t>DIANA CASTRO ROA: Revisar la redacción de las causas para que sean más específicas.</t>
        </r>
      </text>
    </comment>
    <comment ref="AN33" authorId="2" shapeId="0">
      <text>
        <r>
          <rPr>
            <b/>
            <sz val="12"/>
            <color indexed="81"/>
            <rFont val="Tahoma"/>
            <family val="2"/>
          </rPr>
          <t>DIANA CASTRO ROA:</t>
        </r>
        <r>
          <rPr>
            <sz val="12"/>
            <color indexed="81"/>
            <rFont val="Tahoma"/>
            <family val="2"/>
          </rPr>
          <t xml:space="preserve">
revisar descripción del control</t>
        </r>
      </text>
    </comment>
    <comment ref="AN35" authorId="2" shapeId="0">
      <text>
        <r>
          <rPr>
            <b/>
            <sz val="9"/>
            <color indexed="81"/>
            <rFont val="Tahoma"/>
            <family val="2"/>
          </rPr>
          <t>DIANA CASTRO ROA:</t>
        </r>
        <r>
          <rPr>
            <sz val="9"/>
            <color indexed="81"/>
            <rFont val="Tahoma"/>
            <family val="2"/>
          </rPr>
          <t xml:space="preserve">
Revisar descripción del control</t>
        </r>
      </text>
    </comment>
    <comment ref="D43" authorId="2" shapeId="0">
      <text>
        <r>
          <rPr>
            <b/>
            <sz val="14"/>
            <color indexed="81"/>
            <rFont val="Tahoma"/>
            <family val="2"/>
          </rPr>
          <t>DIANA CASTRO ROA:</t>
        </r>
        <r>
          <rPr>
            <sz val="14"/>
            <color indexed="81"/>
            <rFont val="Tahoma"/>
            <family val="2"/>
          </rPr>
          <t xml:space="preserve">
</t>
        </r>
        <r>
          <rPr>
            <sz val="18"/>
            <color indexed="81"/>
            <rFont val="Tahoma"/>
            <family val="2"/>
          </rPr>
          <t>Se recomienda ser mas específicos en la redacción de causas ejemplo:
Inconsistencia en la documentación presentada para el trámite de l siniestro</t>
        </r>
      </text>
    </comment>
    <comment ref="D45" authorId="2" shapeId="0">
      <text>
        <r>
          <rPr>
            <b/>
            <sz val="18"/>
            <color indexed="81"/>
            <rFont val="Tahoma"/>
            <family val="2"/>
          </rPr>
          <t>DIANA CASTRO ROA: Se recomienda ser mas específicos en la descripción  de controles</t>
        </r>
      </text>
    </comment>
    <comment ref="D46" authorId="2" shapeId="0">
      <text>
        <r>
          <rPr>
            <b/>
            <sz val="18"/>
            <color indexed="81"/>
            <rFont val="Tahoma"/>
            <family val="2"/>
          </rPr>
          <t>DIANA CASTRO ROA: Se recomienda ser mas específicos en la descripción  de controles</t>
        </r>
      </text>
    </comment>
    <comment ref="M47" authorId="2" shapeId="0">
      <text>
        <r>
          <rPr>
            <b/>
            <sz val="9"/>
            <color indexed="81"/>
            <rFont val="Tahoma"/>
            <family val="2"/>
          </rPr>
          <t>DIANA CASTRO ROA:</t>
        </r>
        <r>
          <rPr>
            <sz val="9"/>
            <color indexed="81"/>
            <rFont val="Tahoma"/>
            <family val="2"/>
          </rPr>
          <t xml:space="preserve">
Revisar esta calificación antes de controles</t>
        </r>
      </text>
    </comment>
  </commentList>
</comments>
</file>

<file path=xl/connections.xml><?xml version="1.0" encoding="utf-8"?>
<connections xmlns="http://schemas.openxmlformats.org/spreadsheetml/2006/main">
  <connection id="1" keepAlive="1" name="ThisWorkbookDataModel" description="Modelo de datos"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Hoja2!$B$1:$C$21" type="102" refreshedVersion="7" minRefreshableVersion="5">
    <extLst>
      <ext xmlns:x15="http://schemas.microsoft.com/office/spreadsheetml/2010/11/main" uri="{DE250136-89BD-433C-8126-D09CA5730AF9}">
        <x15:connection id="Rango">
          <x15:rangePr sourceName="_xlcn.WorksheetConnection_Hoja2B1C21"/>
        </x15:connection>
      </ext>
    </extLst>
  </connection>
</connections>
</file>

<file path=xl/sharedStrings.xml><?xml version="1.0" encoding="utf-8"?>
<sst xmlns="http://schemas.openxmlformats.org/spreadsheetml/2006/main" count="1662" uniqueCount="581">
  <si>
    <t>ANALISIS DE RIESGOS ANTES DE CONTROLES</t>
  </si>
  <si>
    <t>RIESGO INHERENTE</t>
  </si>
  <si>
    <t>EVALUACION DE RIESGOS DESPUÉS DE CONTROLES</t>
  </si>
  <si>
    <t>RIESGO RESIDUAL</t>
  </si>
  <si>
    <t>PLAN DE TRATAMIENTO</t>
  </si>
  <si>
    <t>No.</t>
  </si>
  <si>
    <t>PROCESO</t>
  </si>
  <si>
    <t>FACTOR RIESGO</t>
  </si>
  <si>
    <t>CAUSAS Y FUENTES DE RIESGO</t>
  </si>
  <si>
    <t>NOMBRE DEL RIESGO</t>
  </si>
  <si>
    <t>DESCRIPCION DEL RIESGO</t>
  </si>
  <si>
    <t>Características del riesgo de Corrupción</t>
  </si>
  <si>
    <t>CONSECUENCIAS</t>
  </si>
  <si>
    <t>TIPO DE RIESGO DE FRAUDE</t>
  </si>
  <si>
    <t>PROBABILIDAD</t>
  </si>
  <si>
    <t>CRITERIOS PARA CALIFICAR EL IMPACTO</t>
  </si>
  <si>
    <t>IMPACTO</t>
  </si>
  <si>
    <t>ZONA DE RIESGO INHERENTE</t>
  </si>
  <si>
    <t>DISEÑO DE CONTROLES</t>
  </si>
  <si>
    <t>CALIFICACIÓN DEL DISEÑO DEL CONTROL</t>
  </si>
  <si>
    <t>EJECUCION DEL CONTROL
Siempre = Fuerte
Algunas veces = Moderado
Nunca = Débil</t>
  </si>
  <si>
    <t xml:space="preserve">SOLIDEZ INDIVIDUAL DEL CONTROL </t>
  </si>
  <si>
    <t>TOTAL CALIFICACION CONTROL
SOLIDEZ DEBIL = 0
SOLIDEZ MODERADO = 50
SOLIDEZ FUERTE = 100</t>
  </si>
  <si>
    <t>SOLIDEZ DEL CONJUNTO DE CONTROLES</t>
  </si>
  <si>
    <t>INCIDENCIA DEL CONTROL SOBRE PROBABILIDAD</t>
  </si>
  <si>
    <t>INCIDENCIA DEL CONTROL SOBRE IMPACTO
POR GUIA EL IMPACTO ES EL MISMO INHERENTE</t>
  </si>
  <si>
    <t xml:space="preserve">ZONA RIESGO 
RESIDUAL </t>
  </si>
  <si>
    <t>OPCIONES DE MANEJO 
DEL RIESGO</t>
  </si>
  <si>
    <t>ACTIVIDAD</t>
  </si>
  <si>
    <t>RESPONSABLE</t>
  </si>
  <si>
    <t>SOPORTE</t>
  </si>
  <si>
    <t>FECHA DE EJECUCION</t>
  </si>
  <si>
    <t>INDICADOR</t>
  </si>
  <si>
    <t>Acción u Omisión</t>
  </si>
  <si>
    <t>Uso de poder</t>
  </si>
  <si>
    <t>Desviación de la gestión de lo público</t>
  </si>
  <si>
    <t>Beneficio Privado</t>
  </si>
  <si>
    <t xml:space="preserve">Nivel </t>
  </si>
  <si>
    <t>Rango</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</si>
  <si>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</si>
  <si>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</si>
  <si>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</si>
  <si>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</si>
  <si>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</si>
  <si>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</si>
  <si>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</si>
  <si>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</si>
  <si>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</si>
  <si>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</si>
  <si>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</si>
  <si>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</si>
  <si>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</si>
  <si>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</si>
  <si>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</si>
  <si>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</si>
  <si>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</si>
  <si>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</si>
  <si>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 ¿Generar daño ambiental?</t>
  </si>
  <si>
    <t>Total preguntas afirmativas</t>
  </si>
  <si>
    <t>Nivel</t>
  </si>
  <si>
    <t>NOMBRE CONTROL</t>
  </si>
  <si>
    <t>DESCRIPCION DEL ACTUAL CONTROL</t>
  </si>
  <si>
    <t>TIPO</t>
  </si>
  <si>
    <t>Responsable</t>
  </si>
  <si>
    <t>Periodicidad</t>
  </si>
  <si>
    <t>Control Confiable</t>
  </si>
  <si>
    <t>Qué pasa con las observaciones o desviaciones</t>
  </si>
  <si>
    <t>Evidencia de la ejecución del control</t>
  </si>
  <si>
    <t>TOTAL</t>
  </si>
  <si>
    <t>FECHA DE INICIO</t>
  </si>
  <si>
    <t>FECHA DE TERMINACION</t>
  </si>
  <si>
    <t>R1</t>
  </si>
  <si>
    <t>Desarrollo Estratégico</t>
  </si>
  <si>
    <t>EXTERNO</t>
  </si>
  <si>
    <t>Intereses particulares o beneficio propio impidiendo que se muestre la gestión real de la Entidad</t>
  </si>
  <si>
    <t>Manipulación de información de planes, programas y proyectos</t>
  </si>
  <si>
    <t>Manipulación de la información relacionada con los Proyectos de Inversión, planes, y programas de la Entidad, por parte de funcionarios del proceso con acceso a dicha información, con el fin de favorecer indebidamente a terceros o  para beneficio propio, en detrimento de la entidad.</t>
  </si>
  <si>
    <t>X</t>
  </si>
  <si>
    <t>Planes, programas y proyectos inconclusos
Pérdida de la imagen institucional
Pérdida de confianza en lo público
Procesos disciplinarios
Detrimento patrimonial
Perdida de recursos</t>
  </si>
  <si>
    <t>REPORTES FRAUDULENTOS/ CORRUPCION</t>
  </si>
  <si>
    <t>POSIBLE</t>
  </si>
  <si>
    <t>MAYOR</t>
  </si>
  <si>
    <t>EXTREMO</t>
  </si>
  <si>
    <t>Aplicación de protocolos de registro,  control y validación de los Proyectos de Inversión</t>
  </si>
  <si>
    <t>El Jefe de la Oficina Asesora de Planeación y el Profesional Especializado Grado 06 de Gestión Corporativa, de acuerdo al procedimiento P-OP-015 "Formulación y Seguimiento a Proyectos de Inversión", y al procedimiento P-OP-018 "Elaboración, Modificación y Seguimiento del Plan de Acción", adoptan y aplican los protocolos para el registro, administración y control de los proyectos de inversión, según los lineamientos emitidos por la Secretaria Distrital de Planeación (Mensual en el Banco de Proyectos de la Nación y Trimestral en el Banco de Proyectos del Distrito), dejando como evidencia correos electrónicos  solicitando a los responsables de cada proyecto la actualización de la ejecución de los proyectos de inversión y plan de acción. con la información recibida se efectúa el reporte en los aplicativos dispuestos por la SDP  (Componente de Inversión y Gestión) y el DNP generando el informe respectivo y en el caso particular de SEGPLAN, el correo de validación trimestral por parte del Jefe de la Oficina Asesora de Planeación. En caso que no se realicen estas acciones, el Jefe de la Oficina debe realizar un análisis de las causas que provocan el incumplimiento y generar el reporte a la Secretaria Distrital de Planeación.</t>
  </si>
  <si>
    <t>PREVENTIVO</t>
  </si>
  <si>
    <t>Fuerte</t>
  </si>
  <si>
    <t>Siempre</t>
  </si>
  <si>
    <t>FUERTE</t>
  </si>
  <si>
    <t>ALTO</t>
  </si>
  <si>
    <t>REDUCIR EL RIESGO</t>
  </si>
  <si>
    <t>Efectuar una jornada de socialización con los responsables de cada dependencia, sobre los lineamientos de administración, actualización  y reporte de la información de los proyectos de inversión.</t>
  </si>
  <si>
    <t>Listado de Asistencia</t>
  </si>
  <si>
    <t>(Jornada de socialización adelantada / 1)*100</t>
  </si>
  <si>
    <t>R2</t>
  </si>
  <si>
    <t>Presiones indebidas para emitir pronunciamientos técnicos ajenos a la realidad o al contexto de la gestión ambiental.</t>
  </si>
  <si>
    <t>Direccionamiento indebido de los pronunciamientos de carácter ambiental</t>
  </si>
  <si>
    <t>Direccionamiento indebido de los pronunciamientos de carácter ambiental, por parte de los funcionarios responsables del proceso, para asegurar toma de decisiones que favorezcan un interés personal o de terceros, en detrimento de la entidad.</t>
  </si>
  <si>
    <t>Pérdida de la imagen institucional
Demandas contra el Estado
Pérdida de confianza en lo público
Investigaciones penales
disciplinarias y fiscales.
Detrimento patrimonial
Perdida de recursos económicos</t>
  </si>
  <si>
    <t>IMPROBABLE</t>
  </si>
  <si>
    <t>Revisión previa a emisión de pronunciamientos ambientales</t>
  </si>
  <si>
    <t>Cada vez que se requiera por parte de las diferentes áreas internas o externas a la entidad, los Profesionales Especializados Grado 06 de Gestión Ambiental emiten pronunciamientos técnicos de carácter ambiental revisando que se tengan en cuenta los lineamientos técnicos y normativos, dejando como evidencia documentos físicos o electrónicos. Dichos pronunciamientos son avalados por el Jefe de la Oficina Asesora de Planeación. En caso de que se emitan pronunciamientos que no cumplan con los lineamientos técnicos y normativos se hará un análisis interno de las causas que ocasionaron la novedad y en caso de requerirse, se solicitará el concepto de un experto externo.</t>
  </si>
  <si>
    <t>Realizar mesas técnicas cuando sea necesario,  con las partes involucradas, para aquellos pronunciamientos de carácter ambiental que generen algún tipo de desacuerdo frente al concepto emitido.</t>
  </si>
  <si>
    <t>Jefe Oficina Asesora de Planeación</t>
  </si>
  <si>
    <t>Acta de reunión o correo electrónico</t>
  </si>
  <si>
    <t>(Número de mesas técnicas realizadas para aclaraciones en caso de desacuerdo/Número de mesas técnicas solicitadas)*100</t>
  </si>
  <si>
    <t>R3</t>
  </si>
  <si>
    <t>Gestión TIC´S</t>
  </si>
  <si>
    <t>INTERNO</t>
  </si>
  <si>
    <t>Desacato de las políticas de seguridad de la información por Intereses particulares.</t>
  </si>
  <si>
    <t>Configuraciones no autorizadas o indebidas para perfiles de acceso a usuarios de sistemas de información</t>
  </si>
  <si>
    <t xml:space="preserve">Pérdida de información
Demandas contra el Estado
Pérdida de confianza en lo público
Procesos disciplinarios </t>
  </si>
  <si>
    <t>CORRUPCION</t>
  </si>
  <si>
    <t xml:space="preserve"> </t>
  </si>
  <si>
    <t>Revisión de configuración de  perfiles de acceso a sistemas de información</t>
  </si>
  <si>
    <t>El Profesional Especializado 06 - Seguridad Informática de la Dirección de TICs, con apoyo del equipo de seguridad de la información, verifica dos veces al año la configuración de perfiles de acceso a sistemas de información que soporta la Dirección de TICs, para lo cual solicitará a los líderes técnico y funcional la matriz de roles y privilegios de cada sistema de información y lo validará con las configuraciones de perfiles en el sistema.
Dicha verificación se podrá corroborar en las Actas que genere el equipo de seguridad como evidencia de las revisiones realizadas y quedarán en el repositorio destinado para tal fin, que tendrá acceso restringido.
En caso que la verificación no se pueda realizar mediante la matriz de roles y privilegios, se realizará de manera manual mediante comparación de las solicitudes de configuración de perfiles emitidas con base en lo establecido, frente a los perfiles efectivamente configurados en los sistemas de información.
En caso que exista un perfil no solicitado o autorizado, se solicita la desactivación de usuario del sistema y se procede a informar al Director de TIC a fin de tomar las acciones a que haya lugar.</t>
  </si>
  <si>
    <t xml:space="preserve">Verificar el contenido general de las matrices recibidas y notificar a los lideres de los sistemas de información en los casos que se detecten faltantes frente a la completitud de la información recibida
 </t>
  </si>
  <si>
    <t>Equipo de Seguridad de la Información</t>
  </si>
  <si>
    <t>Notificaciones emitidas</t>
  </si>
  <si>
    <t>(No. de notificaciones emitidas a las matrices revisadas/No. de matrices  que presentan faltantes de información)*100</t>
  </si>
  <si>
    <t>R4</t>
  </si>
  <si>
    <t>Gestión Grupos de Interés</t>
  </si>
  <si>
    <t>El gestor no informe apropiadamente a la comunidad sobre temas de interés del Sistema y de la Entidad, por intereses particulares o presiones indebidas</t>
  </si>
  <si>
    <t>Omisión de información del sistema y de la entidad, para beneficio de un particular</t>
  </si>
  <si>
    <t xml:space="preserve">Pérdida de información
Pérdida de imagen institucional
Incremento en las PQRS
Pérdida de confianza en lo público
Investigaciones sancionatorias y disciplinarias </t>
  </si>
  <si>
    <t>Verificación previa de información divulgada a grupos de interés</t>
  </si>
  <si>
    <t xml:space="preserve">El Profesional Especializado Grado 6 o la Profesional Universitaria Grado 4 de Gestión Social, asiste a las mesas técnicas lideradas por la Subgerencia Técnica y de Servicios, donde participan diferentes áreas de la entidad, en la cual se informan novedades del Sistema TransMilenio y se toman las decisiones correspondientes. Esta información es comunicada al equipo de Gestión Social a través de correos electrónicos, para que estos preparen las actividades de divulgación a la comunidad, y amplíen cada vez que se requiera y con el área que corresponda, la información de las mesas técnicas. Una vez verificada esta información, los gestores sociales la divulgan con las comunidades, y como evidencia diligencian un acta con sus respectivos soportes, de acuerdo con los lineamientos del documento M-SC-001 Manual de Gestión Social. En caso que las novedades no se comuniquen dentro de la mesa, el equipo de Gestión Social, solicita a la Subgerencia Técnica y de Servicios que convoque al área que lidera la propuesta de tal manera, que se garantice que cumpla con el protocolo establecido al interior de la mesa técnica. </t>
  </si>
  <si>
    <t>Realizar una mesa de trabajo con los Gestores Sociales de la Entidad, con el fin de analizar los aspectos relevantes  relacionados con las divulgaciones operacionales desde el inicio de la implementación del SITP</t>
  </si>
  <si>
    <t>Profesional Especializado Grado 6 de Gestión Social</t>
  </si>
  <si>
    <t>Acta de Actividades de Gestión Social que contenga la información manejada en la mesa de trabajo.</t>
  </si>
  <si>
    <t>(Mesa de trabajo realizada con los Gestores Sociales de la Entidad, con el fin de analizar temas concernientes a las jornadas de Divulgación /1 ) x100.</t>
  </si>
  <si>
    <t>R5</t>
  </si>
  <si>
    <t>El servidor público, en el momento en que se recibe una PQRS, manipule indebidamente los datos del peticionario.</t>
  </si>
  <si>
    <t xml:space="preserve">Manipulación indebida de bases de datos de PQRS </t>
  </si>
  <si>
    <t xml:space="preserve">Incumplimiento a la ley de Habeas Data
Pérdida de información
Pérdida de imagen institucional
Investigaciones penales y disciplinarias </t>
  </si>
  <si>
    <t>Control preventivo de la información del peticionario</t>
  </si>
  <si>
    <t>La Profesional Especializada Grado 06 de Servicio al Usuario y Contacto SIRCI y su equipo de trabajo, cada vez que reciban una PQRS deben radicarla en  los canales oficiales de la Entidad, la que se gestionará de acuerdo con el procedimiento P-SC-001 Atención de Quejas y Reclamos; que establece que cuando el área de Servicio al Usuario recibe la PQRS debe cumplir con los lineamientos dados  en la Política de Tratamiento y Protección de Datos Personales,  para lo cual se hace una capacitación sobre el manejo de la información y se firman acuerdos de confidencialidad, lo anterior con el fin de salvaguardar la información del peticionario.
En aquellas situaciones en que se vulnere los acuerdos de confidencialidad se harán las investigaciones pertinentes por parte de la Profesional Especializada Grado 06 de Servicio al Usuario y Contacto SIRCI,  quien elevará los casos a las instancias pertinentes.</t>
  </si>
  <si>
    <t xml:space="preserve">Realizar 4 mesas de trabajo con los diferentes enlaces de PQRS de concesionarios y dependencias  con el fin de concientizar sobre el manejo adecuado de los datos personales de la comunidad usuaria del Sistema TransMilenio, que interpone requerimientos a la Entidad. </t>
  </si>
  <si>
    <t>Profesional Especializado grado 6 de Servicio al Usuario y Contacto SIRCI</t>
  </si>
  <si>
    <t>Listados de asistencia
Evidencias de las mesas de trabajo</t>
  </si>
  <si>
    <t>(Numero de mesas de trabajo realizadas/4) *100</t>
  </si>
  <si>
    <t xml:space="preserve">Elaborar y socializar dos (2) piezas digitales dirigidas a los concesionarios y enlaces de PQRS de las dependencias recordando los lineamientos dados en la  política de tratamiento y protección de datos personales. </t>
  </si>
  <si>
    <t>(Piezas digitales elaboradas y socializadas/2) *100</t>
  </si>
  <si>
    <t>R6</t>
  </si>
  <si>
    <t>Gestión de Mercadeo</t>
  </si>
  <si>
    <t>Direccionamiento indebido de los espacios de explotación colateral</t>
  </si>
  <si>
    <t xml:space="preserve">
Mal uso de los espacios de explotación colateral
Pérdida de imagen institucional
Pérdida de recursos económicos
Investigaciones penales y disciplinarias </t>
  </si>
  <si>
    <t>MALVERSACION DE ACTIVOS/CORRUPCION</t>
  </si>
  <si>
    <t>Profesional Especializado Grado  6 - Negocios Colaterales</t>
  </si>
  <si>
    <t>R7</t>
  </si>
  <si>
    <t>Planeación del SITP</t>
  </si>
  <si>
    <t>Modificación de algunos de los  parámetros operacionales  para el beneficio de algún operador del SITP</t>
  </si>
  <si>
    <t>Alteraciones de los parámetros operacionales de los servicios</t>
  </si>
  <si>
    <t xml:space="preserve">Afectación en las rutas
Pérdida de recursos económicos 
Pérdida de imagen institucional
Investigaciones sancionatorias y disciplinarias </t>
  </si>
  <si>
    <t>REPORTES FRAUDULENTOS/CORRUPCION</t>
  </si>
  <si>
    <t>Comité de kilómetros eficientes</t>
  </si>
  <si>
    <t>El Subgerente Técnico y  de Servicios apoyado en la evaluación realizada por la mesa técnica del proceso de Kilómetros Eficientes, de forma semanal  revisa las propuestas de modificaciones operacionales de rutas del sistema; de encontrarse desviaciones o situaciones no comunes en los análisis que puedan beneficiar a algún operador, se indaga su origen y se define en el comité de decisión con los directivos participantes del proceso, las acciones requeridas según resultados, para determinar si se aprueban o no dichas modificaciones operacionales, dejando constancia en las actas de reuniones.</t>
  </si>
  <si>
    <t xml:space="preserve">Elaborar bitácora consolidada con los cambios aprobados solicitados por los operadores  en el año. </t>
  </si>
  <si>
    <t>Subgerente Técnico y de Servicios</t>
  </si>
  <si>
    <t>Bitácora consolidada</t>
  </si>
  <si>
    <t>(Bitácora consolidada con los cambios aprobados solicitados por los operadores  en el año/1)</t>
  </si>
  <si>
    <t>R8</t>
  </si>
  <si>
    <t>Gestión bajo presión, para lograr un incremento de flota de vehículos que beneficie a los operadores u otros terceros</t>
  </si>
  <si>
    <t>Alteraciones de los análisis de requerimiento de flota adicional</t>
  </si>
  <si>
    <t>Gestionar bajo presión cambios no justificados, tomados por el nivel de gerencia general, gerencia de integración o alcaldía en el incremento de flota de vehículos, en beneficio de terceros o a cambio de favores para estos.</t>
  </si>
  <si>
    <t>Estudio de necesidades de flota adicional</t>
  </si>
  <si>
    <t>Elaboración de estudio de demanda por parte del Profesional Especializado grado 05 y grado 06, o el Profesional Universitario grado 04, cada vez que sea requerido, para verificar la necesidad de flota adicional, dejando evidencia en el informe de estudio, documento que sirve de soporte para la toma de decisiones por parte de la alta gerencia,  de encontrarse alguna inconsistencia, se reporta directamente a los Directivos  a través del comité de integración, para que sean tomadas las decisiones pertinentes.</t>
  </si>
  <si>
    <t xml:space="preserve">Elaborar bitácora consolidada con las solicitudes de incremento  de flota aprobados solicitados por los operadores  en el año. </t>
  </si>
  <si>
    <t>(Bitácora consolidada  con las solicitudes de incremento  de flota aprobados solicitados por los operadores  en el año1)</t>
  </si>
  <si>
    <t>R9</t>
  </si>
  <si>
    <t>Supervisión y Control de la Operación</t>
  </si>
  <si>
    <t xml:space="preserve"> Presiones indebidas para manipular la programación de servicios de componente zonal a fin de favorecer intereses particulares.</t>
  </si>
  <si>
    <t>Manipulación de la programación</t>
  </si>
  <si>
    <t xml:space="preserve">Incremento de las PQRS 
Afectación en la calidad del servicio zonal
Detrimento de la calidad de vida de la comunidad
Pérdida de recursos económicos 
Pérdida de imagen institucional
Investigaciones sancionatorias y disciplinarias </t>
  </si>
  <si>
    <t>Verificación programación de operación del servicio</t>
  </si>
  <si>
    <t>MODERADO</t>
  </si>
  <si>
    <t>Realizar al menos una reunión semestral con las empresas operadoras, en la que se presente la información de los hallazgos o situaciones que han generado rechazo o novedad frente a las  solicitudes de aprobación de PSO'S</t>
  </si>
  <si>
    <t>Profesional Especializado Gr 06 de Programación</t>
  </si>
  <si>
    <t>Listado de asistencia y orden del día de la reunión</t>
  </si>
  <si>
    <t xml:space="preserve">(Cantidad de reuniones de socialización de casos/2)*100
</t>
  </si>
  <si>
    <t>Verificación de programación de kilómetros programados</t>
  </si>
  <si>
    <t>DETECCIÓN</t>
  </si>
  <si>
    <t>Moderado</t>
  </si>
  <si>
    <t>Realizar reunión mensual con el equipo de técnicos que validan el kilometraje para hacer una verificación aleatoria de casos en los que se presente aumento del kilometraje programado a fin de corroborar que todos los casos revisados se encuentren autorizados.</t>
  </si>
  <si>
    <t>Listado de asistencia y acta  de la reunión</t>
  </si>
  <si>
    <t>(Número de rutas con aumento en el km programado/Número de rutas verificadas que cuentan con autorización para el aumento de kilometraje)*100</t>
  </si>
  <si>
    <t>R10</t>
  </si>
  <si>
    <t>Presiones indebidas sobre el personal encargado de reportar las irregularidades ofreciendo dadivas a cambio de omitir información en la que se evidencien los incumplimientos</t>
  </si>
  <si>
    <t>Manipulación de la información</t>
  </si>
  <si>
    <t>CATASTROFICO</t>
  </si>
  <si>
    <t xml:space="preserve">Interventoría a la operación </t>
  </si>
  <si>
    <t>Solicitar semestralmente a la interventoría una copia de la matriz de seguimiento de operativos para ser contrastada contra la relación interna de solicitudes consolidada en la DTB para verificar que los dos registros sean coherentes</t>
  </si>
  <si>
    <t xml:space="preserve">Contratista Profesional seguimiento gestión de interventoría </t>
  </si>
  <si>
    <t>Archivo Excel de las matrices contrastadas y revisadas</t>
  </si>
  <si>
    <t>(Cantidad de solicitudes registradas en matriz de interventoría / Cantidad de solicitudes registradas en matriz DTB)*100</t>
  </si>
  <si>
    <t>Seguimiento de control a concesionarios</t>
  </si>
  <si>
    <t>Realizar seguimiento mensual al debido proceso de las conductas operacionales , cuya información definitiva se consolida en la etapa 2D de la cual se dejan como trazabilidad las cartas notificadas a los concesionarios. (conductas aceptadas, no contestadas, contestadas no contundente y contestado contundente)</t>
  </si>
  <si>
    <t>Profesional Especializado  Gr 06 (encargado Conductas Operacionales)</t>
  </si>
  <si>
    <t xml:space="preserve">Cartas de Notificación de la consolidación hasta etapa 2 a los concesionarios </t>
  </si>
  <si>
    <t>(Cantidad conductas op (todos los estados/Cant conductas op registradas)*100</t>
  </si>
  <si>
    <t>R11</t>
  </si>
  <si>
    <t xml:space="preserve">Presiones indebidas sobre el personal encargado de dicha labor ofreciendo dadivas o favorecimiento de Intereses particulares a cambio de realizar su labor sin la verificación adecuada y suficiente de los documentos requeridos.
</t>
  </si>
  <si>
    <t>Vinculación inapropiada de conductores y/o vehículos</t>
  </si>
  <si>
    <t>Incumplimiento de contratos de concesión
Afectación en la calidad del servicio zonal
Detrimento de la calidad de vida de la comunidad
Pérdida de imagen institucional
Investigaciones sancionatorias, disciplinarios, fiscales y penales</t>
  </si>
  <si>
    <t>Verificación de requisitos de vinculación de conductores</t>
  </si>
  <si>
    <t>Revisión aleatoria liderada por el equipo de flota, en cabeza del Profesional Especializado Grado 06 - Flota, cuando se requiera, de instancias de aprobación y procesos de verificación de requisitos, definidos para la vinculación de los conductores presentados por cada concesionario de operación, de acuerdo al Procedimiento VINCULACIÓN DE CONDUCTORES ZONALES AL SITP, dejando como evidencia el Certificado de Vinculación de conductores (a los aceptados), de no cumplir se rechaza y se envía comunicación al concesionario</t>
  </si>
  <si>
    <t>Realizar trimestralmente una base de datos en la que se pueda evidenciar que cada una de las vinculaciones de conductores se encuentra asociada a un requerimiento oficial radicado ante Transmilenio mediante oficio. Soporte archivo Excel</t>
  </si>
  <si>
    <t>Profesional Especializado de flota Gr 06</t>
  </si>
  <si>
    <t>Base de datos solicitudes y vinculaciones</t>
  </si>
  <si>
    <t>(Cant Conductores vinculados que cuentan con solicitud formal/Cantidad de Conductores vinculados) *100</t>
  </si>
  <si>
    <t>Verificación de requisitos de vinculación de vehículos</t>
  </si>
  <si>
    <t>Revisión aleatoria liderada por el equipo de flota, en cabeza del Profesional Especializado Grado 06 - Flota, cuando se requiera, de instancias de aprobación y procesos de verificación de requisitos, definidos para la vinculación de los vehículos presentados por cada concesionario de operación, de acuerdo al Procedimiento VINCULACIÓN DE VEHÍCULOS ZONALES AL SITP, dejando como evidencia oficio al Concesionario informando los vehículos que cumplen y que no cumplen. De no cumplir se rechaza y se envía comunicación al concesionario.</t>
  </si>
  <si>
    <t>Realizar trimestralmente una base de datos en la que se pueda evidenciar que cada una de las vinculaciones de vehículos se encuentra asociada a un requerimiento oficial radicado ante Transmilenio mediante oficio. Soporte archivo Excel</t>
  </si>
  <si>
    <t>(Cant Buses vinculados que cuentan con solicitud formal/ Cantidad de Buses vinculados) *100</t>
  </si>
  <si>
    <t>R12</t>
  </si>
  <si>
    <t>Ofrecimiento dadivas o favorecimiento de Intereses particulares a cambio de reportar una cantidad inexacta de kilómetros.</t>
  </si>
  <si>
    <t>Reporte indebido de kilómetros</t>
  </si>
  <si>
    <t>Perdida de recursos económicos
Afectación en la calidad del servicio zonal
Pérdida de imagen institucional
Procesos sancionatorios, disciplinarios, fiscales y penales</t>
  </si>
  <si>
    <t>Supervisión a la ejecución de procedimientos de reportes de kilometraje componente zonal sitp y supervisión fuera de línea</t>
  </si>
  <si>
    <t>Bajo el liderazgo del Profesional Especializado Grado 06 de Supervisión y Control de la Operación se realiza una validación automática de parámetros de liquidación de kilómetros a través de la "plataforma tecnológica EIC", por medio de la cual se calcula diariamente el kilometraje no ejecutado en cada viaje a partir de los datos registrados en el Sistema SAE, con los valores encontrados los técnicos del  área de supervisión y liquidación de kilometraje procedan a aplicar el respectivo descuento del cálculo de kilometraje del periodo, sobre la cual el equipo offline hace validaciones adicionales en el marco del debido proceso con los concesionarios dejando  como evidencia los reportes. En caso de encontrarse diferencias se procede a realizar los ajustes a que haya lugar.</t>
  </si>
  <si>
    <t>Hacer una revisión aleatoria en el semestre, de los registros que generaron ajuste para confirmar que las condiciones que llevaron al mismo estén autorizadas</t>
  </si>
  <si>
    <t>Profesional Especializado de control Gr 06</t>
  </si>
  <si>
    <t>Relación de ajustes verificados con la respectiva justificación</t>
  </si>
  <si>
    <t>(Cantidad de registros verificados/
Cantidad de registros autorizados)*100</t>
  </si>
  <si>
    <t>R13</t>
  </si>
  <si>
    <t xml:space="preserve">Alteración de la programación de servicios troncales y duales para el favorecimiento de intereses particulares o por presiones indebidas. </t>
  </si>
  <si>
    <t>Manipulación de los parámetros de programación troncal.</t>
  </si>
  <si>
    <t>Afectación en la calidad del servicio troncal
Detrimento de la calidad de vida de la comunidad
Pérdida de imagen institucional
Procesos sancionatorios, disciplinarios, fiscales y penales</t>
  </si>
  <si>
    <t>Verificación de parámetros de programación de servicios operacionales troncales</t>
  </si>
  <si>
    <t>Profesional Especializado Grado 06 de Programación y Planificación BRT-Servicios Troncales</t>
  </si>
  <si>
    <t>R14</t>
  </si>
  <si>
    <t>Alteración de las cantidades de insumos ejecutadas en las obras de mantenimiento.</t>
  </si>
  <si>
    <t>Manipulación de la información de los trabajos de mantenimiento ejecutados en la infraestructura del Sistema</t>
  </si>
  <si>
    <t>Alianza entre interventor y contratista con el propósito de manipular la información de los trabajos de mantenimiento ejecutados en la infraestructura para alterar la facturación de las obras ejecutadas con el fin de obtener beneficios económicos particulares.</t>
  </si>
  <si>
    <t>Pérdida de recursos económicos
Pérdida de información
Procesos sancionatorios y disciplinarios.</t>
  </si>
  <si>
    <t>Realizar una mesa de trabajo  con el contratista de mantenimiento y la interventoría con el fin de presentar posibles situaciones que deriven en la manipulación de información relacionada con los trabajos de mantenimiento en la infraestructura del sistema</t>
  </si>
  <si>
    <t>Profesional Especializado Grado 06 Mantenimiento y Aseo Infraestructura Componente Troncal 
Profesional Universitario Grado 03 Mantenimiento y Aseo Infraestructura Sistema BRT.</t>
  </si>
  <si>
    <t>Acta de reunión.</t>
  </si>
  <si>
    <t>(Mesa de trabajo realizada/ 1) X 100</t>
  </si>
  <si>
    <t>Verificación de  cumplimiento de indicadores contractuales</t>
  </si>
  <si>
    <t>DETECCION</t>
  </si>
  <si>
    <t>R15</t>
  </si>
  <si>
    <t>Alteración de los perfiles en la selección  del personal vinculado a los contratos de fuerza operativa, debido a intereses particulares o por presiones indebidas.</t>
  </si>
  <si>
    <t xml:space="preserve">Favoritismos y favorecimientos por padrinazgo y/o vínculos afectivos y/o familiares </t>
  </si>
  <si>
    <t>Pérdida de imagen institucional
Pérdida de confianza de lo público
Procesos sancionatorios y disciplinarios</t>
  </si>
  <si>
    <t>Verificación de cumplimiento de perfiles de personal de fuerza operativa</t>
  </si>
  <si>
    <t xml:space="preserve">Cada vez que se requiera, el personal designado para la revisión de hojas de vida verifica el cumplimiento de los requisitos básicos (estudios académicos y experiencia laboral) de los aspirantes postulados a ocupar los diferentes puestos en los contratos de fuerza operativa, de acuerdo con los perfiles previstos en los pliegos del proceso licitatorio. Una vez revisadas estas condiciones, se envía correo electrónico al Profesional Especializado Grado 06 de Coordinación Técnica Operativa, con la documentación del aspirante y el formato de antecedentes presentado como anexo de cada una de las hojas de vida postuladas a conformar el grupo de trabajo de la Fuerza Operativa, para proceder a verificar nuevamente el cumplimiento del perfil y la existencia de posibles novedades por desempeño en anteriores contratos de la misma naturaleza. En caso de encontrarse alguna inconsistencia se rechaza la hoja de vida informando a la empresa contratista correspondiente de dicha situación. </t>
  </si>
  <si>
    <t>Realizar una  capacitación para aquellos colaboradores de la Fuerza Operativa que requieran profundizar en algunas temáticas de operación del Sistema, teniendo en cuenta los resultados de seguimiento al desempeño operativo que ejerce TRANSMILENIO S.A. sobre dicho personal</t>
  </si>
  <si>
    <t>Profesional Especializado Grado 06 de Coordinación Técnica Operativa de la DTBRT</t>
  </si>
  <si>
    <t xml:space="preserve">Listado de asistencia a capacitación de refuerzo </t>
  </si>
  <si>
    <t>(Capacitación de refuerzo realizada /1) X 100</t>
  </si>
  <si>
    <t>R16</t>
  </si>
  <si>
    <t xml:space="preserve">Alteración del cálculo de indicadores de desempeño de las empresas operadoras troncales y/o modificación de los resultados de los mismos, debido a intereses particulares de alguno de los actores involucrados en el proceso. </t>
  </si>
  <si>
    <t>Alteración de indicadores de desempeño de las empresas operadoras troncales</t>
  </si>
  <si>
    <t>Incumplimiento de indicadores de desempeño
Afectación en la calidad del servicio zonal
Procesos sancionatorios y disciplinarios</t>
  </si>
  <si>
    <t xml:space="preserve">Revisión de indicadores de desempeño de las empresas operadoras troncales </t>
  </si>
  <si>
    <t xml:space="preserve">Revisar con los delegados de las empresas operadoras troncales en el marco del comité de operadores los resultados consolidados de cada semestre de los indicadores de desempeño </t>
  </si>
  <si>
    <t>Actas y presentaciones de los comités de operadores troncales.</t>
  </si>
  <si>
    <t>(Número de revisiones de indicadores realizadas con operadores/
2) X 100</t>
  </si>
  <si>
    <t>R17</t>
  </si>
  <si>
    <t>Habilitación de las tarjetas de conducción en el sistema GestSAE para beneficios particulares</t>
  </si>
  <si>
    <t>Alteración del estado de operatividad de las tarjetas de conducción en el sistema GestSAE</t>
  </si>
  <si>
    <t>Pérdida de información
Afectación en la calidad del servicio 
Procesos sancionatorios y disciplinarios</t>
  </si>
  <si>
    <t>Seguimiento y análisis de eventos de seguridad vial  y registros de inoperabilidad</t>
  </si>
  <si>
    <t>Profesionales Especializados  Grado 06 de Seguridad Sistema BRT y Sistema Buses de la Dirección Técnica de Seguridad o quien designe</t>
  </si>
  <si>
    <t>R18</t>
  </si>
  <si>
    <t>El contratista no reporte los hallazgos o novedades evidenciadas en las inspecciones realizadas, por intereses particulares o presiones indebidas</t>
  </si>
  <si>
    <t>Omisión de hallazgos en las inspecciones de seguridad operacional, para beneficio particular</t>
  </si>
  <si>
    <t>Revisiones aleatorias de campo</t>
  </si>
  <si>
    <t>Realizar una sensibilización al personal en vía acerca de la importancia del reporte de los hallazgos o novedades evidenciadas en las inspecciones de seguridad.</t>
  </si>
  <si>
    <t>Listado de asistencia y acta de reunión</t>
  </si>
  <si>
    <t>(Sensibilización al personal en vía realizada/1)*100</t>
  </si>
  <si>
    <t>R19</t>
  </si>
  <si>
    <t>Gestión del Talento Humano</t>
  </si>
  <si>
    <t>INTERNO o EXTERNO</t>
  </si>
  <si>
    <t>Debilidad en los criterios definidos para adelantar los procesos de selección.</t>
  </si>
  <si>
    <t>Direccionamiento de las pruebas de selección para fines particulares o personales</t>
  </si>
  <si>
    <t>Perdida de recursos económicos
Afectación en la ejecución de funciones de la dependencia
Pérdida de confianza de lo público
Pérdida de imagen institucional
Procesos sancionatorios y disciplinarios</t>
  </si>
  <si>
    <t>Validación de criterios en procesos de selección</t>
  </si>
  <si>
    <r>
      <t>Cada vez que se genere la necesidad de llevar a cabo un proceso de selección con el fin de cubrir los cargos vacantes en la Planta de Personal de la entidad, el Director Corporativo determinara mediante Circular los criterios que se requieren para dicho proceso. El Profesional Especializado Grado 06 de Gestión del Talento Humano revisará el proceso atendiendo los lineamientos establecidos en el Manual para la Selección o Nombramiento, Vinculación y Desvinculación de Servidores Públicos de TransMilenio S.A., para lo cual verificara el cumplimento de los requisitos habilitantes establecidos en el Manual de Funciones vs.. las hojas de vida de los posibles candidatos, dejando como evidencia una Matriz de Control de cumplimiento de requisitos</t>
    </r>
    <r>
      <rPr>
        <sz val="18"/>
        <color indexed="8"/>
        <rFont val="Arial"/>
        <family val="2"/>
      </rPr>
      <t>. El proceso puede ser liderado por agentes internos o externo, dejando como evidencia un informe de los resultados del proceso en cada una de sus etapas. En caso de que en cada una de las etapas se presenten reclamaciones por parte de los posibles candidatos, se atenderán por parte del Director Corporativo dentro de los plazos establecidos.</t>
    </r>
  </si>
  <si>
    <t>Realizar informes de seguimiento a cada proceso de selección que se adelante durante la vigencia</t>
  </si>
  <si>
    <t>Profesional Especializado Grado 06 de Gestión del Talento Humano</t>
  </si>
  <si>
    <t>Informe de seguimiento</t>
  </si>
  <si>
    <t xml:space="preserve"> Numero de Informes de Seguimiento a los Procesos de Selección adelantados  / Número de procesos de selección realizados ) *100</t>
  </si>
  <si>
    <t>R20</t>
  </si>
  <si>
    <t>Cargue de información en la base de datos de las novedades de nomina de forma mal intencionada.</t>
  </si>
  <si>
    <t>Manipulación de la información relacionada con la liquidación de la nómina.</t>
  </si>
  <si>
    <t>Quejas de los funcionarios
Procesos  disciplinarios</t>
  </si>
  <si>
    <t>Validación de datos cargados en el sistema con pre nomina</t>
  </si>
  <si>
    <t>Mensualmente el Auxiliar o Técnico de nómina se encarga de alimentar en el cuadro de novedades de Excel y en el aplicativo JSP7 todas las novedades de nomina reportadas por los funcionarios y los Directivos de las áreas técnicas (BRT-Buses -Modos). Con esta información el Profesional Universitario Grado 04 de nómina se encarga de validar toda la información registrada, comparando los soportes físicos vs. el aplicativo de nómina y el archivo en Excel, dejando como evidencia de la validación un OK de conformidad en cada una las pestañas, y un visto bueno en los soporte físicos. A partir de esta información, todos los soportes se remiten al Profesional Especializado Grado 06 de Talento Humano para su revisión final. En caso de encontrarse inconsistencias u observaciones en el momento de la validación de la información, se reportara al funcionario que radico la novedad o al Técnico Administrativo Grado 02, de las Direcciones Técnicas encargado del reporte del personal operativo, para que realice el respectivo ajuste y reenvié la información correcta.</t>
  </si>
  <si>
    <t>Validar la información reportada de Dominicales trabajados por el personal operativo de las Direcciones Técnicas, para corroborar el reporte remitido por el área.</t>
  </si>
  <si>
    <t>Profesional Universitario Grado 04 de Nómina</t>
  </si>
  <si>
    <t>Mensual</t>
  </si>
  <si>
    <t>(Validaciones de dominicales revisadas / validaciones de dominicales reportadas) * 100</t>
  </si>
  <si>
    <t>R21</t>
  </si>
  <si>
    <t>Información médica no veraz</t>
  </si>
  <si>
    <t>Aumento en los índices de ausentismo
Procesos  sancionatorios y disciplinarios</t>
  </si>
  <si>
    <t>Validación por el área de SST de las incapacidades recurrentes y/o sospechosas.</t>
  </si>
  <si>
    <t>R22</t>
  </si>
  <si>
    <t>Gestión Económica de los Agentes del Sistema</t>
  </si>
  <si>
    <t>Los agentes Externos influyen en la estructura administrativa de Transmilenio para que actúen a su conveniencia</t>
  </si>
  <si>
    <t>Pérdida de recursos económicos
Pérdida de confianza de los público
Demandas contra el estado
Procesos sancionatorios, disciplinarios, fiscales y penales</t>
  </si>
  <si>
    <t>Realizar una mesa de trabajo con las áreas técnicas con el fin de presentar las condiciones en que se debe proveer la información insumo para la liquidación previa de los Agentes del Sistema</t>
  </si>
  <si>
    <t>Profesional Especializado Grado 06 de  Control del Recaudo y Remuneración del Sistema</t>
  </si>
  <si>
    <t>Lista de asistencia, Acta</t>
  </si>
  <si>
    <t>(Mesa de trabajo realizada con áreas técnicas/1)*100</t>
  </si>
  <si>
    <t>R23</t>
  </si>
  <si>
    <t>Gestión de la Información Financiera y Contable</t>
  </si>
  <si>
    <t>Intereses particulares o 
Presiones indebidas</t>
  </si>
  <si>
    <t>Apropiación indebida del rubro presupuestal</t>
  </si>
  <si>
    <t>Validación cumplimiento resolución de liquidación</t>
  </si>
  <si>
    <t>El Profesional Especializado Grado 06 Finanzas Corporativas - Presupuesto, verifica anualmente, al inicio de cada vigencia, a través del módulo de presupuesto del sistema JSP7, que el plan de adquisiciones cumpla con la resolución de liquidación del presupuesto para la vigencia, dejando como evidencia el correo electrónico enviado a la OAP, donde se confirma el resultado de la verificación. 
De encontrarse diferencias, se informa a la OAP, con el fin de que se realicen los ajustes pertinentes</t>
  </si>
  <si>
    <t>Verificar el presupuesto en el sistema JSP7, cargado por el Profesional Universitario grado 4 de Presupuesto, contra la Resolución General de Presupuesto aprobada para la vigencia</t>
  </si>
  <si>
    <t>Profesional Especializado grado 6 Contador General</t>
  </si>
  <si>
    <t>Correo electrónico informando la apertura o no del presupuesto en el sistema JSP7 para el periodo</t>
  </si>
  <si>
    <t>(# Verificaciones de presupuesto  vs. resolución general de presupuesto /1) * 100</t>
  </si>
  <si>
    <t>Conciliación del plan de adquisiciones</t>
  </si>
  <si>
    <t>Al iniciar la vigencia y cuando se presenten modificaciones en el plan de adquisiciones, el Profesional Universitario grado 4 de Presupuesto verifica, a través de la interfaz entre el módulo de planeación presupuestal y el módulo de presupuesto, que los valores, rubros, centros de costo y metas de los proyectos correspondan a los aprobados en el acta de comité de contratación correspondiente, comparándolos con la resolución de liquidación de presupuesto. En caso de encontrarse diferencias, se realiza una conciliación conjunta con el Profesional especializado grado 6 de la OAP, con el fin de que se decida las acciones de solución. De no presentarse diferencias, se informará a la OAP, la  validación de la versión conciliada. Dejando evidencia de este control en los correos enviados a la OAP.</t>
  </si>
  <si>
    <t>R24</t>
  </si>
  <si>
    <t>Intereses particulares
Presiones indebidas</t>
  </si>
  <si>
    <t>Manipulación de información financiera</t>
  </si>
  <si>
    <t xml:space="preserve">Pérdida de recursos económicos
Perdida de confianza de los público
Demandas contra el estado
Procesos sancionatorios, disciplinarios y fiscales </t>
  </si>
  <si>
    <t>RARA VEZ</t>
  </si>
  <si>
    <t>Conciliación de cuentas bancarias</t>
  </si>
  <si>
    <t>Mensualmente, el Profesional Especializado Grado 05 de Tesorería, realiza las conciliaciones bancarias y genera el Estado de tesorería mensual con los saldos y movimientos de las cuentas bancarias, las cuales son revisadas y aprobadas por el Tesorero; una vez aprobado se envía a través de correo electrónico y/o en medio físico al Profesional Especializado grado 6 de Contabilidad para conciliación contable del mes. De presentarse diferencias en la conciliación interna de Tesorería se analizan las partidas conciliatorias y se determina la causa para ser aclarada dicha  partida. La evidencia de este control, es el reporte del JSP7 (Conciliación Bancaria y Estado de tesorería), así como los extractos bancarios.</t>
  </si>
  <si>
    <t>Realizar la revisión y  aprobación de las conciliaciones bancarias.</t>
  </si>
  <si>
    <t>Profesional Especializado Grado 6 Contador General</t>
  </si>
  <si>
    <t>Conciliación Bancaria Mensual y Copia de Estado de Tesorería Mensual</t>
  </si>
  <si>
    <t>(# Conciliaciones bancarias mensuales/# cuentas bancarias) * 100</t>
  </si>
  <si>
    <t>R25</t>
  </si>
  <si>
    <t>Gestión Jurídica</t>
  </si>
  <si>
    <t>Debilidades en la revisión de conceptos y actos jurídicos</t>
  </si>
  <si>
    <t>Direccionamiento de conceptos y actos jurídicos</t>
  </si>
  <si>
    <t>Demandas contra la entidad
Pérdida de recursos económicos
Pérdida de confianza de lo público
Procesos sancionatorios, disciplinarios, fiscales y penales</t>
  </si>
  <si>
    <r>
      <t xml:space="preserve">Revisión de conceptos </t>
    </r>
    <r>
      <rPr>
        <sz val="18"/>
        <color indexed="10"/>
        <rFont val="Arial"/>
        <family val="2"/>
      </rPr>
      <t xml:space="preserve"> </t>
    </r>
  </si>
  <si>
    <t>Cada vez que se realice solicitud de concepto a la Subgerencia Jurídica por parte de alguna dependencia de la entidad,  el Profesional Especializado grado 6 de Asesoría y Asistencia Legal  proyecta y revisa conceptos jurídicos  en diferentes instancias de la dependencia frente a la normatividad legal aplicable,  el cual es avalado y firmado por el subgerente jurídico; dejando como evidencia en la Hoja de trabajo del funcionario la relación del radicado de entrada, el tema del concepto y el radicado y fecha de la emisión del concepto. En los casos en que la solicitud de concepto no se encuentre debidamente  soportado con los lineamientos establecidos en la circular 8 de 2018, la misma se devuelve al área solicitante o  se solicita aclaración a fin de que sea ajustada y se pueda emitir el concepto.</t>
  </si>
  <si>
    <t>Profesionales de apoyo de la Subgerencia Jurídica que se requiera</t>
  </si>
  <si>
    <t xml:space="preserve">Hoja de trabajo de asignaciones  </t>
  </si>
  <si>
    <t>(Número de conceptos elaborados en temas específicos por otros profesionales /número de conceptos en los que se requiere la elaboración de otros profesionales) *100</t>
  </si>
  <si>
    <t>R26</t>
  </si>
  <si>
    <t>Manejo inadecuado e inoportuno de la información que soporta los procesos judiciales con Intereses particulares y/o 
Presiones indebidas</t>
  </si>
  <si>
    <t xml:space="preserve">Direccionamiento indebido en la defensa judicial </t>
  </si>
  <si>
    <t>Demandas contra la entidad
Pérdida de recursos económicos
Pérdida de confianza de lo público
Procesos disciplinarios, fiscales y penales</t>
  </si>
  <si>
    <t>Vigilancia judicial periódica de los procesos</t>
  </si>
  <si>
    <t>Abogados internos y externos que tienen a su cargo procesos judiciales y conciliaciones extrajudiciales</t>
  </si>
  <si>
    <t>(Certificaciones expedidas  en el trimestre/certificaciones que se requieren expedir en el trimestre) *100</t>
  </si>
  <si>
    <t>R27</t>
  </si>
  <si>
    <t>Adquisición de Bienes y Servicios</t>
  </si>
  <si>
    <t>Ausencia de controles durante la etapa de revisión de los contratos que se van a adjudicar</t>
  </si>
  <si>
    <t>Direccionamiento de procesos de selección</t>
  </si>
  <si>
    <t>Verificación del proceso contractual por diferentes filtros</t>
  </si>
  <si>
    <t>El Profesional Especializado Grado 06 de contratación (o quien haga sus veces), designa un miembro del equipo de abogados para que acompañe el desarrollo del proceso de selección hasta la adjudicación del contrato, quien verifica, junto con los enlaces de cada dependencia donde se originan, por medio de un check list los documentos que deben contener cada contrato; adicionalmente se realizan diferentes filtros por parte del ordenador del gasto, como son; los asesores y coordinadores de contratación, Comité de contratación de la entidad y el abogado que participa en el proceso de selección, con el fin de dar cumplimiento a las normas que lo regulan. La aplicación de los filtros se hace antes de que se suscriba el contrato y aplica para toda contratación con convocatoria pública. Se deja como evidencia los flujos de aprobación que aparecen en la plataforma SECOP II, las actas de los comités de contratación.  En los flujos de aprobación que son de público conocimiento se puede verificar la existencia o no de los filtros relacionados anteriormente, de encontrarse que falta algún filtro, la persona que lo evidenció puede reportar al ordenador del gasto o la persona u organismo encargado de hacer ese filtro que el mismo no se realizó, y se procede a hacerlo y a suspender el proceso de suscripción del contrato. Este proceso se realiza con todos los procesos de selección (permanentemente).</t>
  </si>
  <si>
    <t>Realizar una  sensibilización a los colaboradores encargados de la estructuración de los documentos previos a la firma del contrato (estudios previos, anexo técnico, proyectos de pliegos, estudios de sector, entre otros), para fortalecer su conocimiento en el desarrollo de los diferentes procesos de selección</t>
  </si>
  <si>
    <t>Profesional Especializado grado 6 de Adquisición de Bienes y Servicios</t>
  </si>
  <si>
    <t>Lista de asistencia a la jornada de sensibilización</t>
  </si>
  <si>
    <t>(Jornada de sensibilización realizada / Jornada de sensibilización planeada) * 100</t>
  </si>
  <si>
    <t>Realización de pactos colusorios en fase de estructuración y en fase de evaluación de los procesos de selección</t>
  </si>
  <si>
    <t>R28</t>
  </si>
  <si>
    <t>Gestión de Servicios Logísticos</t>
  </si>
  <si>
    <t>Inconsistencia en la documentación presentada para el trámite del siniestro</t>
  </si>
  <si>
    <t>Pagos indebidos de siniestros</t>
  </si>
  <si>
    <t>Funcionario solicita el pago de un siniestro que no ocurrió o presenta documentación ficticia sobre el siniestro, ya sea en colusión con el funcionario de la aseguradora para recibir un beneficio particular o beneficiar indebidamente a la entidad u ocultar la responsabilidad por negligencias de otros funcionarios en el siniestro.</t>
  </si>
  <si>
    <t>Demandas contra la entidad
Perdida de recursos económicos
Perdida de confianza de lo público
Procesos disciplinarios y fiscales</t>
  </si>
  <si>
    <t>Verificación del cumplimiento de requisitos para presentar siniestro</t>
  </si>
  <si>
    <t>Cada que se reporta un siniestro, el Profesional Especializado Grado 06 de Seguros, valida los documentos presentados en el reporte del siniestro comparándolos con los documentos requeridos en las pólizas correspondientes y verifica el cumplimiento de requisitos para remitir el siniestro al corredor de seguros. En caso de encontrarse inconsistencias, se informa mediante correo electrónico al área respectiva que presentó el informe de siniestro el faltante u observación presentada, para que ésta complete la documentación o aclare la observación, una vez sean subsanadas todas las inconsistencias evidenciadas, o en los casos en los que no se evidencia ninguna inconsistencia, se envía correo electrónico al corredor de seguros para poder dar continuidad al proceso correspondiente.</t>
  </si>
  <si>
    <t>Enviar a los supervisores de bienes que han sido amparados por la póliza de todo riesgo, un correo electrónico con el listado de documentos y proceso correspondiente para el reporte de siniestros asociados a dichos bienes.</t>
  </si>
  <si>
    <t>Profesional Especializado 06 de Seguros y/o contratista</t>
  </si>
  <si>
    <t>Correos electrónicos</t>
  </si>
  <si>
    <t>(Correo electrónico enviado / 1)* 100</t>
  </si>
  <si>
    <t>R29</t>
  </si>
  <si>
    <t>Registro inadecuado de inventarios</t>
  </si>
  <si>
    <t>Inconsistencias en la información financiera
Perdida de recursos económicos
Perdida de confianza de lo público
Procesos sancionatorios, disciplinarios y fiscales</t>
  </si>
  <si>
    <t>Levantamiento físico de inventario aleatorio</t>
  </si>
  <si>
    <t>Profesional Especializado grado 6 de Apoyo Logístico</t>
  </si>
  <si>
    <t>R30</t>
  </si>
  <si>
    <t>Intereses particulares o
Presiones indebidas</t>
  </si>
  <si>
    <t>Perdida  de los expedientes de archivo para beneficios particulares</t>
  </si>
  <si>
    <t>Pérdida de la memoria institucional
Fuga de información
Pérdida de recursos económicos
Pérdida de confianza de lo público
Procesos sancionatorios y disciplinarios</t>
  </si>
  <si>
    <t>PROBABLE</t>
  </si>
  <si>
    <t>Seguimiento al préstamo de documentos exclusivo a funcionarios</t>
  </si>
  <si>
    <t>El contratista encargado de realizar los prestamos de expedientes, diariamente realiza seguimiento verificando en la planilla de control los expedientes que ya cumplieron el tiempo de préstamo establecido en el manual de Gestion Documental. En los casos en que se presenten documentos que no hayan sido devueltos se remite un correo electrónico solicitando devolución inmediata o refrendación de ser necesario del préstamo. De no recibir respuesta o devolución de los expedientes prestados, el caso se escalara al superior inmediato para que tome las acciones a que haya lugar. La evidencia de este control son los correos electrónicos y las planillas de control de prestamos.</t>
  </si>
  <si>
    <t xml:space="preserve">Realizar una sensibilización a los contratistas  que apoyan la gestión de archivo sobre los procedimientos a seguir para el préstamo de documentos </t>
  </si>
  <si>
    <t>Profesional  Universitario Grado 03 - Gestión documental</t>
  </si>
  <si>
    <t>Lista de asistencia y presentación</t>
  </si>
  <si>
    <t>(Sensibilización realizada /1)*100</t>
  </si>
  <si>
    <t>Debilidad en los controles de seguimiento a las carpetas por parte de la firma encargada de la administración del Archivo</t>
  </si>
  <si>
    <t>Seguimiento a planillas de control trimestral</t>
  </si>
  <si>
    <t>El  Profesional Universitario Grado 3 de Gestión documental o el encargado de la supervisión del contrato de Gestión Documental, trimestralmente revisa con el contratista encargado de realizar los prestamos de expedientes, las planillas de control de prestamos verificando el cumplimiento de los criterios establecidos en el Manual de Gestion documental, dejando un acta de reunión donde se consigne novedades de los prestamos y acciones a implementar por parte de la empresa contratista de gestión documental . En caso que las  acciones a implementar por parte de la empresa contratista no se ejecuten o no se obtenga el resultado esperado, el  Profesional Universitario Grado 3 de Gestión documental o el encargado de la supervisión del contrato informara al superior inmediato de quien tenga el expediente para que tome las acciones pertinentes que conlleven a la devolución de los documentos evitando de esta manera la perdida del expediente.</t>
  </si>
  <si>
    <t>R31</t>
  </si>
  <si>
    <t>Evaluación y Mejoramiento de la Gestión</t>
  </si>
  <si>
    <t>Jefe de la Oficina de Control Interno y/o quien él delegue.</t>
  </si>
  <si>
    <t>R33</t>
  </si>
  <si>
    <t>Gestión Asuntos Disciplinarios</t>
  </si>
  <si>
    <t>Ofrecimientos indebidos a un funcionario parte del proceso de gestión de asuntos disciplinarios</t>
  </si>
  <si>
    <t>Direccionamiento indebido de las actuaciones disciplinarias</t>
  </si>
  <si>
    <t>El servidor perteneciente a la Subgerencia General recibe dádivas, agasajos o favores personales, con el objeto de alterar el curso normal de una actuación disciplinaria y su decisión.</t>
  </si>
  <si>
    <t>Pérdida de información.
Pérdida de confianza de los grupos de valor y demás partes interesadas respecto de la gestión de las actuaciones disciplinarias.
Incumplimiento de la función correctiva y preventiva a cargo del operador disciplinario al interior de la Entidad.</t>
  </si>
  <si>
    <t>Actualización de los sistemas informáticos del Distrito Capital relacionados con la función disciplinaria</t>
  </si>
  <si>
    <t>Realizar el reporte de actos procesales que sea requerido por parte de la Personería de Bogotá D.C. en cada uno de los procesos disciplinarios a cargo del Control Disciplinario Interno de la Entidad.</t>
  </si>
  <si>
    <t>Servidores públicos a cargo de la función disciplinaria en la Entidad.</t>
  </si>
  <si>
    <t>Oficios dirigidos a la Personería, pantallazos incorporados a los expedientes o evidencias en los sistemas informáticos según corresponda.</t>
  </si>
  <si>
    <t>(Número de actuaciones disciplinarias reportadas / número de actuaciones que deben reportarse) * 100</t>
  </si>
  <si>
    <t>R37</t>
  </si>
  <si>
    <t>MAPA CALORIMETRICO RIESGOS DE CORRUPCIÓN</t>
  </si>
  <si>
    <t>MATRIZ DE RIESGOS ANTES DE CONTROLES
RIESGO INHERENTE</t>
  </si>
  <si>
    <t>MATRIZ DE RIESGOS DESPUES DE CONTROLES
RIESGO RESIDUAL</t>
  </si>
  <si>
    <t>PROBABILIDAD DE OCURRENCIA</t>
  </si>
  <si>
    <t>CASI SEGURO</t>
  </si>
  <si>
    <t>Procesos estrategicos</t>
  </si>
  <si>
    <t>Procesos misionales</t>
  </si>
  <si>
    <t xml:space="preserve">Procesos de apoyo </t>
  </si>
  <si>
    <t xml:space="preserve">Procesos de evaluación </t>
  </si>
  <si>
    <t>CALIFICACIÓN PROBABILIDAD</t>
  </si>
  <si>
    <t>CALIFICACIÓN IMPACTO</t>
  </si>
  <si>
    <t>NIVEL</t>
  </si>
  <si>
    <t>RANGO</t>
  </si>
  <si>
    <t>FACTIBILIDAD</t>
  </si>
  <si>
    <t>FRECUENCIA</t>
  </si>
  <si>
    <t>Responder afirmativamente de una (1) a (5) cinco pregunta(s) genera un impacto moderado.</t>
  </si>
  <si>
    <t>El evento puede ocurrir solo en circunstancias excepcionales (poco comunes o anormales)</t>
  </si>
  <si>
    <t>No se ha presentado en los últimos 5 años</t>
  </si>
  <si>
    <t>Responder afirmativamente de seis (6) a once (11) preguntas genera un impacto mayor.</t>
  </si>
  <si>
    <t>El evento puede ocurrir en algún momento</t>
  </si>
  <si>
    <t>Al menos 1 vez en los últimos 5 años</t>
  </si>
  <si>
    <t>Responder afirmativamente de doce (12) a diecinueve (19) preguntas genera un impacto catastrófico.</t>
  </si>
  <si>
    <t>El evento podrá ocurrir en algún momento</t>
  </si>
  <si>
    <t>Al menos 1 vez en los últimos 2 años</t>
  </si>
  <si>
    <t>OBSERVACION</t>
  </si>
  <si>
    <t>Es viable que el evento ocurra en la mayoría de las circunstancias</t>
  </si>
  <si>
    <t>Al menos 1 vez en el último año</t>
  </si>
  <si>
    <t>Genera medianas consecuencias sobre la entidad</t>
  </si>
  <si>
    <t>Se espera que el evento ocurra en la mayoría de las circunstancias</t>
  </si>
  <si>
    <t>Más de 1 vez al año</t>
  </si>
  <si>
    <t>Genera altas consecuencias sobre la entidad</t>
  </si>
  <si>
    <t>Genera consecuencias desastrosas para la entidad</t>
  </si>
  <si>
    <t xml:space="preserve">  </t>
  </si>
  <si>
    <t>CRITERIO DE EVALUACIÓN DE DISEÑO DEL CONTROL</t>
  </si>
  <si>
    <t xml:space="preserve">ASPECTO A EVALUAR EN EL DISEÑO DEL CONTROL </t>
  </si>
  <si>
    <t>OPCIONES DE RESPUESTA</t>
  </si>
  <si>
    <t>Y PESO EN LA EVALUACIÓN</t>
  </si>
  <si>
    <t>1. Responsable</t>
  </si>
  <si>
    <t xml:space="preserve">¿Existe un responsable asignado a la ejecución del control?  Es el cargo que ejecuta directamente el control </t>
  </si>
  <si>
    <t xml:space="preserve">Asignado </t>
  </si>
  <si>
    <t>No asignado</t>
  </si>
  <si>
    <t>¿El responsable tiene la autoridad y adecuada segregación de funciones en la ejecución del control?  Será el dueño del proceso el responsable de su ejecución</t>
  </si>
  <si>
    <t>Adecuado</t>
  </si>
  <si>
    <t>Inadecuado</t>
  </si>
  <si>
    <t>2. Periodicidad</t>
  </si>
  <si>
    <t>¿La oportunidad en que se ejecuta el control ayuda a prevenir la mitigación del riesgo o a detectar la materialización del riesgo de ma­nera oportuna? Periodicidad con la que se aplica el control (ejemplo: diario, semanal, mensual, cuando se requiera, etc.)</t>
  </si>
  <si>
    <t xml:space="preserve">Oportuna </t>
  </si>
  <si>
    <t>Inoportuna</t>
  </si>
  <si>
    <t>3. Propósito</t>
  </si>
  <si>
    <t xml:space="preserve">¿Las actividades que se desarrollan en el control realmente buscan por si sola prevenir o detectar las causas que pueden dar origen al riesgo, Ej.: verificar, validar, cotejar, compa­rar, revisar, etc.? </t>
  </si>
  <si>
    <t>Prevenir</t>
  </si>
  <si>
    <t>No es un control</t>
  </si>
  <si>
    <t>Detectar</t>
  </si>
  <si>
    <t>4. Cómo se realiza la actividad de control</t>
  </si>
  <si>
    <t xml:space="preserve">¿La fuente de información que se utiliza en el desarrollo del control es información confia­ble que permita mitigar el riesgo? </t>
  </si>
  <si>
    <t xml:space="preserve">Confiable </t>
  </si>
  <si>
    <t>No confiable</t>
  </si>
  <si>
    <r>
      <rPr>
        <b/>
        <sz val="20"/>
        <color indexed="8"/>
        <rFont val="Arial"/>
        <family val="2"/>
      </rPr>
      <t>Control manual:</t>
    </r>
    <r>
      <rPr>
        <sz val="20"/>
        <color indexed="8"/>
        <rFont val="Arial"/>
        <family val="2"/>
      </rPr>
      <t xml:space="preserve"> Es la acción que realizan los colaboradores responsables de un proceso o actividad.</t>
    </r>
  </si>
  <si>
    <r>
      <rPr>
        <b/>
        <sz val="20"/>
        <color indexed="8"/>
        <rFont val="Arial"/>
        <family val="2"/>
      </rPr>
      <t>Control automático:</t>
    </r>
    <r>
      <rPr>
        <sz val="20"/>
        <color indexed="8"/>
        <rFont val="Arial"/>
        <family val="2"/>
      </rPr>
      <t xml:space="preserve"> Es la acción o procedimiento aplicado desde un computador en una aplicación tecnológica (software), para prevenir, detectar o corregir errores o deficiencias.</t>
    </r>
  </si>
  <si>
    <r>
      <rPr>
        <b/>
        <sz val="20"/>
        <color indexed="8"/>
        <rFont val="Arial"/>
        <family val="2"/>
      </rPr>
      <t xml:space="preserve">Control asistido por TI: </t>
    </r>
    <r>
      <rPr>
        <sz val="20"/>
        <color indexed="8"/>
        <rFont val="Arial"/>
        <family val="2"/>
      </rPr>
      <t>Es la acción que es realizada por los colaboradores responsables de un proceso o actividad, y a la vez aplicado desde un computador en una aplicación tecnológica.</t>
    </r>
  </si>
  <si>
    <t>5. Qué pasa con las observaciones o desviaciones</t>
  </si>
  <si>
    <t xml:space="preserve">¿Las observaciones, desviaciones o dife­rencias identificadas como resultados de la ejecución del control son investigadas y re­sueltas de manera oportuna? </t>
  </si>
  <si>
    <t xml:space="preserve">Se investigan y resuelven oportunamente </t>
  </si>
  <si>
    <t>No se investigan y resuelven oportunamente.</t>
  </si>
  <si>
    <t>6. Evidencia de la ejecución del control</t>
  </si>
  <si>
    <t xml:space="preserve">¿Se deja evidencia o rastro de la ejecución del control que permita a cualquier tercero con la evidencia llegar a la misma conclusión? </t>
  </si>
  <si>
    <t xml:space="preserve">Completa </t>
  </si>
  <si>
    <t>Incompleta</t>
  </si>
  <si>
    <t>No existe</t>
  </si>
  <si>
    <t>Monitoreo Integral  al Operación del SITP</t>
  </si>
  <si>
    <t>CURRUPCIÓN</t>
  </si>
  <si>
    <t>El Comité de Seguimiento a la Operación del SITP,  en cumplimiento de las funciones de la Resolución 1112 de 2019, define al principio de cada vigencia un cronograma de reuniones para que los supervisores e interventores de contratos de concesión presenten máximo tres veces al año su informe de gestión de seguimiento a los contratos de concesión a cargo, atendiendo las directrices establecidas por el presidente del comité como buenas prácticas. Con estas reuniones el Comité busca identificar causas que conlleven a la afectación de los contratos de contratos de concesión. La información a presentar debe ser validada por el Directivo o Jefe de la dependencia que coordina la supervisión o interventoría del contrato en mención. Si durante las presentaciones se encuentra información que no es completa o inconsistente, los integrantes del Comité solicitarán su ajuste el cual se pacta como compromiso y hace parte integral del acta que se levanta de cada reunión; el seguimiento a estos compromisos se presenta en próximas convocatorias.</t>
  </si>
  <si>
    <t>Reporte de información del seguimiento de los contratos de concesión de manera incompleta u omitiendo elementos fundamentales para la toma de decisiones
Intereses particulares</t>
  </si>
  <si>
    <t>Afectación de toma de decisiones oportuna y veraz por parte del Comité de Seguimiento a la Operación del SITP
Incumplimientos contractuales de los contratos de concesión
Afectación de la Operación del Sistema
Pérdida de imagen
Procesos sancionatorios</t>
  </si>
  <si>
    <t>Seguimiento y reporte de la información a presentar de los contratos de concesión</t>
  </si>
  <si>
    <t>Realizar una socialización dirigida a los integrantes del Comité de  Seguimiento a la Operación del SITP relacionado con las buenas practicas para la ejecución del seguimiento de dicho Comité</t>
  </si>
  <si>
    <t>Acta y lista de asistencia</t>
  </si>
  <si>
    <t>(Socialización realizada  con los integrantes del Comité de  Seguimiento a la Operación del SITP / Socialización programada a los integrantes del Comité de  Seguimiento a la Operación del SITP)*100</t>
  </si>
  <si>
    <t>El Profesional Especializado Grado 6 de Seguridad Operacional o quien él designe, verifica bimestralmente el estado de las tarjetas de conducción en el aplicativo GestSAE, comparando las tarjetas de conducción suspendidas y notificadas por escrito a los concesionarios Vs los registros de inoperabilidad en el aplicativo, evidencia de esta actividad se deja un registro en una tabla de Excel. En caso de que sea detectada alguna alteración en los registros de las tarjetas de conducción, se deberá elaborar un informe para el Director Técnico de Seguridad, quien analizará la situación y emitirá el reporte a los directores técnicos de BRT o Buses para que tomen las acciones pertinentes.</t>
  </si>
  <si>
    <t>El Profesional Especializado Grado 6 de Seguridad o quien este designe, realizará semanalmente visitas de campo aleatorias y sorpresivas al menos al 10% del personal en vía conforme a la programación de visitas establecida, con el fin de validar si se están realizando adecuadamente las inspecciones de seguridad, dejando como registro soportes fotográficos y reportes vía WhatsApp del sitio visitado. En caso de que sea detectada alguna omisión en los reportes, se deberá notificar al Director Técnico de Seguridad con el fin de tomar acciones sobre la persona que realizó la inspección.</t>
  </si>
  <si>
    <t>Remitir de manera cuatrimestral un memorando informando a los Directores de la Dirección Técnica de Buses y Dirección Técnica de BRT el estado de inoperatividad de las tarjetas de conducción de acuerdo a la base de datos en el sistema GestSAE</t>
  </si>
  <si>
    <t>( # Memorandos enviados a las Direcciones de Buses y BRT  /3)*100</t>
  </si>
  <si>
    <t>Memorandos enviados</t>
  </si>
  <si>
    <t>El Profesional Especializado Grado 06 Mantenimiento y Aseo Infraestructura Componente Troncal - supervisor del contrato de interventoría,  verifica mensualmente el cumplimiento de cada una de las obligaciones de la interventoría expuestas en el anexo técnico del contrato, a través de la lista de obligaciones que se encuentra descrita en el numeral XII del informe mensual de supervisión y la revisión del informe de interventoría que suministra cada mes el contratista. En caso que el supervisor no avale el cumplimiento de alguna obligación, solicita a través de correo electrónico aclaración, o ajuste del interventor, para poder continuar con el pago.
EVIDENCIAS. Informe mensual de supervisión Numeral XII. Lista de obligaciones diligenciada. Informe de interventoría y correos en caso que se requieran donde se solicita aclaraciones al interventor</t>
  </si>
  <si>
    <t>Los Técnicos Operativos Grado 01, verifican mensualmente, previa solicitud del Profesional Especializado Grado 06 Mantenimiento y Aseo Infraestructura Componente Troncal, algunas actividades de mantenimiento realizadas por el contratista, , mediante visitas aleatorias que se realizan a la infraestructura validando la información de las cantidades y actividades reportadas por el interventor y registrándolas en el Formato de Inspección Aleatoria.  En caso de encontrarse inconsistencias en las cantidades o actividades reportadas por el interventor, el supervisor del contrato solicita mediante correo electrónico aclaración de las novedades encontradas y ajuste en los casos que se requiera.
EVIDENCIAS. Formato de Inspección Aleatoria diligenciado.  Correos en caso que se requieran donde se solicita aclaraciones al interventor de cantidades y actividades reportadas en informe</t>
  </si>
  <si>
    <t>El Profesional Especializado Grado 06 Mantenimiento y Aseo Infraestructura Componente Troncal, mensualmente verifica el cumplimiento de los indicadores establecidos contractualmente, mediante la revisión del porcentaje descrito en el Capítulo que da cumplimiento a lo solicitado en el numeral 15, literal h del Anexo Técnico de Interventoría  y la información suministrada en los informes mensuales de Interventoría. Dicha revisión queda registrada a través de la lista de obligaciones que se encuentra descrita en el numeral XII del informe mensual de supervisión y la revisión del informe de interventoría En caso de encontrar inconsistencias u observaciones frente a los resultados del indicador presentado en el informe, se devuelve mediante correo electrónico al interventor para su aclaración y ajuste. 
EVIDENCIAS. Informe mensual de supervisión Numeral XII. Lista de obligaciones diligenciada. Informe de interventoría y correos en caso que se requieran donde se solicita aclaraciones al interventor</t>
  </si>
  <si>
    <t>Los técnicos y/o el personal de apoyo de la DTB, encargado del análisis de programación zonal, verifican mensualmente las PSO´S (programaciones de operación de servicios) contra los parámetros de programación autorizados por TRANSMILENIO S.A., relacionando en un cuadro en excel todas las solicitudes de cambios de programación zonal, y su estado. Con esta información el Profesional Especializado Grado 06 de Programación da el aval a través de correo electrónico, para el cargue de programación en el software correspondiente.  De encontrarse alguna diferencia contra los parámetros autorizados, se rechaza la programación y se reporta vía correo electrónico al solicitante del cambio (Concesionario) para que realice los ajustes pertinentes.
EVIDENCIAS: Cuadro de excel con solicitudes de cambios de programación zonal, correos electrónicos notificando diferencias encontradas</t>
  </si>
  <si>
    <t>El Profesional Especializado Grado 06 de Control Interno Disciplinario actualizará los procesos disciplinarios de la Entidad cada vez que se requiera, verificando que lo evidenciado en los expedientes corresponda con lo registrado en los sistemas informáticos dispuestos por la Dirección Distrital de Asuntos Disciplinarios, lo anterior a fin de facilitar el acceso a la información por parte de los encargados del seguimiento y control al igual que de los demás interesados. En el evento en que se encuentren expedientes que no estén actualizados en las plataformas, se deberán determinar las causas y proceder al ajuste respectivo. La evidencia del control queda soportada en el sistema informático vigente.</t>
  </si>
  <si>
    <t>El Profesional Especializado Grado 5 de Defensa Judicial o quien asigne el (la) Subgerente Jurídico (a) diariamente verifica las notificaciones judiciales que se reciben en el buzón de correo electrónico institucional exclusivo de notificaciones judiciales,  de los autos admisorios de demandas, tutelas y otras providencias, convocatorias a conciliaciones extrajudiciales y las comunicaciones enviadas por los  abogados demandantes u otros demandados dentro de los procesos judiciales, con el fin de asignar las actuaciones e informar a los apoderados las relacionadas con procesos a su cargo, y, por otra parte, se cuenta con un mecanismo de vigilancia judicial mediante el cual se reportan por correo electrónico diariamente a los abogados de planta del equipo de defensa judicial de la Subgerencia Jurídica, las providencias notificadas por estado o por aviso.
Lo anterior con el propósito de estructurar oportunamente la defensa judicial de TRANSMILENIO S.A., y cuando se requiere con ocasión de las notificaciones o citaciones recibidas se procede a registrar en SIPROJ las actuaciones relevantes por parte de los abogados de defensa judicial.
En el evento de evidenciarse inconsistencias en el registro de los estados relevantes del proceso en SIPROJ, conforme a verificaciones aleatorias que se realizan a la información existente en el Sistema, se indaga con el apoderado la fuente de estas para subsanarla en el menor tiempo posible o de ser necesario se requiere a la Secretaría Jurídica Distrital – equipo SIPROJ de acuerdo con el tipo de inconsistencia detectada para su ajuste.
EVIDENCIAS: Correos electrónicos y actuaciones registradas en SIPROJ.</t>
  </si>
  <si>
    <t>Generar trimestralmente, por parte de cada abogado que tiene a su cargo procesos judiciales o conciliaciones extrajudiciales, una certificación en que se plasma la revisión y actualización de la información registrada en SIPROJ de las actuaciones a su cargo, lo cual se realiza al momento de efectuar la calificación del contingente judicial</t>
  </si>
  <si>
    <t>Certificación trimestral de incorporación, verificación, depuración, actualización y revisión de toda la información registrada en SIPROJ, expedida por cada abogado</t>
  </si>
  <si>
    <t>Incapacidades emitidas por IPS no adscritas
Intereses y beneficios personales o particulares</t>
  </si>
  <si>
    <t xml:space="preserve">Información falsificada, adulterada, no verdadera relacionada con el estado de salud del trabajador,  presentada o manifestada por éste, o direccionada por un funcionario de talento humano con el fin de obtener beneficios o dádivas  </t>
  </si>
  <si>
    <t>El Profesional Universitario Grado 03 de Seguridad y Salud en el Trabajo o quien designe el Director Corporativo, mensualmente revisa cada una de las incapacidades que se reporten en el período e identifica aquellas donde se sospecha que el emisor no es EPS o IPS adscrita, y se la remiten al Profesional Especializado Grado 06 Talento Humano para que gestione su validez ante la EPS. En los casos en los que la EPS, corrobore la falsedad de la información de la incapacidad, se reportará al Profesional Especializado Grado 06 de Control Disciplinario de la Subgerencia General para que realice el respectivo proceso.
EVIDENCIAS: Correo electrónico de SST a Talento Humano informando las incapacidades susceptibles a verificación</t>
  </si>
  <si>
    <t>Profesional Universitario Grado 03 de Seguridad y Salud en el Trabajo o quien designe el Director Corporativo</t>
  </si>
  <si>
    <t xml:space="preserve">Realizar una pieza de comunicación dirigida a todos los trabajadores de la Entidad recordando los requisitos que deben cumplir las incapacidades laborales </t>
  </si>
  <si>
    <t xml:space="preserve">Pieza de Comunicación
</t>
  </si>
  <si>
    <t>(Una pieza de comunicación/ 1) *100</t>
  </si>
  <si>
    <t>Elaboración de conceptos por parte de otros profesionales de la misma Subgerencia Jurídica con experticia en temas específicos lo cual se evidencia en la Hoja de trabajo del funcionario y en el concepto en los campos proyectó o revisó según sea el caso.</t>
  </si>
  <si>
    <t>Correo electrónico</t>
  </si>
  <si>
    <t>(Número de socializaciones realizados/
5) X 100</t>
  </si>
  <si>
    <t xml:space="preserve">Socializar mediante correo electrónico cada dos meses con las empresas concesionarias la programación de los servicios troncales, de manera que haya transparencia en la distribución de la programación. </t>
  </si>
  <si>
    <t xml:space="preserve">El Profesional Especializado Grado 06 de Coordinación Técnica Operativa de la DTBRT (Dirección Técnica de BRT) verifica mensualmente  los resultados del cálculo de los indicadores de desempeño  de la Evaluación Mensual Integral de la Calidad (EMIC) de acuerdo al procedimiento estipulado en el manual de Niveles de Servicio para cada fase y aprueba los oficios de notificación de la EMIC que se deben enviar a las empresas operadoras.
Adicionalmente, trimestralmente el Profesional Especializado Grado 06 de Coordinación Técnica Operativa de la DTBRT (Dirección Técnica de BRT) verifica   los resultados del cálculo de la ETIC (Evaluación trimestral Integral de la Calidad)  de acuerdo al procedimiento estipulado en el manual de Niveles de Servicio para cada fase y aprueba los oficios de notificación de la ETIC que se deben enviar a las empresas operadoras. 
Si durante la verificación de datos se determina que existen comportamientos atípicos, errores o desviaciones, se solicita a los profesionales encargados la revisión del cálculo del indicador y en los casos que sea procedente, en el marco del debido proceso hacer los ajustes. </t>
  </si>
  <si>
    <t>Vo. Bo.  en cada entrada y salida de almacén
Registro en Sistema JSP7</t>
  </si>
  <si>
    <t>Verificar que las entradas y salidas del almacén  se registren en el sistema JSP7 acorde con los documentos soporte, dejando el Vo. Bo.  en cada entrada y salida de almacén</t>
  </si>
  <si>
    <t>(# Entradas y salidas de almacén revisadas con Vo.Bo / # Entradas y salidas de almacén realizadas)*100</t>
  </si>
  <si>
    <t>El Profesional Universitario Grado 03 Apoyo Logístico, realiza trimestralmente revisiones aleatorias del inventario en las cuales se pueden incluir bienes de la infraestructura del Sistema y de la sede administrativa, aplicando los lineamientos establecidos en el Manual de Inventarios, dejando como evidencia las planillas de inventario firmadas por el responsable de los bienes y por quien revisa el inventario. En caso de evidenciarse inconsistencias, se solicita al responsable del inventario las justificaciones de las mismas con los soportes que correspondan para proceder a la actualización a que haya lugar y correcto registro del inventario.</t>
  </si>
  <si>
    <t>Pérdida de imagen de la Entidad.
Procesos sancionatorios y disciplinarios.</t>
  </si>
  <si>
    <t xml:space="preserve">Ocultamiento de información por parte de los supervisores y/o interventorías de contratos de concesión que presentan reportes en el marco del Comité de Seguimiento a la Operación del SITP, buscando beneficios particulares, sobornos y extorsión de funcionarios públicos </t>
  </si>
  <si>
    <t>Piezas digitales elaboradas y socializadas</t>
  </si>
  <si>
    <t xml:space="preserve">Modificación de los resultados de auditorías por intereses personales y o particulares.                                                                                                             </t>
  </si>
  <si>
    <t>Ocultamiento o modificación de los resultados de auditoría interna por parte de auditores y/o Jefe de la OCI, para beneficio propio o de terceros.</t>
  </si>
  <si>
    <t>Seguimiento a los avances de los ejercicios de auditoría y o de cumplimiento contemplados en el Plan Anual de Auditorías vigente.</t>
  </si>
  <si>
    <t>(Reuniones con equipo OCI /3)*100</t>
  </si>
  <si>
    <t>Listado de asistencia</t>
  </si>
  <si>
    <t xml:space="preserve">Falta de seguimiento a los ejercicios de evaluación contemplados en el Plan Anual de Auditoría                                                                                               </t>
  </si>
  <si>
    <t xml:space="preserve">Verificación de la información reportada por las áreas técnicas y del remitente. </t>
  </si>
  <si>
    <t>Conciliación de la Liquidación Previa de la Remuneración a los Agentes del Sistema</t>
  </si>
  <si>
    <t>Cotejo de fuentes de información del concesionario del SIRCI</t>
  </si>
  <si>
    <t>Revisión y aprobación de los contratos y/o de las autorizaciones otorgadas por explotación colateral.</t>
  </si>
  <si>
    <t>Realizar una (1) capacitación enfocada en el cumplimiento de los procedimientos establecidos por la Subgerencia de Desarrollo de Negocios y la normatividad vigente para la celebración de los diversos contratos de explotación colateral dirigidos a los profesionales y contratistas que apoyan las actividades de gestión e implementación de proyectos, con el propósito de fortalecer el conocimiento en las tareas de ejecución que se requieren para dar cumplimiento a las obligaciones de la Subgerencia de Desarrollo de Negocios.</t>
  </si>
  <si>
    <t xml:space="preserve">Subgerente de Desarrollo de negocios </t>
  </si>
  <si>
    <t>Presentación de la capacitación, acta de la reunión y listado de asistencia.</t>
  </si>
  <si>
    <t>Acta de reunión con la evidencia de los contratos monitoreados y el listado de asistencia.</t>
  </si>
  <si>
    <t>(# Capacitaciones realizadas/1)*100</t>
  </si>
  <si>
    <t>(# Monitoreos realizados/3)*100</t>
  </si>
  <si>
    <t>Direccionamiento en la defensa judicial de la entidad, con fines particulares</t>
  </si>
  <si>
    <t>Monitoreo de los ejercicios de auditoría y seguimiento a los avances de los mismos.</t>
  </si>
  <si>
    <t>El Jefe de la Oficina de Control Interno, realiza por lo menos una vez al mes un seguimiento de avance a cada uno de los ejercicios de auditoría que se encuentren en ejecución para validar el avance y cumplimiento de acuerdo a lo planificado en el Plan Anual de Auditoría,  para lo cual se agenda a los auditores responsables quienes presentan un estado del avance de la actividad que se encuentran realizando y se revisa que se estén cumpliendo los lineamientos dados en la etapa de entendimiento de auditoría. En caso de que en el seguimiento de avance se encontraran inobservancias a los lineamientos dados en la etapa de entendimiento, la Jefe de la Oficina de Control Interno realizará las observaciones pertinentes al auditor responsable, las cuales quedaran por escrito. Será responsabilidad del auditor corregir las desviaciones presentadas antes de finalizar el ejercicio de auditoría.
EVIDENCIAS: Agenda de reuniones y presentaciones de avance de los auditores responsables. Actas en casos de encontrarse desviaciones en los seguimientos realizados en los ejercicios de auditoría.</t>
  </si>
  <si>
    <t>El líder del proceso de auditoría designado por el jefe de la Oficina de Control Interno realiza monitoreo constante dentro del desarrollo de las actividades adelantadas en el ejercicio de evaluación con el fin de cotejar si se están cumpliendo los lineamientos del Jefe de la oficina de Control Interno en la etapa de entendimiento y en caso de presentarse una presunta materialización del riesgo, informará a al jefe de la oficina en las reuniones de avance programadas para realizar el análisis del caso y tomar las decisiones pertinentes. 
EVIDENCIAS: Agenda de reuniones y presentaciones de avance de los auditores responsables. Actas en casos de encontrarse desviaciones en los seguimientos realizados en los ejercicios de auditoría.</t>
  </si>
  <si>
    <t>El Profesional Especializado grado 06 de la Programación, verifica mensualmente los kilómetros programados por cada uno de los concesionarios, comparando dicha información en relación con la línea base que establece TRANSMILENIO S.A., dejando como evidencia un cuadro en Excel, de encontrarse una diferencia se analiza el origen de la diferencia y se ajusta.</t>
  </si>
  <si>
    <t>Configuraciones no autorizadas o indebidas por parte del personal vinculado a la entidad a perfiles de acceso a usuarios a sistemas de información soportados por la Dirección de TICs, para beneficio personal o de terceros</t>
  </si>
  <si>
    <t>Omisión de información de interés relacionada con la gestión de la Entidad por parte de los funcionarios de Gestión Social de TRANSMILENIO S.A., en los diferentes espacios de interlocución con las comunidades para favorecer acciones de terceros en detrimento de las comunidades y/o de la entidad</t>
  </si>
  <si>
    <t>Las bases de datos generadas a través de plataformas y/o aplicativos donde se registran las PQRS, sean manipuladas indebidamente por parte del servidor público que recibe una PQRS, para favorecimiento personal.</t>
  </si>
  <si>
    <t>Direccionamiento indebido de los espacios susceptibles de explotación en la Infraestructura por parte de los funcionarios de la Subgerencia de Desarrollo de Negocios, para el beneficio de un tercero relacionado, a cambio de dádivas o favores personales.</t>
  </si>
  <si>
    <t>Un operador o concesionario, ofrece una comisión o  pago a un funcionario con el fin de que altere las evaluaciones para obtener beneficios en los parámetros operacionales de  los servicios a su cargo. La cual puede suceder en dos instancias, por parte del funcionario del proceso o un miembro de alta dirección.</t>
  </si>
  <si>
    <t>Manipulación de los parámetros de la programación (zonal) por parte de los funcionarios de la Dirección Técnica de Buses con el fin de favorecer a terceros, en detrimento de la entidad, a cambio de dádivas o pago de favores.</t>
  </si>
  <si>
    <t>Manipulación u omisión intencional por parte de los funcionarios de la Dirección Técnica de Buses de la información al realizar el seguimiento a las obligaciones operacionales de los contratos de concesión (zonal), con el fin de favorecer a un tercero y/u obtener un beneficio.</t>
  </si>
  <si>
    <t>Liquidación indebida de los kilómetros a remunerar (zonal) en exceso o en defecto, por parte de los funcionarios de la Dirección Técnica de Buses, con el fin de favorecer o perjudicar a terceros, en detrimento de la entidad, a cambio de dádivas o pago de favores.</t>
  </si>
  <si>
    <t>Manipulación de los parámetros de la programación troncal por parte del  equipo de trabajo encargado de la Programación y Planificación de los Servicios Troncales con el fin de favorecer indebidamente  a un operador o concesión, a cambio de beneficios personales o pago de favores.</t>
  </si>
  <si>
    <t>Favoritismos y favorecimientos por padrinazgo y/o vínculos afectivos y/o familiares en la vinculación del personal que trabaja para las empresas que prestan sus servicios de fuerza operativa, por parte del equipo de trabajo encargado del control de la operación de BRT con el fin de obtener intereses particulares</t>
  </si>
  <si>
    <t>Alterar datos relacionados con indicadores de desempeño de las empresas operadoras troncales por parte del equipo de trabajo encargado del cálculo y seguimiento de los indicadores, con el fin de ocultar incumplimiento de los concesionarios a cambio de sobornos.</t>
  </si>
  <si>
    <t>Direccionamiento por parte de los funcionarios de la Dirección Corporativa y/o Directivos de la Entidad de las pruebas del proceso de selección, con el fin de beneficiar a terceros generando nepotismo, bien sea por conflicto de intereses o por acuerdos para recibir dádivas o favores personales.</t>
  </si>
  <si>
    <t>Manejo indebido de la información relacionada con la liquidación de la nómina de los trabajadores de la Entidad, por parte de los funcionarios de la Dirección Corporativa encargados de la nómina, para beneficio propio o de un tercero, a cambio de dádivas o pago de favores.</t>
  </si>
  <si>
    <t>Liquidación indebida de la remuneración a los agentes del sistema favoreciendo al tercero con recursos que no le corresponden</t>
  </si>
  <si>
    <t>Imputación de recursos económicos a rubros presupuestales que no cumplan con la descripción del  mismo, por parte del equipo de trabajo de la Dirección Corporativa encargado del Presupuesto, para el beneficio de un tercero  a cambio de dádivas o pago de favores</t>
  </si>
  <si>
    <t>Manipular información relacionada con los recursos financieros de la entidad por parte de los funcionarios de la Dirección Corporativa encargado gestión financiera y contable de la Entidad, para beneficio de un tercero o propio, o bien para ocultar fraudes o acciones corruptas a cambio de una comisión o favores personales.</t>
  </si>
  <si>
    <t>Conceptos y actos jurídicos direccionados por parte de los funcionarios de la Subgerencia Jurídica,  para beneficio de un tercero, ya sea por actuar en conflicto de interés, favorecimiento político, presiones indebidas de la Administración o intereses patrimoniales.</t>
  </si>
  <si>
    <t>Adjudicar contratos a proveedores con  acuerdos colusorios con particulares o personas de la misma entidad, por parte de los funcionarios encargados de la contratación, con el fin de obtener beneficio propio en detrimento de la entidad</t>
  </si>
  <si>
    <t xml:space="preserve">Pérdida intencional de los expedientes de archivo  por parte de quien lo solicita, para beneficio propio, de otros funcionarios o de terceros, con el fin de conseguir dádivas o favores.
</t>
  </si>
  <si>
    <t>Ocultamiento de información de los contratos de concesión</t>
  </si>
  <si>
    <t xml:space="preserve">                   MATRIZ DE RIESGOS DE CORRUPCION - VIGENCIA 2022
                   VERSION UNO (1)
                   Fecha de actualización: agosto de 2022</t>
  </si>
  <si>
    <t xml:space="preserve">Riesgo reformulado </t>
  </si>
  <si>
    <t xml:space="preserve">Riesgo nuevo </t>
  </si>
  <si>
    <t>Segregación Funciones</t>
  </si>
  <si>
    <t>Propósito</t>
  </si>
  <si>
    <t>Profesional Especializado Grado 6 - Gestión Corporativa - Oficina Asesora de Planeación</t>
  </si>
  <si>
    <t>Personas influyentes que ofrecen beneficios económicos o en especie a funcionarios de TRANSMILENIO S.A. para favorecer a cualquier persona particular en la celebración de los contratos de explotación colateral, sin cumplir los procedimientos establecidos por la Entidad y la normatividad vigente.</t>
  </si>
  <si>
    <t>Cada vez que se presente una solicitud de explotación colateral por parte de los comercializadores, concesionarios mercantiles o interesados que cumplan los requisitos establecidos, el Profesional Especializado Grado 06 de Negocios Colaterales o el Profesional Universitario Grado 03 de Gestión de Negocios y Explotación de Marca o el Profesional Universitario Grado 03 de Gestión de Explotación de Negocios Colaterales y/o el equipo de trabajo designado para apoyar el tema, aplican la Resolución No. 121 del 25 de marzo de 2022 o la Resolución vigente, en la cual se establecen las condiciones para la explotación colateral de los sistemas de transporte a cargo de TRANSMILENIO S.A., para lo cual revisan el alcance de la solicitud  y proyectan: i) Un contrato de concesión mercantil, ii)  Un contrato marco de permiso temporal de uso del espacio, iii) Licencia de uso de marca, iv) Apadrinamiento, o v) Naming Right,  donde se definen las condiciones técnicas, jurídicas y financieras de los negocios de explotación colateral. Si la solicitud después de los análisis respectivos resulta no procedente, se le informa al interesado. Todos los documentos precontractuales, contractuales y  post contractuales son revisados por el equipo jurídico de contratistas del área, así como por el Subgerente de Desarrollo de Negocios para su revisión y aprobación. Las evidencias reposan en las plataformas de contratación y en Sistema de Gestión documental de la Entidad.</t>
  </si>
  <si>
    <t>Realizar tres (3) monitoreos aleatorios por parte del Subgerente de Desarrollo de Negocios a los contratos suscritos de explotación colateral.</t>
  </si>
  <si>
    <t>Los Profesionales Especializados Grado 06 responsables del seguimiento a las conductas operativas, revisan trimestralmente la  calidad y los parámetros de información  de las mediciones Tipo 1 a Tipo 5 realizadas por la interventoría, para lo cual clasifican los registros  en: conformes, no conformes y dato del cumplimiento contractual dejando como evidencia en el informe mensual de interventoría. En los casos donde se detectan registros no conformes se  procede a solicitar planes de mejoramiento a la interventoría.</t>
  </si>
  <si>
    <t>Los Profesionales Especializados grado 06 de supervisión de la DTB y/o personal designado de la interventoría,, cada vez que se requiera realizan reuniones con concesionarios para evaluar la gestión operativa de éstos. De estas reuniones se  toman decisiones que pueden conllevar ajustes operativos dejando como evidencia las actas respectivas. De encontrarse inconsistencias en relación con la evaluación de la gestión, se solicitara  a los concesionarios los planes de mejoramiento respectivos para subsanar las novedades expuestas.</t>
  </si>
  <si>
    <t xml:space="preserve"> Vinculación por parte de los funcionarios de la Dirección Técnica de Buses de conductores y/o vehículos que no cumplan con la totalidad de los requisitos establecidos en los Contratos de Concesión y Manual de Operaciones del Componente Zonal, con el fin de favorecer a un tercero a cambio de dádivas o pago de favores.
</t>
  </si>
  <si>
    <t xml:space="preserve">El Profesional Especializado Grado 06 de Programación y Planificación BRT-Servicios Troncales verifica la aplicación del procedimiento vigente  para la programación de servicios troncales por parte de los colaboradores del área, de manera que se garantice el cumplimiento de los parámetros estipulados, mediante la socialización a todos los concesionarios troncales de los archivos e información que componen el Programa de Servicios de Operación - PSO, de manera bimestral; de encontrarse alguna novedad por parte de los Concesionarios troncales, estos reportarán la misma por medio de correo electrónico al área de programación troncal para el respectivo ajuste y reenvío del PSO a los Concesionarios troncales con los ajustes pertinentes (Evidencia: consolidado PSO) bimestrales). </t>
  </si>
  <si>
    <t>Alterar información respecto del estado de operatividad de la tarjeta de conducción por parte del equipo de funcionarios de la Dirección de Seguridad, con el fin de no registrar el estado actual del conductor en el sistema GestSAE a cambio de recibir beneficios a nombre propio o de terceros</t>
  </si>
  <si>
    <t>Omitir hallazgos o situaciones encontradas en las inspecciones de seguridad operacional por parte del equipo de trabajo de la Dirección de Seguridad encargado de la supervisión de seguridad en vía a cambio de recibir  beneficios a nombre propio o de terceros.</t>
  </si>
  <si>
    <t>Liquidar indebidamente la remuneración a  los agentes del sistema por parte de los funcionarios de la Subgerencia Económica encargados del tema, con el fin de favorecerlos económicamente a cambio de recibir comisiones, dádivas o favores.</t>
  </si>
  <si>
    <t>Semanalmente el equipo de Remuneración de Agentes del Sistema compuesto por el Profesional Especializado Grado 06 Control al Recaudo y Remuneración del Sistema, los profesionales Universitarios Grado 05 o Grado 03 y/o los contratistas; verifican el remitente y la información reportada por las áreas técnicas, cotejando que sea un profesional especializado debidamente autorizado y si la información técnica reportada contiene variaciones atípicas. En caso de encontrarse,  novedades  se solicita al remitente para que se revise,  corrija  y la reenvíe con los ajustes; permitiendo dar continuidad al proceso de liquidación de la remuneración a los agentes. La información reportada por las áreas técnicas, debe provenir en archivo con clave de acceso, la cual se actualiza semanalmente.
De otra parte, se revisa la liquidación efectuada por la Fiduciaria y en caso de requerir ajustes debido a errores en la información fuente asociada a los agentes del sistema, el equipo de la SE y/o demás dependencias involucradas, solicitarán y/o ejecutarán el ajuste a la información suministrada, de acuerdo al Procedimiento P-SE-020 y a los compromisos contractuales con los citados agentes.</t>
  </si>
  <si>
    <t>Semanalmente, el profesional Grado 5 o Grado 3 de remuneración y/o contratista, capturan la información de las áreas técnicas para la realización de la liquidación previa, la cual se procesa en un Excel que se ha formulado y que  contiene celdas que permiten la validación de la información, paralelamente el otro profesional  de remuneración y/o contratista responsables de la captura de la información técnica en el aplicativo en ORACLE, diligencian la información y la procesan en el aplicativo, efectúan una conciliación; y posteriormente el Profesional Especializado Grado 06 Control al Recaudo y Remuneración del Sistema concilia la información del aplicativo ORACLE vs Excel con el fin de identificar diferencias, de encontrarse se verifican y se valida la información técnica suministrada por las áreas hasta hallar las diferencias, una vez coincida la información, se envía por correo y se sube al aplicativo al FTP de la Fiduciaria para la validación la información de la remuneración. En caso de presentarse fallas en el FTP se envía por correo a la Fiduciaria y una vez subsanadas se efectúa el cargue correspondiente.</t>
  </si>
  <si>
    <t>Semanalmente el Profesional Especializado Grado 05 de Control del Recaudo y/o el contratista, cotejan el tablero de control y el FSCenter (sistema de información del SIRCI) con la base de información  de recaudo que posee TRANSMILENIO mediante las herramientas de excel  y el sistema de información Qlick sense con el fin de determinar la veracidad y calidad de la información relacionada con recaudo por venta y validaciones de TISC. De encontrarse diferencias, se comunica al concesionario del SIRCI, con el fin de validarlas y corregirlas, y finalmente reportar la información correcta al equipo de remuneración SE. Se deja como evidencia los archivos en Excel  y  Qlick sense, donde se refleja el análisis y cotejo realizado de la información.</t>
  </si>
  <si>
    <t>Inadecuado registro de la información de Inventarios relacionados con la Propiedad Planta y Equipo de propiedad de TRANSMILENIO S.A., por parte del profesional Grado 3 apoyo logístico o a quien se le designe la función, con el fin de apropiarse de ella en beneficio propio, o de terceros</t>
  </si>
  <si>
    <t>Omisión de información en los resultados de auditoría.</t>
  </si>
  <si>
    <t>Realizar mínimo tres veces al año reuniones con el equipo de auditores para compartir resultados y experiencias en los ejercicios de auditoría con el fin de fortalecer el rol de evaluación independiente.</t>
  </si>
  <si>
    <t>Revisión Informe mensual  de contrato de interventoría</t>
  </si>
  <si>
    <t>Subgerente General</t>
  </si>
  <si>
    <t>R35</t>
  </si>
  <si>
    <t>R36</t>
  </si>
  <si>
    <t>Nota: Mediante correo electrónico, remitido por la Jefe de la Oficina de Control Interno, se solicitó eliminar los riesgos 32, 33 y 34 descritos en la matriz de riesgos de corrupción V.0, toda vez que se consolidaron en uno solo.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</si>
</sst>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0"/>
      <name val="Arial"/>
    </font>
    <font>
      <sz val="10"/>
      <name val="Arial"/>
      <family val="2"/>
    </font>
    <font>
      <sz val="10"/>
      <color indexed="8"/>
      <name val="Tahoma"/>
      <family val="2"/>
    </font>
    <font>
      <b/>
      <sz val="22"/>
      <color indexed="81"/>
      <name val="Tahoma"/>
      <family val="2"/>
    </font>
    <font>
      <b/>
      <sz val="18"/>
      <color indexed="81"/>
      <name val="Tahoma"/>
      <family val="2"/>
    </font>
    <font>
      <sz val="18"/>
      <color indexed="81"/>
      <name val="Tahoma"/>
      <family val="2"/>
    </font>
    <font>
      <b/>
      <sz val="16"/>
      <color indexed="81"/>
      <name val="Tahoma"/>
      <family val="2"/>
    </font>
    <font>
      <sz val="16"/>
      <color indexed="81"/>
      <name val="Tahoma"/>
      <family val="2"/>
    </font>
    <font>
      <b/>
      <sz val="9"/>
      <color indexed="81"/>
      <name val="Tahoma"/>
      <family val="2"/>
    </font>
    <font>
      <sz val="9"/>
      <color indexed="81"/>
      <name val="Tahoma"/>
      <family val="2"/>
    </font>
    <font>
      <b/>
      <sz val="12"/>
      <name val="Arial"/>
      <family val="2"/>
    </font>
    <font>
      <sz val="11"/>
      <name val="Arial"/>
      <family val="2"/>
    </font>
    <font>
      <b/>
      <sz val="16"/>
      <name val="Arial"/>
      <family val="2"/>
    </font>
    <font>
      <b/>
      <sz val="8"/>
      <name val="Arial"/>
      <family val="2"/>
    </font>
    <font>
      <sz val="8"/>
      <name val="Arial"/>
      <family val="2"/>
    </font>
    <font>
      <b/>
      <sz val="10"/>
      <name val="Arial"/>
      <family val="2"/>
    </font>
    <font>
      <sz val="20"/>
      <color indexed="8"/>
      <name val="Arial"/>
      <family val="2"/>
    </font>
    <font>
      <sz val="20"/>
      <name val="Arial"/>
      <family val="2"/>
    </font>
    <font>
      <b/>
      <sz val="12"/>
      <color indexed="81"/>
      <name val="Tahoma"/>
      <family val="2"/>
    </font>
    <font>
      <sz val="12"/>
      <color indexed="81"/>
      <name val="Tahoma"/>
      <family val="2"/>
    </font>
    <font>
      <b/>
      <sz val="14"/>
      <color indexed="81"/>
      <name val="Tahoma"/>
      <family val="2"/>
    </font>
    <font>
      <sz val="14"/>
      <color indexed="81"/>
      <name val="Tahoma"/>
      <family val="2"/>
    </font>
    <font>
      <b/>
      <sz val="20"/>
      <name val="Arial"/>
      <family val="2"/>
    </font>
    <font>
      <b/>
      <sz val="22"/>
      <name val="Arial"/>
      <family val="2"/>
    </font>
    <font>
      <b/>
      <sz val="18"/>
      <name val="Arial"/>
      <family val="2"/>
    </font>
    <font>
      <b/>
      <sz val="20"/>
      <color indexed="8"/>
      <name val="Arial"/>
      <family val="2"/>
    </font>
    <font>
      <sz val="11"/>
      <color theme="1"/>
      <name val="Calibri"/>
      <family val="2"/>
      <scheme val="minor"/>
    </font>
    <font>
      <u/>
      <sz val="10"/>
      <color theme="10"/>
      <name val="Arial"/>
      <family val="2"/>
    </font>
    <font>
      <b/>
      <sz val="18"/>
      <color theme="1"/>
      <name val="Arial"/>
      <family val="2"/>
    </font>
    <font>
      <b/>
      <sz val="16"/>
      <color theme="1"/>
      <name val="Arial"/>
      <family val="2"/>
    </font>
    <font>
      <b/>
      <sz val="12"/>
      <color rgb="FF000000"/>
      <name val="Arial"/>
      <family val="2"/>
    </font>
    <font>
      <b/>
      <sz val="8"/>
      <color rgb="FF000000"/>
      <name val="Arial"/>
      <family val="2"/>
    </font>
    <font>
      <b/>
      <sz val="10"/>
      <color rgb="FF000000"/>
      <name val="Arial"/>
      <family val="2"/>
    </font>
    <font>
      <b/>
      <sz val="20"/>
      <color theme="1"/>
      <name val="Arial"/>
      <family val="2"/>
    </font>
    <font>
      <sz val="18"/>
      <color theme="1"/>
      <name val="Arial"/>
      <family val="2"/>
    </font>
    <font>
      <sz val="20"/>
      <color rgb="FF000000"/>
      <name val="Arial"/>
      <family val="2"/>
    </font>
    <font>
      <b/>
      <sz val="20"/>
      <color rgb="FF000000"/>
      <name val="Arial"/>
      <family val="2"/>
    </font>
    <font>
      <b/>
      <sz val="24"/>
      <color theme="1"/>
      <name val="Arial"/>
      <family val="2"/>
    </font>
    <font>
      <b/>
      <sz val="16"/>
      <color rgb="FF000000"/>
      <name val="Arial"/>
      <family val="2"/>
    </font>
    <font>
      <sz val="18"/>
      <name val="Arial"/>
      <family val="2"/>
    </font>
    <font>
      <b/>
      <sz val="18"/>
      <color rgb="FF000000"/>
      <name val="Arial"/>
      <family val="2"/>
    </font>
    <font>
      <b/>
      <u/>
      <sz val="18"/>
      <name val="Arial"/>
      <family val="2"/>
    </font>
    <font>
      <u/>
      <sz val="18"/>
      <name val="Arial"/>
      <family val="2"/>
    </font>
    <font>
      <sz val="18"/>
      <color rgb="FF000000"/>
      <name val="Arial"/>
      <family val="2"/>
    </font>
    <font>
      <b/>
      <sz val="18"/>
      <color theme="0"/>
      <name val="Arial"/>
      <family val="2"/>
    </font>
    <font>
      <sz val="18"/>
      <color indexed="8"/>
      <name val="Arial"/>
      <family val="2"/>
    </font>
    <font>
      <sz val="18"/>
      <color indexed="10"/>
      <name val="Arial"/>
      <family val="2"/>
    </font>
    <font>
      <b/>
      <sz val="26"/>
      <color theme="1"/>
      <name val="Arial"/>
      <family val="2"/>
    </font>
    <font>
      <sz val="20"/>
      <color theme="1"/>
      <name val="Arial"/>
      <family val="2"/>
    </font>
  </fonts>
  <fills count="24">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8DB3E2"/>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rgb="FF000000"/>
      </patternFill>
    </fill>
    <fill>
      <patternFill patternType="solid">
        <fgColor rgb="FFF2F2F2"/>
        <bgColor rgb="FF000000"/>
      </patternFill>
    </fill>
    <fill>
      <patternFill patternType="solid">
        <fgColor rgb="FF92D050"/>
        <bgColor rgb="FF000000"/>
      </patternFill>
    </fill>
    <fill>
      <patternFill patternType="solid">
        <fgColor theme="9" tint="-0.249977111117893"/>
        <bgColor indexed="64"/>
      </patternFill>
    </fill>
    <fill>
      <patternFill patternType="solid">
        <fgColor theme="9" tint="-0.249977111117893"/>
        <bgColor rgb="FF000000"/>
      </patternFill>
    </fill>
    <fill>
      <patternFill patternType="solid">
        <fgColor theme="4" tint="0.79998168889431442"/>
        <bgColor indexed="64"/>
      </patternFill>
    </fill>
    <fill>
      <patternFill patternType="solid">
        <fgColor rgb="FFDBE5F1"/>
        <bgColor indexed="64"/>
      </patternFill>
    </fill>
    <fill>
      <patternFill patternType="solid">
        <fgColor rgb="FFFF0000"/>
        <bgColor rgb="FF000000"/>
      </patternFill>
    </fill>
    <fill>
      <patternFill patternType="solid">
        <fgColor theme="7" tint="0.59999389629810485"/>
        <bgColor indexed="64"/>
      </patternFill>
    </fill>
    <fill>
      <patternFill patternType="solid">
        <fgColor theme="2"/>
        <bgColor indexed="64"/>
      </patternFill>
    </fill>
    <fill>
      <patternFill patternType="solid">
        <fgColor theme="2"/>
        <bgColor rgb="FF000000"/>
      </patternFill>
    </fill>
    <fill>
      <patternFill patternType="solid">
        <fgColor theme="9" tint="0.39997558519241921"/>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4">
    <xf numFmtId="0" fontId="0" fillId="0" borderId="0"/>
    <xf numFmtId="0" fontId="27" fillId="0" borderId="0" applyNumberFormat="0" applyFill="0" applyBorder="0" applyAlignment="0" applyProtection="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cellStyleXfs>
  <cellXfs count="600">
    <xf numFmtId="0" fontId="0" fillId="0" borderId="0" xfId="0"/>
    <xf numFmtId="0" fontId="28" fillId="2" borderId="0" xfId="16" applyFont="1" applyFill="1" applyAlignment="1" applyProtection="1">
      <alignment horizontal="center" vertical="center"/>
      <protection locked="0"/>
    </xf>
    <xf numFmtId="0" fontId="14" fillId="0" borderId="0" xfId="0" applyFont="1"/>
    <xf numFmtId="0" fontId="1" fillId="0" borderId="0" xfId="0" applyFont="1" applyAlignment="1">
      <alignment horizontal="justify" vertical="center"/>
    </xf>
    <xf numFmtId="0" fontId="30" fillId="0" borderId="0" xfId="0" applyFont="1" applyAlignment="1">
      <alignment vertical="center"/>
    </xf>
    <xf numFmtId="0" fontId="14" fillId="0" borderId="0" xfId="0" applyFont="1" applyAlignment="1">
      <alignment horizontal="center"/>
    </xf>
    <xf numFmtId="0" fontId="13" fillId="4" borderId="1" xfId="0" applyFont="1" applyFill="1" applyBorder="1" applyAlignment="1">
      <alignment horizontal="center" vertical="center"/>
    </xf>
    <xf numFmtId="0" fontId="31" fillId="4" borderId="1" xfId="0" applyFont="1" applyFill="1" applyBorder="1" applyAlignment="1">
      <alignment horizontal="center" vertical="center"/>
    </xf>
    <xf numFmtId="0" fontId="31" fillId="5" borderId="1" xfId="0" applyFont="1" applyFill="1" applyBorder="1" applyAlignment="1">
      <alignment horizontal="center" vertical="center"/>
    </xf>
    <xf numFmtId="0" fontId="15" fillId="5" borderId="1" xfId="0" applyFont="1" applyFill="1" applyBorder="1" applyAlignment="1">
      <alignment horizontal="center" vertical="center" wrapText="1"/>
    </xf>
    <xf numFmtId="0" fontId="31" fillId="6" borderId="1" xfId="0" applyFont="1" applyFill="1" applyBorder="1" applyAlignment="1">
      <alignment horizontal="center" vertical="center"/>
    </xf>
    <xf numFmtId="0" fontId="32" fillId="6" borderId="1" xfId="0" applyFont="1" applyFill="1" applyBorder="1" applyAlignment="1">
      <alignment horizontal="center" vertical="center" wrapText="1"/>
    </xf>
    <xf numFmtId="0" fontId="31" fillId="7" borderId="1" xfId="0" applyFont="1" applyFill="1" applyBorder="1" applyAlignment="1">
      <alignment horizontal="center" vertical="center"/>
    </xf>
    <xf numFmtId="0" fontId="32" fillId="7" borderId="1" xfId="0" applyFont="1" applyFill="1" applyBorder="1" applyAlignment="1">
      <alignment horizontal="center" vertical="center" wrapText="1"/>
    </xf>
    <xf numFmtId="0" fontId="31" fillId="4" borderId="2" xfId="0" applyFont="1" applyFill="1" applyBorder="1" applyAlignment="1">
      <alignment horizontal="center" vertical="center"/>
    </xf>
    <xf numFmtId="0" fontId="31" fillId="4" borderId="3" xfId="0" applyFont="1" applyFill="1" applyBorder="1" applyAlignment="1">
      <alignment horizontal="center" vertical="center"/>
    </xf>
    <xf numFmtId="0" fontId="15" fillId="4" borderId="1" xfId="0" applyFont="1" applyFill="1" applyBorder="1" applyAlignment="1">
      <alignment horizontal="center" vertical="center"/>
    </xf>
    <xf numFmtId="0" fontId="32" fillId="4" borderId="1" xfId="0" applyFont="1" applyFill="1" applyBorder="1" applyAlignment="1">
      <alignment horizontal="center" vertical="center"/>
    </xf>
    <xf numFmtId="0" fontId="32" fillId="4" borderId="1" xfId="0" applyFont="1" applyFill="1" applyBorder="1" applyAlignment="1">
      <alignment horizontal="center" vertical="center" wrapText="1"/>
    </xf>
    <xf numFmtId="0" fontId="32" fillId="8" borderId="1" xfId="0" applyFont="1" applyFill="1" applyBorder="1" applyAlignment="1">
      <alignment horizontal="center" vertical="center"/>
    </xf>
    <xf numFmtId="0" fontId="32" fillId="9" borderId="1" xfId="0" applyFont="1" applyFill="1" applyBorder="1" applyAlignment="1">
      <alignment horizontal="center" vertical="center" wrapText="1"/>
    </xf>
    <xf numFmtId="0" fontId="32" fillId="5" borderId="1" xfId="0" applyFont="1" applyFill="1" applyBorder="1" applyAlignment="1">
      <alignment horizontal="center" vertical="center"/>
    </xf>
    <xf numFmtId="0" fontId="32" fillId="6" borderId="1" xfId="0" applyFont="1" applyFill="1" applyBorder="1" applyAlignment="1">
      <alignment horizontal="center" vertical="center"/>
    </xf>
    <xf numFmtId="0" fontId="32" fillId="7" borderId="1" xfId="0" applyFont="1" applyFill="1" applyBorder="1" applyAlignment="1">
      <alignment horizontal="center" vertical="center"/>
    </xf>
    <xf numFmtId="0" fontId="1" fillId="0" borderId="0" xfId="0" applyFont="1"/>
    <xf numFmtId="0" fontId="34" fillId="3" borderId="0" xfId="16" applyFont="1" applyFill="1" applyAlignment="1">
      <alignment vertical="center"/>
    </xf>
    <xf numFmtId="0" fontId="34" fillId="2" borderId="0" xfId="16" applyFont="1" applyFill="1" applyAlignment="1">
      <alignment vertical="center"/>
    </xf>
    <xf numFmtId="0" fontId="30" fillId="7" borderId="2" xfId="0" applyFont="1" applyFill="1" applyBorder="1" applyAlignment="1">
      <alignment horizontal="center" vertical="center"/>
    </xf>
    <xf numFmtId="0" fontId="30" fillId="6" borderId="2" xfId="0" applyFont="1" applyFill="1" applyBorder="1" applyAlignment="1">
      <alignment horizontal="center" vertical="center"/>
    </xf>
    <xf numFmtId="0" fontId="30" fillId="5" borderId="2" xfId="0" applyFont="1" applyFill="1" applyBorder="1" applyAlignment="1">
      <alignment horizontal="center" vertical="center"/>
    </xf>
    <xf numFmtId="0" fontId="30" fillId="8" borderId="2" xfId="0" applyFont="1" applyFill="1" applyBorder="1" applyAlignment="1">
      <alignment horizontal="center" vertical="center"/>
    </xf>
    <xf numFmtId="0" fontId="10" fillId="5" borderId="4"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30" fillId="7" borderId="4" xfId="0" applyFont="1" applyFill="1" applyBorder="1" applyAlignment="1">
      <alignment horizontal="center" vertical="center" wrapText="1"/>
    </xf>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30" fillId="6" borderId="0" xfId="0" applyFont="1" applyFill="1" applyAlignment="1">
      <alignment horizontal="center" vertical="center" wrapText="1"/>
    </xf>
    <xf numFmtId="0" fontId="30" fillId="7" borderId="0" xfId="0" applyFont="1" applyFill="1" applyAlignment="1">
      <alignment horizontal="center" vertical="center" wrapText="1"/>
    </xf>
    <xf numFmtId="0" fontId="1" fillId="7" borderId="21" xfId="0" applyFont="1" applyFill="1" applyBorder="1" applyAlignment="1">
      <alignment horizontal="center" vertical="center"/>
    </xf>
    <xf numFmtId="0" fontId="0" fillId="6" borderId="21" xfId="0" applyFill="1" applyBorder="1" applyAlignment="1">
      <alignment horizontal="center" vertical="center"/>
    </xf>
    <xf numFmtId="0" fontId="0" fillId="7" borderId="21" xfId="0" applyFill="1" applyBorder="1" applyAlignment="1">
      <alignment horizontal="center" vertical="center"/>
    </xf>
    <xf numFmtId="0" fontId="30" fillId="6" borderId="11" xfId="0" applyFont="1" applyFill="1" applyBorder="1" applyAlignment="1">
      <alignment horizontal="center" vertical="center" wrapText="1"/>
    </xf>
    <xf numFmtId="0" fontId="1" fillId="7" borderId="22" xfId="0" applyFont="1" applyFill="1" applyBorder="1" applyAlignment="1">
      <alignment horizontal="center" vertical="center"/>
    </xf>
    <xf numFmtId="0" fontId="10" fillId="5" borderId="9" xfId="0" applyFont="1" applyFill="1" applyBorder="1" applyAlignment="1">
      <alignment horizontal="center" vertical="center" wrapText="1"/>
    </xf>
    <xf numFmtId="0" fontId="30" fillId="6" borderId="9" xfId="0" applyFont="1" applyFill="1" applyBorder="1" applyAlignment="1">
      <alignment horizontal="center" vertical="center" wrapText="1"/>
    </xf>
    <xf numFmtId="0" fontId="30" fillId="7" borderId="9" xfId="0" applyFont="1" applyFill="1" applyBorder="1" applyAlignment="1">
      <alignment horizontal="center" vertical="center" wrapText="1"/>
    </xf>
    <xf numFmtId="0" fontId="1" fillId="7" borderId="23" xfId="0" applyFont="1" applyFill="1" applyBorder="1" applyAlignment="1">
      <alignment horizontal="center" vertical="center"/>
    </xf>
    <xf numFmtId="0" fontId="30" fillId="7" borderId="3" xfId="0" applyFont="1" applyFill="1" applyBorder="1" applyAlignment="1">
      <alignment horizontal="center" vertical="center"/>
    </xf>
    <xf numFmtId="0" fontId="1" fillId="6" borderId="24" xfId="0" applyFont="1" applyFill="1" applyBorder="1" applyAlignment="1">
      <alignment horizontal="center" vertical="center"/>
    </xf>
    <xf numFmtId="0" fontId="30" fillId="6" borderId="3" xfId="0" applyFont="1" applyFill="1" applyBorder="1" applyAlignment="1">
      <alignment horizontal="center" vertical="center"/>
    </xf>
    <xf numFmtId="0" fontId="30" fillId="5" borderId="3" xfId="0" applyFont="1" applyFill="1" applyBorder="1" applyAlignment="1">
      <alignment horizontal="center" vertical="center"/>
    </xf>
    <xf numFmtId="0" fontId="0" fillId="5" borderId="24" xfId="0" applyFill="1" applyBorder="1" applyAlignment="1">
      <alignment horizontal="center" vertical="center"/>
    </xf>
    <xf numFmtId="0" fontId="30" fillId="8" borderId="3" xfId="0" applyFont="1" applyFill="1" applyBorder="1" applyAlignment="1">
      <alignment horizontal="center" vertical="center"/>
    </xf>
    <xf numFmtId="0" fontId="35" fillId="0" borderId="8" xfId="0" applyFont="1" applyBorder="1" applyAlignment="1">
      <alignment horizontal="center" vertical="center" wrapText="1"/>
    </xf>
    <xf numFmtId="0" fontId="17" fillId="0" borderId="0" xfId="0" applyFont="1"/>
    <xf numFmtId="0" fontId="36" fillId="0" borderId="8"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5" xfId="0" applyFont="1" applyBorder="1" applyAlignment="1">
      <alignment horizontal="center" vertical="center" wrapText="1"/>
    </xf>
    <xf numFmtId="0" fontId="17" fillId="0" borderId="4" xfId="0" applyFont="1" applyBorder="1"/>
    <xf numFmtId="0" fontId="36" fillId="0" borderId="25" xfId="0" applyFont="1" applyBorder="1" applyAlignment="1">
      <alignment horizontal="center" vertical="center" wrapText="1"/>
    </xf>
    <xf numFmtId="0" fontId="36" fillId="0" borderId="6" xfId="0" applyFont="1" applyBorder="1" applyAlignment="1">
      <alignment horizontal="center" vertical="center" wrapText="1"/>
    </xf>
    <xf numFmtId="0" fontId="17" fillId="0" borderId="8" xfId="0" applyFont="1" applyBorder="1" applyAlignment="1">
      <alignment vertical="center" wrapText="1"/>
    </xf>
    <xf numFmtId="0" fontId="35" fillId="0" borderId="4" xfId="0" applyFont="1" applyBorder="1" applyAlignment="1">
      <alignment horizontal="justify" vertical="center" wrapText="1"/>
    </xf>
    <xf numFmtId="0" fontId="17" fillId="0" borderId="6" xfId="0" applyFont="1" applyBorder="1" applyAlignment="1">
      <alignment vertical="center" wrapText="1"/>
    </xf>
    <xf numFmtId="0" fontId="35" fillId="0" borderId="25" xfId="0" applyFont="1" applyBorder="1" applyAlignment="1">
      <alignment horizontal="justify" vertical="center" wrapText="1"/>
    </xf>
    <xf numFmtId="0" fontId="35" fillId="0" borderId="2" xfId="0" applyFont="1" applyBorder="1" applyAlignment="1">
      <alignment horizontal="justify" vertical="center" wrapText="1"/>
    </xf>
    <xf numFmtId="0" fontId="17" fillId="0" borderId="25" xfId="0" applyFont="1" applyBorder="1" applyAlignment="1">
      <alignment vertical="center" wrapText="1"/>
    </xf>
    <xf numFmtId="0" fontId="35" fillId="0" borderId="9" xfId="0" applyFont="1" applyBorder="1" applyAlignment="1">
      <alignment horizontal="center" vertical="center" wrapText="1"/>
    </xf>
    <xf numFmtId="0" fontId="33" fillId="15" borderId="1" xfId="16" applyFont="1" applyFill="1" applyBorder="1" applyAlignment="1" applyProtection="1">
      <alignment horizontal="center" vertical="center" wrapText="1"/>
      <protection locked="0"/>
    </xf>
    <xf numFmtId="0" fontId="33" fillId="15" borderId="1" xfId="9" applyFont="1" applyFill="1" applyBorder="1" applyAlignment="1" applyProtection="1">
      <alignment horizontal="center" vertical="center" wrapText="1"/>
      <protection locked="0"/>
    </xf>
    <xf numFmtId="0" fontId="29" fillId="15" borderId="1" xfId="9" applyFont="1" applyFill="1" applyBorder="1" applyAlignment="1" applyProtection="1">
      <alignment horizontal="center" vertical="center" wrapText="1"/>
      <protection locked="0"/>
    </xf>
    <xf numFmtId="0" fontId="29" fillId="15" borderId="4" xfId="16" applyFont="1" applyFill="1" applyBorder="1" applyAlignment="1" applyProtection="1">
      <alignment horizontal="center" vertical="center" wrapText="1"/>
      <protection locked="0"/>
    </xf>
    <xf numFmtId="0" fontId="29" fillId="15" borderId="1" xfId="16" applyFont="1" applyFill="1" applyBorder="1" applyAlignment="1" applyProtection="1">
      <alignment horizontal="center" vertical="center" wrapText="1"/>
      <protection locked="0"/>
    </xf>
    <xf numFmtId="0" fontId="12" fillId="15" borderId="4" xfId="16" applyFont="1" applyFill="1" applyBorder="1" applyAlignment="1" applyProtection="1">
      <alignment horizontal="center" vertical="center" wrapText="1"/>
      <protection locked="0"/>
    </xf>
    <xf numFmtId="0" fontId="38" fillId="16" borderId="4" xfId="0" applyFont="1" applyFill="1" applyBorder="1" applyAlignment="1" applyProtection="1">
      <alignment horizontal="center" vertical="center" wrapText="1"/>
      <protection locked="0"/>
    </xf>
    <xf numFmtId="0" fontId="33" fillId="16" borderId="4" xfId="0" applyFont="1" applyFill="1" applyBorder="1" applyAlignment="1" applyProtection="1">
      <alignment horizontal="center" vertical="center" wrapText="1"/>
      <protection locked="0"/>
    </xf>
    <xf numFmtId="0" fontId="37" fillId="15" borderId="1" xfId="16" applyFont="1" applyFill="1" applyBorder="1" applyAlignment="1">
      <alignment horizontal="center" vertical="center"/>
    </xf>
    <xf numFmtId="0" fontId="33" fillId="15" borderId="4" xfId="16" applyFont="1" applyFill="1" applyBorder="1" applyAlignment="1" applyProtection="1">
      <alignment horizontal="center" vertical="center" wrapText="1"/>
      <protection locked="0"/>
    </xf>
    <xf numFmtId="0" fontId="39" fillId="0" borderId="16" xfId="0" applyFont="1" applyBorder="1"/>
    <xf numFmtId="0" fontId="39" fillId="0" borderId="0" xfId="0" applyFont="1"/>
    <xf numFmtId="0" fontId="24" fillId="5" borderId="4" xfId="0" applyFont="1" applyFill="1" applyBorder="1" applyAlignment="1">
      <alignment horizontal="center" vertical="center" wrapText="1"/>
    </xf>
    <xf numFmtId="0" fontId="40" fillId="6" borderId="4" xfId="0" applyFont="1" applyFill="1" applyBorder="1" applyAlignment="1">
      <alignment horizontal="center" vertical="center" wrapText="1"/>
    </xf>
    <xf numFmtId="0" fontId="40" fillId="7" borderId="4" xfId="0" applyFont="1" applyFill="1" applyBorder="1" applyAlignment="1">
      <alignment horizontal="center" vertical="center" wrapText="1"/>
    </xf>
    <xf numFmtId="0" fontId="39" fillId="0" borderId="17" xfId="0" applyFont="1" applyBorder="1"/>
    <xf numFmtId="0" fontId="40" fillId="6" borderId="11" xfId="0" applyFont="1" applyFill="1" applyBorder="1" applyAlignment="1">
      <alignment horizontal="center" vertical="center" wrapText="1"/>
    </xf>
    <xf numFmtId="0" fontId="39" fillId="0" borderId="14" xfId="0" applyFont="1" applyBorder="1"/>
    <xf numFmtId="0" fontId="40" fillId="7" borderId="2" xfId="0" applyFont="1" applyFill="1" applyBorder="1" applyAlignment="1">
      <alignment horizontal="center" vertical="center"/>
    </xf>
    <xf numFmtId="0" fontId="40" fillId="6" borderId="2" xfId="0" applyFont="1" applyFill="1" applyBorder="1" applyAlignment="1">
      <alignment horizontal="center" vertical="center"/>
    </xf>
    <xf numFmtId="0" fontId="40" fillId="5" borderId="2" xfId="0" applyFont="1" applyFill="1" applyBorder="1" applyAlignment="1">
      <alignment horizontal="center" vertical="center"/>
    </xf>
    <xf numFmtId="0" fontId="40" fillId="8" borderId="2" xfId="0" applyFont="1" applyFill="1" applyBorder="1" applyAlignment="1">
      <alignment horizontal="center" vertical="center"/>
    </xf>
    <xf numFmtId="0" fontId="39" fillId="0" borderId="19" xfId="0" applyFont="1" applyBorder="1"/>
    <xf numFmtId="0" fontId="39" fillId="7" borderId="23" xfId="0" applyFont="1" applyFill="1" applyBorder="1" applyAlignment="1">
      <alignment horizontal="center" vertical="center"/>
    </xf>
    <xf numFmtId="0" fontId="39" fillId="7" borderId="21" xfId="0" applyFont="1" applyFill="1" applyBorder="1" applyAlignment="1">
      <alignment horizontal="center" vertical="center"/>
    </xf>
    <xf numFmtId="0" fontId="39" fillId="6" borderId="24" xfId="0" applyFont="1" applyFill="1" applyBorder="1" applyAlignment="1">
      <alignment horizontal="center" vertical="center"/>
    </xf>
    <xf numFmtId="0" fontId="39" fillId="5" borderId="24" xfId="0" applyFont="1" applyFill="1" applyBorder="1" applyAlignment="1">
      <alignment horizontal="center" vertical="center"/>
    </xf>
    <xf numFmtId="0" fontId="39" fillId="6" borderId="21" xfId="0" applyFont="1" applyFill="1" applyBorder="1" applyAlignment="1">
      <alignment horizontal="center" vertical="center"/>
    </xf>
    <xf numFmtId="0" fontId="34" fillId="2" borderId="4" xfId="9" applyFont="1" applyFill="1" applyBorder="1" applyAlignment="1">
      <alignment horizontal="center" vertical="center" wrapText="1"/>
    </xf>
    <xf numFmtId="0" fontId="28" fillId="11" borderId="1" xfId="16" applyFont="1" applyFill="1" applyBorder="1" applyAlignment="1" applyProtection="1">
      <alignment horizontal="center" vertical="center" wrapText="1"/>
      <protection locked="0"/>
    </xf>
    <xf numFmtId="0" fontId="24" fillId="11" borderId="1" xfId="0" applyFont="1" applyFill="1" applyBorder="1" applyAlignment="1">
      <alignment horizontal="center" vertical="center" wrapText="1"/>
    </xf>
    <xf numFmtId="0" fontId="34" fillId="3" borderId="0" xfId="16" applyFont="1" applyFill="1" applyAlignment="1">
      <alignment vertical="center" wrapText="1"/>
    </xf>
    <xf numFmtId="0" fontId="34" fillId="3" borderId="1" xfId="16" applyFont="1" applyFill="1" applyBorder="1" applyAlignment="1">
      <alignment vertical="center" wrapText="1"/>
    </xf>
    <xf numFmtId="0" fontId="28" fillId="15" borderId="1" xfId="9" applyFont="1" applyFill="1" applyBorder="1" applyAlignment="1" applyProtection="1">
      <alignment horizontal="center" vertical="center" wrapText="1"/>
      <protection locked="0"/>
    </xf>
    <xf numFmtId="0" fontId="34" fillId="2" borderId="1" xfId="2" applyFont="1" applyFill="1" applyBorder="1" applyAlignment="1">
      <alignment horizontal="center" vertical="center" wrapText="1"/>
    </xf>
    <xf numFmtId="0" fontId="28" fillId="2" borderId="1" xfId="9" applyFont="1" applyFill="1" applyBorder="1" applyAlignment="1" applyProtection="1">
      <alignment horizontal="center" vertical="center"/>
      <protection locked="0"/>
    </xf>
    <xf numFmtId="0" fontId="28" fillId="5" borderId="1" xfId="9" applyFont="1" applyFill="1" applyBorder="1" applyAlignment="1" applyProtection="1">
      <alignment horizontal="center" vertical="center"/>
      <protection locked="0"/>
    </xf>
    <xf numFmtId="0" fontId="28" fillId="6" borderId="1" xfId="9" applyFont="1" applyFill="1" applyBorder="1" applyAlignment="1" applyProtection="1">
      <alignment horizontal="center" vertical="center"/>
      <protection locked="0"/>
    </xf>
    <xf numFmtId="0" fontId="28" fillId="7" borderId="1" xfId="9" applyFont="1" applyFill="1" applyBorder="1" applyAlignment="1">
      <alignment horizontal="center" vertical="center" wrapText="1"/>
    </xf>
    <xf numFmtId="0" fontId="28" fillId="5" borderId="1" xfId="18" applyFont="1" applyFill="1" applyBorder="1" applyAlignment="1">
      <alignment horizontal="center" vertical="center"/>
    </xf>
    <xf numFmtId="0" fontId="39" fillId="2" borderId="1" xfId="2" applyFont="1" applyFill="1" applyBorder="1" applyAlignment="1">
      <alignment horizontal="center" vertical="center" wrapText="1"/>
    </xf>
    <xf numFmtId="0" fontId="34" fillId="2" borderId="1" xfId="9" applyFont="1" applyFill="1" applyBorder="1" applyAlignment="1">
      <alignment horizontal="center" vertical="center"/>
    </xf>
    <xf numFmtId="0" fontId="34" fillId="2" borderId="1" xfId="9" applyFont="1" applyFill="1" applyBorder="1" applyAlignment="1">
      <alignment horizontal="center" vertical="center" wrapText="1"/>
    </xf>
    <xf numFmtId="1" fontId="24" fillId="2" borderId="1" xfId="2" applyNumberFormat="1" applyFont="1" applyFill="1" applyBorder="1" applyAlignment="1">
      <alignment horizontal="center" vertical="center"/>
    </xf>
    <xf numFmtId="0" fontId="24" fillId="8" borderId="1" xfId="2" applyFont="1" applyFill="1" applyBorder="1" applyAlignment="1">
      <alignment horizontal="center" vertical="center"/>
    </xf>
    <xf numFmtId="0" fontId="24" fillId="2" borderId="1" xfId="2" applyFont="1" applyFill="1" applyBorder="1" applyAlignment="1">
      <alignment horizontal="center" vertical="center"/>
    </xf>
    <xf numFmtId="1" fontId="28" fillId="2" borderId="1" xfId="9" applyNumberFormat="1" applyFont="1" applyFill="1" applyBorder="1" applyAlignment="1">
      <alignment horizontal="center" vertical="center"/>
    </xf>
    <xf numFmtId="1" fontId="28" fillId="6" borderId="1" xfId="9" applyNumberFormat="1" applyFont="1" applyFill="1" applyBorder="1" applyAlignment="1">
      <alignment horizontal="center" vertical="center"/>
    </xf>
    <xf numFmtId="0" fontId="28" fillId="6" borderId="1" xfId="18" applyFont="1" applyFill="1" applyBorder="1" applyAlignment="1">
      <alignment horizontal="center" vertical="center"/>
    </xf>
    <xf numFmtId="0" fontId="24" fillId="2" borderId="2" xfId="2" applyFont="1" applyFill="1" applyBorder="1" applyAlignment="1">
      <alignment horizontal="center" vertical="center" wrapText="1"/>
    </xf>
    <xf numFmtId="0" fontId="28" fillId="8" borderId="1" xfId="9" applyFont="1" applyFill="1" applyBorder="1" applyAlignment="1" applyProtection="1">
      <alignment horizontal="center" vertical="center"/>
      <protection locked="0"/>
    </xf>
    <xf numFmtId="0" fontId="28" fillId="2" borderId="1" xfId="9" applyFont="1" applyFill="1" applyBorder="1" applyAlignment="1">
      <alignment horizontal="center" vertical="center" wrapText="1"/>
    </xf>
    <xf numFmtId="0" fontId="28" fillId="10" borderId="1" xfId="18" applyFont="1" applyFill="1" applyBorder="1" applyAlignment="1">
      <alignment horizontal="center" vertical="center"/>
    </xf>
    <xf numFmtId="0" fontId="28" fillId="16" borderId="4" xfId="0" applyFont="1" applyFill="1" applyBorder="1" applyAlignment="1" applyProtection="1">
      <alignment horizontal="center" vertical="center" wrapText="1"/>
      <protection locked="0"/>
    </xf>
    <xf numFmtId="0" fontId="40" fillId="8" borderId="4" xfId="0" applyFont="1" applyFill="1" applyBorder="1" applyAlignment="1">
      <alignment horizontal="center" vertical="center"/>
    </xf>
    <xf numFmtId="0" fontId="39" fillId="12" borderId="1" xfId="0" applyFont="1" applyFill="1" applyBorder="1" applyAlignment="1">
      <alignment horizontal="center" vertical="center" wrapText="1"/>
    </xf>
    <xf numFmtId="0" fontId="43" fillId="12" borderId="3" xfId="0" applyFont="1" applyFill="1" applyBorder="1" applyAlignment="1">
      <alignment horizontal="center" vertical="center"/>
    </xf>
    <xf numFmtId="1" fontId="24" fillId="13" borderId="3" xfId="2" applyNumberFormat="1" applyFont="1" applyFill="1" applyBorder="1" applyAlignment="1">
      <alignment horizontal="center" vertical="center"/>
    </xf>
    <xf numFmtId="0" fontId="24" fillId="14" borderId="3" xfId="2" applyFont="1" applyFill="1" applyBorder="1" applyAlignment="1">
      <alignment horizontal="center" vertical="center"/>
    </xf>
    <xf numFmtId="0" fontId="24" fillId="13" borderId="4" xfId="2" applyFont="1" applyFill="1" applyBorder="1" applyAlignment="1">
      <alignment horizontal="center" vertical="center" wrapText="1"/>
    </xf>
    <xf numFmtId="0" fontId="28" fillId="5" borderId="1" xfId="16" applyFont="1" applyFill="1" applyBorder="1" applyAlignment="1" applyProtection="1">
      <alignment horizontal="center" vertical="center"/>
      <protection locked="0"/>
    </xf>
    <xf numFmtId="0" fontId="34" fillId="2" borderId="1" xfId="9" applyFont="1" applyFill="1" applyBorder="1" applyAlignment="1" applyProtection="1">
      <alignment horizontal="center" vertical="center" wrapText="1"/>
      <protection locked="0"/>
    </xf>
    <xf numFmtId="0" fontId="34" fillId="2" borderId="1" xfId="16" applyFont="1" applyFill="1" applyBorder="1" applyAlignment="1">
      <alignment horizontal="center" vertical="center" wrapText="1"/>
    </xf>
    <xf numFmtId="0" fontId="43" fillId="13" borderId="10" xfId="2" applyFont="1" applyFill="1" applyBorder="1" applyAlignment="1">
      <alignment horizontal="center" vertical="center"/>
    </xf>
    <xf numFmtId="0" fontId="34" fillId="2" borderId="1" xfId="16" applyFont="1" applyFill="1" applyBorder="1" applyAlignment="1">
      <alignment horizontal="center" vertical="center"/>
    </xf>
    <xf numFmtId="1" fontId="28" fillId="2" borderId="1" xfId="16" applyNumberFormat="1" applyFont="1" applyFill="1" applyBorder="1" applyAlignment="1">
      <alignment horizontal="center" vertical="center"/>
    </xf>
    <xf numFmtId="1" fontId="28" fillId="6" borderId="1" xfId="16" applyNumberFormat="1" applyFont="1" applyFill="1" applyBorder="1" applyAlignment="1">
      <alignment horizontal="center" vertical="center"/>
    </xf>
    <xf numFmtId="0" fontId="24" fillId="6" borderId="1" xfId="18" applyFont="1" applyFill="1" applyBorder="1" applyAlignment="1">
      <alignment horizontal="center" vertical="center"/>
    </xf>
    <xf numFmtId="0" fontId="28" fillId="2" borderId="1" xfId="0" applyFont="1" applyFill="1" applyBorder="1" applyAlignment="1">
      <alignment horizontal="center" vertical="center" wrapText="1"/>
    </xf>
    <xf numFmtId="0" fontId="34" fillId="2" borderId="0" xfId="16" applyFont="1" applyFill="1" applyAlignment="1">
      <alignment horizontal="center" vertical="center"/>
    </xf>
    <xf numFmtId="0" fontId="34" fillId="2" borderId="1" xfId="0" applyFont="1" applyFill="1" applyBorder="1" applyAlignment="1">
      <alignment horizontal="center" vertical="center" wrapText="1"/>
    </xf>
    <xf numFmtId="0" fontId="28" fillId="2" borderId="1" xfId="16" applyFont="1" applyFill="1" applyBorder="1" applyAlignment="1" applyProtection="1">
      <alignment horizontal="center" vertical="center"/>
      <protection locked="0"/>
    </xf>
    <xf numFmtId="0" fontId="39" fillId="2" borderId="1" xfId="16" applyFont="1" applyFill="1" applyBorder="1" applyAlignment="1">
      <alignment horizontal="center" vertical="center" wrapText="1"/>
    </xf>
    <xf numFmtId="0" fontId="28" fillId="15" borderId="1" xfId="16" applyFont="1" applyFill="1" applyBorder="1" applyAlignment="1" applyProtection="1">
      <alignment horizontal="center" vertical="center" wrapText="1"/>
      <protection locked="0"/>
    </xf>
    <xf numFmtId="0" fontId="28" fillId="6" borderId="1" xfId="16" applyFont="1" applyFill="1" applyBorder="1" applyAlignment="1" applyProtection="1">
      <alignment horizontal="center" vertical="center"/>
      <protection locked="0"/>
    </xf>
    <xf numFmtId="0" fontId="28" fillId="7" borderId="1" xfId="16" applyFont="1" applyFill="1" applyBorder="1" applyAlignment="1">
      <alignment horizontal="center" vertical="center" wrapText="1"/>
    </xf>
    <xf numFmtId="0" fontId="28" fillId="7" borderId="1" xfId="18" applyFont="1" applyFill="1" applyBorder="1" applyAlignment="1">
      <alignment horizontal="center" vertical="center"/>
    </xf>
    <xf numFmtId="0" fontId="39" fillId="2" borderId="1" xfId="0" applyFont="1" applyFill="1" applyBorder="1" applyAlignment="1">
      <alignment horizontal="center" vertical="center" wrapText="1"/>
    </xf>
    <xf numFmtId="0" fontId="39" fillId="2" borderId="1" xfId="16" applyFont="1" applyFill="1" applyBorder="1" applyAlignment="1">
      <alignment horizontal="center" vertical="center"/>
    </xf>
    <xf numFmtId="0" fontId="39" fillId="0" borderId="1" xfId="16" applyFont="1" applyBorder="1" applyAlignment="1">
      <alignment horizontal="center" vertical="center"/>
    </xf>
    <xf numFmtId="1" fontId="24" fillId="0" borderId="1" xfId="2" applyNumberFormat="1" applyFont="1" applyBorder="1" applyAlignment="1">
      <alignment horizontal="center" vertical="center"/>
    </xf>
    <xf numFmtId="1" fontId="28" fillId="7" borderId="1" xfId="16" applyNumberFormat="1" applyFont="1" applyFill="1" applyBorder="1" applyAlignment="1">
      <alignment horizontal="center" vertical="center"/>
    </xf>
    <xf numFmtId="0" fontId="44" fillId="7" borderId="1" xfId="18" applyFont="1" applyFill="1" applyBorder="1" applyAlignment="1">
      <alignment horizontal="center" vertical="center"/>
    </xf>
    <xf numFmtId="0" fontId="28" fillId="6" borderId="4" xfId="16" applyFont="1" applyFill="1" applyBorder="1" applyAlignment="1">
      <alignment horizontal="center" vertical="center" wrapText="1"/>
    </xf>
    <xf numFmtId="0" fontId="24" fillId="2" borderId="1" xfId="0" applyFont="1" applyFill="1" applyBorder="1" applyAlignment="1">
      <alignment horizontal="center" vertical="center" wrapText="1"/>
    </xf>
    <xf numFmtId="0" fontId="28" fillId="8" borderId="1" xfId="16" applyFont="1" applyFill="1" applyBorder="1" applyAlignment="1" applyProtection="1">
      <alignment horizontal="center" vertical="center"/>
      <protection locked="0"/>
    </xf>
    <xf numFmtId="0" fontId="24" fillId="5" borderId="1" xfId="18" applyFont="1" applyFill="1" applyBorder="1" applyAlignment="1">
      <alignment horizontal="center" vertical="center"/>
    </xf>
    <xf numFmtId="0" fontId="40" fillId="5" borderId="1" xfId="0" applyFont="1" applyFill="1" applyBorder="1" applyAlignment="1">
      <alignment horizontal="center" vertical="center"/>
    </xf>
    <xf numFmtId="0" fontId="34" fillId="2" borderId="1" xfId="4" applyFont="1" applyFill="1" applyBorder="1" applyAlignment="1">
      <alignment horizontal="center" vertical="center"/>
    </xf>
    <xf numFmtId="0" fontId="39" fillId="2" borderId="1" xfId="9" applyFont="1" applyFill="1" applyBorder="1" applyAlignment="1" applyProtection="1">
      <alignment horizontal="center" vertical="center"/>
      <protection locked="0"/>
    </xf>
    <xf numFmtId="0" fontId="24" fillId="2" borderId="1" xfId="16" applyFont="1" applyFill="1" applyBorder="1" applyAlignment="1" applyProtection="1">
      <alignment horizontal="center" vertical="center"/>
      <protection locked="0"/>
    </xf>
    <xf numFmtId="0" fontId="24" fillId="8" borderId="1" xfId="9" applyFont="1" applyFill="1" applyBorder="1" applyAlignment="1" applyProtection="1">
      <alignment horizontal="center" vertical="center"/>
      <protection locked="0"/>
    </xf>
    <xf numFmtId="0" fontId="24" fillId="6" borderId="4" xfId="16" applyFont="1" applyFill="1" applyBorder="1" applyAlignment="1" applyProtection="1">
      <alignment horizontal="center" vertical="center"/>
      <protection locked="0"/>
    </xf>
    <xf numFmtId="0" fontId="24" fillId="6" borderId="4" xfId="16" applyFont="1" applyFill="1" applyBorder="1" applyAlignment="1">
      <alignment horizontal="center" vertical="center" wrapText="1"/>
    </xf>
    <xf numFmtId="0" fontId="24" fillId="3" borderId="1" xfId="2" applyFont="1" applyFill="1" applyBorder="1" applyAlignment="1">
      <alignment horizontal="center" vertical="center"/>
    </xf>
    <xf numFmtId="0" fontId="28" fillId="15" borderId="4" xfId="18" applyFont="1" applyFill="1" applyBorder="1" applyAlignment="1">
      <alignment horizontal="center" vertical="center" wrapText="1"/>
    </xf>
    <xf numFmtId="1" fontId="28" fillId="5" borderId="1" xfId="16" applyNumberFormat="1" applyFont="1" applyFill="1" applyBorder="1" applyAlignment="1">
      <alignment horizontal="center" vertical="center"/>
    </xf>
    <xf numFmtId="0" fontId="28" fillId="6" borderId="1" xfId="16" applyFont="1" applyFill="1" applyBorder="1" applyAlignment="1">
      <alignment horizontal="center" vertical="center" wrapText="1"/>
    </xf>
    <xf numFmtId="0" fontId="34" fillId="2" borderId="0" xfId="16" applyFont="1" applyFill="1" applyAlignment="1" applyProtection="1">
      <alignment horizontal="center" vertical="center" wrapText="1"/>
      <protection locked="0"/>
    </xf>
    <xf numFmtId="0" fontId="28" fillId="2" borderId="0" xfId="16" applyFont="1" applyFill="1" applyAlignment="1" applyProtection="1">
      <alignment horizontal="center" vertical="center" wrapText="1"/>
      <protection locked="0"/>
    </xf>
    <xf numFmtId="0" fontId="34" fillId="2" borderId="0" xfId="16" applyFont="1" applyFill="1" applyAlignment="1">
      <alignment horizontal="center" vertical="center" wrapText="1"/>
    </xf>
    <xf numFmtId="0" fontId="28" fillId="2" borderId="0" xfId="16" applyFont="1" applyFill="1" applyAlignment="1">
      <alignment horizontal="center" vertical="center" wrapText="1"/>
    </xf>
    <xf numFmtId="0" fontId="28" fillId="3" borderId="0" xfId="16" applyFont="1" applyFill="1" applyAlignment="1" applyProtection="1">
      <alignment horizontal="center" vertical="center"/>
      <protection locked="0"/>
    </xf>
    <xf numFmtId="1" fontId="34" fillId="2" borderId="0" xfId="16" applyNumberFormat="1" applyFont="1" applyFill="1" applyAlignment="1">
      <alignment horizontal="center" vertical="center"/>
    </xf>
    <xf numFmtId="0" fontId="28" fillId="7" borderId="1" xfId="16" applyFont="1" applyFill="1" applyBorder="1" applyAlignment="1" applyProtection="1">
      <alignment horizontal="center" vertical="center"/>
      <protection locked="0"/>
    </xf>
    <xf numFmtId="0" fontId="24" fillId="11" borderId="1" xfId="1" applyFont="1" applyFill="1" applyBorder="1" applyAlignment="1">
      <alignment horizontal="center" vertical="center" textRotation="90" wrapText="1"/>
    </xf>
    <xf numFmtId="15" fontId="48" fillId="3" borderId="1" xfId="16" applyNumberFormat="1" applyFont="1" applyFill="1" applyBorder="1" applyAlignment="1">
      <alignment horizontal="center" vertical="center" wrapText="1"/>
    </xf>
    <xf numFmtId="15" fontId="48" fillId="3" borderId="1" xfId="16" applyNumberFormat="1" applyFont="1" applyFill="1" applyBorder="1" applyAlignment="1">
      <alignment horizontal="center" vertical="center"/>
    </xf>
    <xf numFmtId="0" fontId="17" fillId="3" borderId="1" xfId="0" applyFont="1" applyFill="1" applyBorder="1" applyAlignment="1">
      <alignment horizontal="justify" vertical="center" wrapText="1"/>
    </xf>
    <xf numFmtId="0" fontId="17" fillId="3" borderId="1" xfId="0" applyFont="1" applyFill="1" applyBorder="1" applyAlignment="1">
      <alignment horizontal="center" vertical="center" wrapText="1"/>
    </xf>
    <xf numFmtId="0" fontId="48" fillId="3" borderId="4" xfId="3" applyFont="1" applyFill="1" applyBorder="1" applyAlignment="1">
      <alignment horizontal="justify" vertical="center" wrapText="1"/>
    </xf>
    <xf numFmtId="0" fontId="48" fillId="3" borderId="4" xfId="3" applyFont="1" applyFill="1" applyBorder="1" applyAlignment="1">
      <alignment horizontal="center" vertical="center" wrapText="1"/>
    </xf>
    <xf numFmtId="0" fontId="17" fillId="3" borderId="1" xfId="16" applyFont="1" applyFill="1" applyBorder="1" applyAlignment="1">
      <alignment horizontal="justify" vertical="center" wrapText="1"/>
    </xf>
    <xf numFmtId="15" fontId="17" fillId="3" borderId="1" xfId="16" applyNumberFormat="1" applyFont="1" applyFill="1" applyBorder="1" applyAlignment="1">
      <alignment horizontal="center" vertical="center" wrapText="1"/>
    </xf>
    <xf numFmtId="15" fontId="17" fillId="3" borderId="1" xfId="16" applyNumberFormat="1" applyFont="1" applyFill="1" applyBorder="1" applyAlignment="1">
      <alignment horizontal="center" vertical="center"/>
    </xf>
    <xf numFmtId="0" fontId="48" fillId="3" borderId="1" xfId="16" applyFont="1" applyFill="1" applyBorder="1" applyAlignment="1">
      <alignment horizontal="center" vertical="center"/>
    </xf>
    <xf numFmtId="0" fontId="48" fillId="3" borderId="0" xfId="16" applyFont="1" applyFill="1" applyAlignment="1">
      <alignment horizontal="justify" vertical="center"/>
    </xf>
    <xf numFmtId="0" fontId="48" fillId="3" borderId="0" xfId="16" applyFont="1" applyFill="1" applyAlignment="1">
      <alignment horizontal="center" vertical="center"/>
    </xf>
    <xf numFmtId="0" fontId="48" fillId="3" borderId="0" xfId="16" applyFont="1" applyFill="1" applyAlignment="1">
      <alignment vertical="center"/>
    </xf>
    <xf numFmtId="0" fontId="40" fillId="19" borderId="4" xfId="0" applyFont="1" applyFill="1" applyBorder="1" applyAlignment="1" applyProtection="1">
      <alignment horizontal="center" vertical="center"/>
      <protection locked="0"/>
    </xf>
    <xf numFmtId="0" fontId="40" fillId="19" borderId="4" xfId="0" applyFont="1" applyFill="1" applyBorder="1" applyAlignment="1">
      <alignment horizontal="center" vertical="center" wrapText="1"/>
    </xf>
    <xf numFmtId="0" fontId="28" fillId="19" borderId="4" xfId="0" applyFont="1" applyFill="1" applyBorder="1" applyAlignment="1" applyProtection="1">
      <alignment horizontal="center" vertical="center"/>
      <protection locked="0"/>
    </xf>
    <xf numFmtId="1" fontId="40" fillId="19" borderId="4" xfId="2" applyNumberFormat="1" applyFont="1" applyFill="1" applyBorder="1" applyAlignment="1">
      <alignment horizontal="center" vertical="center"/>
    </xf>
    <xf numFmtId="0" fontId="24" fillId="19" borderId="4" xfId="2" applyFont="1" applyFill="1" applyBorder="1" applyAlignment="1">
      <alignment horizontal="center" vertical="center"/>
    </xf>
    <xf numFmtId="0" fontId="24" fillId="7" borderId="1" xfId="18" applyFont="1" applyFill="1" applyBorder="1" applyAlignment="1">
      <alignment horizontal="center" vertical="center"/>
    </xf>
    <xf numFmtId="0" fontId="39" fillId="3" borderId="1" xfId="21" applyFont="1" applyFill="1" applyBorder="1" applyAlignment="1">
      <alignment horizontal="justify" vertical="center" wrapText="1"/>
    </xf>
    <xf numFmtId="0" fontId="39" fillId="3" borderId="1" xfId="0" applyFont="1" applyFill="1" applyBorder="1" applyAlignment="1">
      <alignment horizontal="justify" vertical="center" wrapText="1"/>
    </xf>
    <xf numFmtId="0" fontId="28" fillId="2" borderId="4" xfId="16" applyFont="1" applyFill="1" applyBorder="1" applyAlignment="1" applyProtection="1">
      <alignment horizontal="center" vertical="center"/>
    </xf>
    <xf numFmtId="0" fontId="28" fillId="6" borderId="4" xfId="16" applyFont="1" applyFill="1" applyBorder="1" applyAlignment="1" applyProtection="1">
      <alignment horizontal="center" vertical="center"/>
    </xf>
    <xf numFmtId="15" fontId="48" fillId="3" borderId="4" xfId="16" applyNumberFormat="1" applyFont="1" applyFill="1" applyBorder="1" applyAlignment="1">
      <alignment horizontal="center" vertical="center"/>
    </xf>
    <xf numFmtId="0" fontId="28" fillId="5" borderId="4" xfId="9" applyFont="1" applyFill="1" applyBorder="1" applyAlignment="1" applyProtection="1">
      <alignment horizontal="center" vertical="center"/>
      <protection locked="0"/>
    </xf>
    <xf numFmtId="0" fontId="28" fillId="15" borderId="4" xfId="16" applyFont="1" applyFill="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8" fillId="2" borderId="4" xfId="16" applyFont="1" applyFill="1" applyBorder="1" applyAlignment="1" applyProtection="1">
      <alignment horizontal="center" vertical="center"/>
      <protection locked="0"/>
    </xf>
    <xf numFmtId="0" fontId="24" fillId="2" borderId="4" xfId="16" applyFont="1" applyFill="1" applyBorder="1" applyAlignment="1" applyProtection="1">
      <alignment horizontal="center" vertical="center"/>
      <protection locked="0"/>
    </xf>
    <xf numFmtId="0" fontId="28" fillId="7" borderId="4" xfId="16" applyFont="1" applyFill="1" applyBorder="1" applyAlignment="1">
      <alignment horizontal="center" vertical="center" wrapText="1"/>
    </xf>
    <xf numFmtId="0" fontId="28" fillId="10" borderId="4" xfId="18" applyFont="1" applyFill="1" applyBorder="1" applyAlignment="1">
      <alignment horizontal="center" vertical="center"/>
    </xf>
    <xf numFmtId="0" fontId="28" fillId="11" borderId="1" xfId="16" applyFont="1" applyFill="1" applyBorder="1" applyAlignment="1">
      <alignment horizontal="center" vertical="center" wrapText="1"/>
    </xf>
    <xf numFmtId="0" fontId="28" fillId="2" borderId="4" xfId="0" applyFont="1" applyFill="1" applyBorder="1" applyAlignment="1">
      <alignment horizontal="center" vertical="center" wrapText="1"/>
    </xf>
    <xf numFmtId="1" fontId="28" fillId="7" borderId="4" xfId="16" applyNumberFormat="1" applyFont="1" applyFill="1" applyBorder="1" applyAlignment="1">
      <alignment horizontal="center" vertical="center"/>
    </xf>
    <xf numFmtId="0" fontId="28" fillId="2" borderId="4" xfId="16" applyFont="1" applyFill="1" applyBorder="1" applyAlignment="1">
      <alignment horizontal="center" vertical="center" wrapText="1"/>
    </xf>
    <xf numFmtId="1" fontId="28" fillId="6" borderId="4" xfId="16" applyNumberFormat="1" applyFont="1" applyFill="1" applyBorder="1" applyAlignment="1">
      <alignment horizontal="center" vertical="center"/>
    </xf>
    <xf numFmtId="0" fontId="28" fillId="11" borderId="5" xfId="16" applyFont="1" applyFill="1" applyBorder="1" applyAlignment="1" applyProtection="1">
      <alignment horizontal="center" vertical="center" wrapText="1"/>
      <protection locked="0"/>
    </xf>
    <xf numFmtId="0" fontId="28" fillId="11" borderId="11" xfId="16" applyFont="1" applyFill="1" applyBorder="1" applyAlignment="1" applyProtection="1">
      <alignment horizontal="center" vertical="center" wrapText="1"/>
      <protection locked="0"/>
    </xf>
    <xf numFmtId="1" fontId="24" fillId="2" borderId="4" xfId="2" applyNumberFormat="1" applyFont="1" applyFill="1" applyBorder="1" applyAlignment="1">
      <alignment horizontal="center" vertical="center"/>
    </xf>
    <xf numFmtId="0" fontId="24" fillId="8" borderId="4" xfId="2" applyFont="1" applyFill="1" applyBorder="1" applyAlignment="1">
      <alignment horizontal="center" vertical="center"/>
    </xf>
    <xf numFmtId="1" fontId="28" fillId="2" borderId="4" xfId="16" applyNumberFormat="1" applyFont="1" applyFill="1" applyBorder="1" applyAlignment="1">
      <alignment horizontal="center" vertical="center"/>
    </xf>
    <xf numFmtId="0" fontId="33" fillId="11" borderId="1" xfId="16" applyFont="1" applyFill="1" applyBorder="1" applyAlignment="1">
      <alignment horizontal="center" vertical="center" wrapText="1"/>
    </xf>
    <xf numFmtId="0" fontId="28" fillId="7" borderId="4" xfId="18" applyFont="1" applyFill="1" applyBorder="1" applyAlignment="1">
      <alignment horizontal="center" vertical="center"/>
    </xf>
    <xf numFmtId="0" fontId="28" fillId="6" borderId="4" xfId="16" applyFont="1" applyFill="1" applyBorder="1" applyAlignment="1" applyProtection="1">
      <alignment horizontal="center" vertical="center"/>
      <protection locked="0"/>
    </xf>
    <xf numFmtId="0" fontId="24" fillId="6" borderId="4" xfId="18" applyFont="1" applyFill="1" applyBorder="1" applyAlignment="1">
      <alignment horizontal="center" vertical="center"/>
    </xf>
    <xf numFmtId="0" fontId="34" fillId="2" borderId="4" xfId="16" applyFont="1" applyFill="1" applyBorder="1" applyAlignment="1">
      <alignment horizontal="center" vertical="center"/>
    </xf>
    <xf numFmtId="0" fontId="28" fillId="2" borderId="4" xfId="2" applyFont="1" applyFill="1" applyBorder="1" applyAlignment="1">
      <alignment horizontal="center" vertical="center" wrapText="1"/>
    </xf>
    <xf numFmtId="0" fontId="28" fillId="11" borderId="3" xfId="16" applyFont="1" applyFill="1" applyBorder="1" applyAlignment="1">
      <alignment horizontal="center" vertical="center" wrapText="1"/>
    </xf>
    <xf numFmtId="0" fontId="28" fillId="5" borderId="4" xfId="16" applyFont="1" applyFill="1" applyBorder="1" applyAlignment="1" applyProtection="1">
      <alignment horizontal="center" vertical="center"/>
      <protection locked="0"/>
    </xf>
    <xf numFmtId="0" fontId="48" fillId="3" borderId="4" xfId="16" applyFont="1" applyFill="1" applyBorder="1" applyAlignment="1">
      <alignment horizontal="center" vertical="center" wrapText="1"/>
    </xf>
    <xf numFmtId="0" fontId="48" fillId="3" borderId="9" xfId="16" applyFont="1" applyFill="1" applyBorder="1" applyAlignment="1">
      <alignment horizontal="center" vertical="center" wrapText="1"/>
    </xf>
    <xf numFmtId="0" fontId="17" fillId="3" borderId="4" xfId="16" applyFont="1" applyFill="1" applyBorder="1" applyAlignment="1">
      <alignment horizontal="justify" vertical="center" wrapText="1"/>
    </xf>
    <xf numFmtId="0" fontId="17" fillId="3" borderId="4" xfId="9" applyFont="1" applyFill="1" applyBorder="1" applyAlignment="1">
      <alignment horizontal="center" vertical="center" wrapText="1"/>
    </xf>
    <xf numFmtId="0" fontId="17" fillId="3" borderId="1" xfId="16" applyFont="1" applyFill="1" applyBorder="1" applyAlignment="1">
      <alignment horizontal="center" vertical="center" wrapText="1"/>
    </xf>
    <xf numFmtId="0" fontId="48" fillId="3" borderId="4" xfId="16" applyFont="1" applyFill="1" applyBorder="1" applyAlignment="1">
      <alignment horizontal="justify" vertical="center" wrapText="1"/>
    </xf>
    <xf numFmtId="0" fontId="48" fillId="3" borderId="9" xfId="16" applyFont="1" applyFill="1" applyBorder="1" applyAlignment="1">
      <alignment horizontal="justify" vertical="center" wrapText="1"/>
    </xf>
    <xf numFmtId="0" fontId="48" fillId="3" borderId="1" xfId="16" applyFont="1" applyFill="1" applyBorder="1" applyAlignment="1">
      <alignment horizontal="center" vertical="center" wrapText="1"/>
    </xf>
    <xf numFmtId="0" fontId="28" fillId="7" borderId="4" xfId="16" applyFont="1" applyFill="1" applyBorder="1" applyAlignment="1" applyProtection="1">
      <alignment horizontal="center" vertical="center"/>
      <protection locked="0"/>
    </xf>
    <xf numFmtId="0" fontId="24" fillId="2" borderId="4" xfId="2" applyFont="1" applyFill="1" applyBorder="1" applyAlignment="1">
      <alignment horizontal="center" vertical="center"/>
    </xf>
    <xf numFmtId="0" fontId="44" fillId="7" borderId="4" xfId="18" applyFont="1" applyFill="1" applyBorder="1" applyAlignment="1">
      <alignment horizontal="center" vertical="center"/>
    </xf>
    <xf numFmtId="0" fontId="48" fillId="3" borderId="1" xfId="16" applyFont="1" applyFill="1" applyBorder="1" applyAlignment="1">
      <alignment horizontal="justify" vertical="center" wrapText="1"/>
    </xf>
    <xf numFmtId="0" fontId="24" fillId="2" borderId="1" xfId="2" applyFont="1" applyFill="1" applyBorder="1" applyAlignment="1">
      <alignment horizontal="center" vertical="center" wrapText="1"/>
    </xf>
    <xf numFmtId="0" fontId="24" fillId="21" borderId="1" xfId="2" applyFont="1" applyFill="1" applyBorder="1" applyAlignment="1">
      <alignment horizontal="center" vertical="center" wrapText="1"/>
    </xf>
    <xf numFmtId="0" fontId="39" fillId="21" borderId="4" xfId="18" applyFont="1" applyFill="1" applyBorder="1" applyAlignment="1">
      <alignment horizontal="center" vertical="center"/>
    </xf>
    <xf numFmtId="0" fontId="39" fillId="21" borderId="1" xfId="18" applyFont="1" applyFill="1" applyBorder="1" applyAlignment="1">
      <alignment horizontal="center" vertical="center"/>
    </xf>
    <xf numFmtId="0" fontId="24" fillId="22" borderId="4" xfId="0" applyFont="1" applyFill="1" applyBorder="1" applyAlignment="1" applyProtection="1">
      <alignment horizontal="center" vertical="center" wrapText="1"/>
      <protection locked="0"/>
    </xf>
    <xf numFmtId="0" fontId="39" fillId="21" borderId="4" xfId="18" applyFont="1" applyFill="1" applyBorder="1" applyAlignment="1">
      <alignment horizontal="center" vertical="center" wrapText="1"/>
    </xf>
    <xf numFmtId="0" fontId="24" fillId="21" borderId="1" xfId="16" applyFont="1" applyFill="1" applyBorder="1" applyAlignment="1" applyProtection="1">
      <alignment horizontal="center" vertical="center" wrapText="1"/>
      <protection locked="0"/>
    </xf>
    <xf numFmtId="0" fontId="39" fillId="21" borderId="9" xfId="18" applyFont="1" applyFill="1" applyBorder="1" applyAlignment="1">
      <alignment horizontal="center" vertical="center" wrapText="1"/>
    </xf>
    <xf numFmtId="0" fontId="39" fillId="21" borderId="1" xfId="16" applyFont="1" applyFill="1" applyBorder="1" applyAlignment="1" applyProtection="1">
      <alignment horizontal="center" vertical="center" wrapText="1"/>
      <protection locked="0"/>
    </xf>
    <xf numFmtId="0" fontId="39" fillId="21" borderId="5" xfId="18" applyFont="1" applyFill="1" applyBorder="1" applyAlignment="1">
      <alignment horizontal="center" vertical="center"/>
    </xf>
    <xf numFmtId="0" fontId="39" fillId="21" borderId="4" xfId="0" applyFont="1" applyFill="1" applyBorder="1" applyAlignment="1">
      <alignment horizontal="center" vertical="center" wrapText="1"/>
    </xf>
    <xf numFmtId="0" fontId="39" fillId="21" borderId="6" xfId="18" applyFont="1" applyFill="1" applyBorder="1" applyAlignment="1">
      <alignment horizontal="center" vertical="center"/>
    </xf>
    <xf numFmtId="0" fontId="39" fillId="21" borderId="2" xfId="18" applyFont="1" applyFill="1" applyBorder="1" applyAlignment="1">
      <alignment horizontal="center" vertical="center"/>
    </xf>
    <xf numFmtId="0" fontId="39" fillId="21" borderId="25" xfId="18" applyFont="1" applyFill="1" applyBorder="1" applyAlignment="1">
      <alignment horizontal="center" vertical="center" wrapText="1"/>
    </xf>
    <xf numFmtId="0" fontId="39" fillId="21" borderId="1" xfId="0" applyFont="1" applyFill="1" applyBorder="1" applyAlignment="1">
      <alignment horizontal="center" vertical="center" wrapText="1"/>
    </xf>
    <xf numFmtId="0" fontId="39" fillId="21" borderId="1" xfId="18" applyFont="1" applyFill="1" applyBorder="1" applyAlignment="1">
      <alignment horizontal="center" vertical="center" wrapText="1"/>
    </xf>
    <xf numFmtId="0" fontId="39" fillId="21" borderId="2" xfId="18" applyFont="1" applyFill="1" applyBorder="1" applyAlignment="1">
      <alignment horizontal="center" vertical="center" wrapText="1"/>
    </xf>
    <xf numFmtId="0" fontId="39" fillId="21" borderId="1" xfId="2" applyFont="1" applyFill="1" applyBorder="1" applyAlignment="1">
      <alignment horizontal="center" vertical="center" wrapText="1"/>
    </xf>
    <xf numFmtId="0" fontId="39" fillId="21" borderId="4" xfId="2" applyFont="1" applyFill="1" applyBorder="1" applyAlignment="1">
      <alignment horizontal="center" vertical="center" wrapText="1"/>
    </xf>
    <xf numFmtId="0" fontId="39" fillId="21" borderId="4" xfId="16" applyFont="1" applyFill="1" applyBorder="1" applyAlignment="1" applyProtection="1">
      <alignment horizontal="center" vertical="center" wrapText="1"/>
      <protection locked="0"/>
    </xf>
    <xf numFmtId="0" fontId="24" fillId="21" borderId="1" xfId="9" applyFont="1" applyFill="1" applyBorder="1" applyAlignment="1" applyProtection="1">
      <alignment horizontal="center" vertical="center" wrapText="1"/>
      <protection locked="0"/>
    </xf>
    <xf numFmtId="0" fontId="24" fillId="21" borderId="1" xfId="18" applyFont="1" applyFill="1" applyBorder="1" applyAlignment="1">
      <alignment horizontal="center" vertical="center"/>
    </xf>
    <xf numFmtId="0" fontId="24" fillId="21" borderId="11" xfId="9" applyFont="1" applyFill="1" applyBorder="1" applyAlignment="1" applyProtection="1">
      <alignment horizontal="center" vertical="center" wrapText="1"/>
      <protection locked="0"/>
    </xf>
    <xf numFmtId="0" fontId="24" fillId="21" borderId="9" xfId="9" applyFont="1" applyFill="1" applyBorder="1" applyAlignment="1" applyProtection="1">
      <alignment horizontal="center" vertical="center" wrapText="1"/>
      <protection locked="0"/>
    </xf>
    <xf numFmtId="0" fontId="24" fillId="21" borderId="3" xfId="9" applyFont="1" applyFill="1" applyBorder="1" applyAlignment="1" applyProtection="1">
      <alignment horizontal="center" vertical="center" wrapText="1"/>
      <protection locked="0"/>
    </xf>
    <xf numFmtId="0" fontId="24" fillId="22" borderId="4" xfId="0" applyFont="1" applyFill="1" applyBorder="1" applyAlignment="1">
      <alignment horizontal="center" vertical="center"/>
    </xf>
    <xf numFmtId="0" fontId="39" fillId="22" borderId="1" xfId="0" applyFont="1" applyFill="1" applyBorder="1" applyAlignment="1" applyProtection="1">
      <alignment vertical="center" wrapText="1"/>
      <protection locked="0"/>
    </xf>
    <xf numFmtId="0" fontId="39" fillId="22" borderId="4" xfId="0" applyFont="1" applyFill="1" applyBorder="1" applyAlignment="1" applyProtection="1">
      <alignment horizontal="center" vertical="center" wrapText="1"/>
      <protection locked="0"/>
    </xf>
    <xf numFmtId="0" fontId="24" fillId="21" borderId="4" xfId="18" applyFont="1" applyFill="1" applyBorder="1" applyAlignment="1">
      <alignment horizontal="center" vertical="center"/>
    </xf>
    <xf numFmtId="0" fontId="24" fillId="21" borderId="9" xfId="16" applyFont="1" applyFill="1" applyBorder="1" applyAlignment="1" applyProtection="1">
      <alignment horizontal="center" vertical="center" wrapText="1"/>
      <protection locked="0"/>
    </xf>
    <xf numFmtId="0" fontId="24" fillId="21" borderId="10" xfId="9" applyFont="1" applyFill="1" applyBorder="1" applyAlignment="1" applyProtection="1">
      <alignment horizontal="center" vertical="center" wrapText="1"/>
      <protection locked="0"/>
    </xf>
    <xf numFmtId="0" fontId="24" fillId="21" borderId="8" xfId="9" applyFont="1" applyFill="1" applyBorder="1" applyAlignment="1" applyProtection="1">
      <alignment horizontal="center" vertical="center" wrapText="1"/>
      <protection locked="0"/>
    </xf>
    <xf numFmtId="0" fontId="24" fillId="21" borderId="5" xfId="18" applyFont="1" applyFill="1" applyBorder="1" applyAlignment="1">
      <alignment horizontal="center" vertical="center"/>
    </xf>
    <xf numFmtId="0" fontId="24" fillId="21" borderId="8" xfId="16" applyFont="1" applyFill="1" applyBorder="1" applyAlignment="1" applyProtection="1">
      <alignment horizontal="center" vertical="center" wrapText="1"/>
      <protection locked="0"/>
    </xf>
    <xf numFmtId="0" fontId="24" fillId="21" borderId="4" xfId="9" applyFont="1" applyFill="1" applyBorder="1" applyAlignment="1" applyProtection="1">
      <alignment horizontal="center" vertical="center" wrapText="1"/>
      <protection locked="0"/>
    </xf>
    <xf numFmtId="0" fontId="24" fillId="21" borderId="1" xfId="18" applyFont="1" applyFill="1" applyBorder="1" applyAlignment="1">
      <alignment horizontal="center" vertical="center" wrapText="1"/>
    </xf>
    <xf numFmtId="9" fontId="39" fillId="21" borderId="1" xfId="16" applyNumberFormat="1" applyFont="1" applyFill="1" applyBorder="1" applyAlignment="1" applyProtection="1">
      <alignment horizontal="center" vertical="center" wrapText="1"/>
      <protection locked="0"/>
    </xf>
    <xf numFmtId="0" fontId="24" fillId="21" borderId="4" xfId="16" applyFont="1" applyFill="1" applyBorder="1" applyAlignment="1" applyProtection="1">
      <alignment horizontal="center" vertical="center" wrapText="1"/>
      <protection locked="0"/>
    </xf>
    <xf numFmtId="0" fontId="24" fillId="21" borderId="4" xfId="18" applyFont="1" applyFill="1" applyBorder="1" applyAlignment="1">
      <alignment horizontal="center" vertical="center" wrapText="1"/>
    </xf>
    <xf numFmtId="0" fontId="34" fillId="21" borderId="1" xfId="9" applyFont="1" applyFill="1" applyBorder="1" applyAlignment="1" applyProtection="1">
      <alignment horizontal="center" vertical="center"/>
      <protection locked="0"/>
    </xf>
    <xf numFmtId="0" fontId="34" fillId="21" borderId="1" xfId="9" applyFont="1" applyFill="1" applyBorder="1" applyAlignment="1">
      <alignment horizontal="center" vertical="center"/>
    </xf>
    <xf numFmtId="0" fontId="43" fillId="22" borderId="4" xfId="0" applyFont="1" applyFill="1" applyBorder="1" applyAlignment="1" applyProtection="1">
      <alignment horizontal="center" vertical="center"/>
      <protection locked="0"/>
    </xf>
    <xf numFmtId="0" fontId="34" fillId="21" borderId="4" xfId="16" applyFont="1" applyFill="1" applyBorder="1" applyAlignment="1" applyProtection="1">
      <alignment horizontal="center" vertical="center"/>
      <protection locked="0"/>
    </xf>
    <xf numFmtId="0" fontId="34" fillId="21" borderId="1" xfId="16" applyFont="1" applyFill="1" applyBorder="1" applyAlignment="1" applyProtection="1">
      <alignment horizontal="center" vertical="center"/>
      <protection locked="0"/>
    </xf>
    <xf numFmtId="0" fontId="34" fillId="21" borderId="1" xfId="16" applyFont="1" applyFill="1" applyBorder="1" applyAlignment="1" applyProtection="1">
      <alignment vertical="center"/>
      <protection locked="0"/>
    </xf>
    <xf numFmtId="0" fontId="34" fillId="21" borderId="4" xfId="16" applyFont="1" applyFill="1" applyBorder="1" applyAlignment="1" applyProtection="1">
      <alignment vertical="center"/>
      <protection locked="0"/>
    </xf>
    <xf numFmtId="0" fontId="39" fillId="21" borderId="1" xfId="16" applyFont="1" applyFill="1" applyBorder="1" applyAlignment="1" applyProtection="1">
      <alignment horizontal="center" vertical="center"/>
      <protection locked="0"/>
    </xf>
    <xf numFmtId="0" fontId="34" fillId="3" borderId="1" xfId="0" applyFont="1" applyFill="1" applyBorder="1" applyAlignment="1">
      <alignment horizontal="center" vertical="center" wrapText="1"/>
    </xf>
    <xf numFmtId="0" fontId="39" fillId="3" borderId="1" xfId="2" applyFont="1" applyFill="1" applyBorder="1" applyAlignment="1">
      <alignment horizontal="center" vertical="center" wrapText="1"/>
    </xf>
    <xf numFmtId="0" fontId="39" fillId="3" borderId="1" xfId="0" applyFont="1" applyFill="1" applyBorder="1" applyAlignment="1">
      <alignment horizontal="center" vertical="center" wrapText="1"/>
    </xf>
    <xf numFmtId="0" fontId="34" fillId="3" borderId="4" xfId="2" applyFont="1" applyFill="1" applyBorder="1" applyAlignment="1">
      <alignment horizontal="center" vertical="center" wrapText="1"/>
    </xf>
    <xf numFmtId="0" fontId="34" fillId="3" borderId="1" xfId="21" applyFont="1" applyFill="1" applyBorder="1" applyAlignment="1">
      <alignment horizontal="justify" vertical="center" wrapText="1"/>
    </xf>
    <xf numFmtId="0" fontId="34" fillId="3" borderId="1" xfId="2" applyFont="1" applyFill="1" applyBorder="1" applyAlignment="1">
      <alignment horizontal="justify" vertical="center" wrapText="1"/>
    </xf>
    <xf numFmtId="0" fontId="39" fillId="3" borderId="1" xfId="2" applyFont="1" applyFill="1" applyBorder="1" applyAlignment="1">
      <alignment horizontal="justify" vertical="center" wrapText="1"/>
    </xf>
    <xf numFmtId="0" fontId="39" fillId="3" borderId="1" xfId="22" applyFont="1" applyFill="1" applyBorder="1" applyAlignment="1">
      <alignment horizontal="justify" vertical="center" wrapText="1"/>
    </xf>
    <xf numFmtId="0" fontId="34" fillId="3" borderId="1" xfId="22" applyFont="1" applyFill="1" applyBorder="1" applyAlignment="1">
      <alignment horizontal="justify" vertical="center" wrapText="1"/>
    </xf>
    <xf numFmtId="0" fontId="34" fillId="3" borderId="1" xfId="0" applyFont="1" applyFill="1" applyBorder="1" applyAlignment="1">
      <alignment horizontal="justify" vertical="center" wrapText="1"/>
    </xf>
    <xf numFmtId="0" fontId="39" fillId="3" borderId="1" xfId="9" applyFont="1" applyFill="1" applyBorder="1" applyAlignment="1">
      <alignment horizontal="justify" vertical="center" wrapText="1"/>
    </xf>
    <xf numFmtId="0" fontId="39" fillId="3" borderId="4" xfId="2" applyFont="1" applyFill="1" applyBorder="1" applyAlignment="1">
      <alignment horizontal="justify" vertical="center" wrapText="1"/>
    </xf>
    <xf numFmtId="0" fontId="17" fillId="3" borderId="4" xfId="9" applyFont="1" applyFill="1" applyBorder="1" applyAlignment="1">
      <alignment horizontal="justify" vertical="center" wrapText="1"/>
    </xf>
    <xf numFmtId="0" fontId="48" fillId="3" borderId="1" xfId="14" applyFont="1" applyFill="1" applyBorder="1" applyAlignment="1" applyProtection="1">
      <alignment horizontal="center" vertical="center" wrapText="1"/>
      <protection locked="0"/>
    </xf>
    <xf numFmtId="0" fontId="28" fillId="11" borderId="27" xfId="16" applyFont="1" applyFill="1" applyBorder="1" applyAlignment="1" applyProtection="1">
      <alignment horizontal="center" vertical="center" wrapText="1"/>
      <protection locked="0"/>
    </xf>
    <xf numFmtId="0" fontId="28" fillId="11" borderId="33" xfId="16" applyFont="1" applyFill="1" applyBorder="1" applyAlignment="1" applyProtection="1">
      <alignment vertical="center"/>
      <protection locked="0"/>
    </xf>
    <xf numFmtId="0" fontId="28" fillId="11" borderId="31" xfId="16" applyFont="1" applyFill="1" applyBorder="1" applyAlignment="1" applyProtection="1">
      <alignment vertical="center"/>
      <protection locked="0"/>
    </xf>
    <xf numFmtId="0" fontId="28" fillId="11" borderId="31" xfId="16" applyFont="1" applyFill="1" applyBorder="1" applyAlignment="1" applyProtection="1">
      <alignment vertical="center" wrapText="1"/>
      <protection locked="0"/>
    </xf>
    <xf numFmtId="0" fontId="28" fillId="11" borderId="32" xfId="16" applyFont="1" applyFill="1" applyBorder="1" applyAlignment="1" applyProtection="1">
      <alignment vertical="center" wrapText="1"/>
      <protection locked="0"/>
    </xf>
    <xf numFmtId="0" fontId="28" fillId="11" borderId="33" xfId="0" applyFont="1" applyFill="1" applyBorder="1" applyAlignment="1">
      <alignment vertical="center"/>
    </xf>
    <xf numFmtId="0" fontId="28" fillId="21" borderId="39" xfId="16" applyFont="1" applyFill="1" applyBorder="1" applyAlignment="1">
      <alignment horizontal="center" vertical="center"/>
    </xf>
    <xf numFmtId="0" fontId="17" fillId="3" borderId="38" xfId="0" applyFont="1" applyFill="1" applyBorder="1" applyAlignment="1">
      <alignment horizontal="center" vertical="center" wrapText="1"/>
    </xf>
    <xf numFmtId="0" fontId="48" fillId="3" borderId="40" xfId="16" applyFont="1" applyFill="1" applyBorder="1" applyAlignment="1">
      <alignment horizontal="center" vertical="center" wrapText="1"/>
    </xf>
    <xf numFmtId="0" fontId="48" fillId="3" borderId="41" xfId="3" applyFont="1" applyFill="1" applyBorder="1" applyAlignment="1">
      <alignment horizontal="center" vertical="center" wrapText="1"/>
    </xf>
    <xf numFmtId="0" fontId="48" fillId="3" borderId="38" xfId="16" applyFont="1" applyFill="1" applyBorder="1" applyAlignment="1">
      <alignment horizontal="center" vertical="center" wrapText="1"/>
    </xf>
    <xf numFmtId="0" fontId="17" fillId="3" borderId="38" xfId="16" applyFont="1" applyFill="1" applyBorder="1" applyAlignment="1">
      <alignment horizontal="center" vertical="center" wrapText="1"/>
    </xf>
    <xf numFmtId="0" fontId="48" fillId="3" borderId="41" xfId="16" applyFont="1" applyFill="1" applyBorder="1" applyAlignment="1">
      <alignment horizontal="center" vertical="center" wrapText="1"/>
    </xf>
    <xf numFmtId="0" fontId="17" fillId="3" borderId="41" xfId="9" applyFont="1" applyFill="1" applyBorder="1" applyAlignment="1">
      <alignment horizontal="center" vertical="center" wrapText="1"/>
    </xf>
    <xf numFmtId="0" fontId="28" fillId="15" borderId="45" xfId="16" applyFont="1" applyFill="1" applyBorder="1" applyAlignment="1" applyProtection="1">
      <alignment horizontal="center" vertical="center" wrapText="1"/>
      <protection locked="0"/>
    </xf>
    <xf numFmtId="0" fontId="24" fillId="21" borderId="45" xfId="16" applyFont="1" applyFill="1" applyBorder="1" applyAlignment="1" applyProtection="1">
      <alignment horizontal="center" vertical="center" wrapText="1"/>
      <protection locked="0"/>
    </xf>
    <xf numFmtId="0" fontId="39" fillId="21" borderId="45" xfId="16" applyFont="1" applyFill="1" applyBorder="1" applyAlignment="1" applyProtection="1">
      <alignment horizontal="center" vertical="center" wrapText="1"/>
      <protection locked="0"/>
    </xf>
    <xf numFmtId="0" fontId="24" fillId="21" borderId="45" xfId="2" applyFont="1" applyFill="1" applyBorder="1" applyAlignment="1">
      <alignment horizontal="center" vertical="center" wrapText="1"/>
    </xf>
    <xf numFmtId="0" fontId="39" fillId="21" borderId="45" xfId="16" applyFont="1" applyFill="1" applyBorder="1" applyAlignment="1">
      <alignment horizontal="center" vertical="center" wrapText="1"/>
    </xf>
    <xf numFmtId="0" fontId="24" fillId="21" borderId="45" xfId="16" applyFont="1" applyFill="1" applyBorder="1" applyAlignment="1">
      <alignment horizontal="center" vertical="center" wrapText="1"/>
    </xf>
    <xf numFmtId="0" fontId="34" fillId="21" borderId="45" xfId="16" applyFont="1" applyFill="1" applyBorder="1" applyAlignment="1" applyProtection="1">
      <alignment horizontal="center" vertical="center"/>
      <protection locked="0"/>
    </xf>
    <xf numFmtId="0" fontId="28" fillId="21" borderId="45" xfId="16" applyFont="1" applyFill="1" applyBorder="1" applyAlignment="1" applyProtection="1">
      <alignment horizontal="center" vertical="center"/>
      <protection locked="0"/>
    </xf>
    <xf numFmtId="0" fontId="28" fillId="6" borderId="45" xfId="16" applyFont="1" applyFill="1" applyBorder="1" applyAlignment="1" applyProtection="1">
      <alignment horizontal="center" vertical="center"/>
      <protection locked="0"/>
    </xf>
    <xf numFmtId="0" fontId="28" fillId="7" borderId="45" xfId="16" applyFont="1" applyFill="1" applyBorder="1" applyAlignment="1" applyProtection="1">
      <alignment horizontal="center" vertical="center"/>
      <protection locked="0"/>
    </xf>
    <xf numFmtId="0" fontId="28" fillId="7" borderId="19" xfId="16" applyFont="1" applyFill="1" applyBorder="1" applyAlignment="1" applyProtection="1">
      <alignment horizontal="center" vertical="center"/>
      <protection locked="0"/>
    </xf>
    <xf numFmtId="0" fontId="39" fillId="3" borderId="45" xfId="2" applyFont="1" applyFill="1" applyBorder="1" applyAlignment="1">
      <alignment horizontal="center" vertical="center" wrapText="1"/>
    </xf>
    <xf numFmtId="0" fontId="39" fillId="3" borderId="45" xfId="2" applyFont="1" applyFill="1" applyBorder="1" applyAlignment="1" applyProtection="1">
      <alignment horizontal="justify" vertical="center" wrapText="1"/>
      <protection locked="0"/>
    </xf>
    <xf numFmtId="0" fontId="34" fillId="2" borderId="45" xfId="16" applyFont="1" applyFill="1" applyBorder="1" applyAlignment="1" applyProtection="1">
      <alignment horizontal="center" vertical="center"/>
      <protection locked="0"/>
    </xf>
    <xf numFmtId="0" fontId="34" fillId="2" borderId="45" xfId="16" applyFont="1" applyFill="1" applyBorder="1" applyAlignment="1" applyProtection="1">
      <alignment horizontal="center" vertical="center" wrapText="1"/>
      <protection locked="0"/>
    </xf>
    <xf numFmtId="0" fontId="34" fillId="2" borderId="45" xfId="16" applyFont="1" applyFill="1" applyBorder="1" applyAlignment="1">
      <alignment horizontal="center" vertical="center"/>
    </xf>
    <xf numFmtId="1" fontId="24" fillId="2" borderId="45" xfId="2" applyNumberFormat="1" applyFont="1" applyFill="1" applyBorder="1" applyAlignment="1">
      <alignment horizontal="center" vertical="center"/>
    </xf>
    <xf numFmtId="0" fontId="24" fillId="8" borderId="45" xfId="2" applyFont="1" applyFill="1" applyBorder="1" applyAlignment="1">
      <alignment horizontal="center" vertical="center"/>
    </xf>
    <xf numFmtId="0" fontId="24" fillId="2" borderId="45" xfId="2" applyFont="1" applyFill="1" applyBorder="1" applyAlignment="1">
      <alignment horizontal="center" vertical="center"/>
    </xf>
    <xf numFmtId="0" fontId="34" fillId="8" borderId="45" xfId="16" applyFont="1" applyFill="1" applyBorder="1" applyAlignment="1">
      <alignment horizontal="center" vertical="center"/>
    </xf>
    <xf numFmtId="1" fontId="28" fillId="2" borderId="45" xfId="16" applyNumberFormat="1" applyFont="1" applyFill="1" applyBorder="1" applyAlignment="1">
      <alignment horizontal="center" vertical="center"/>
    </xf>
    <xf numFmtId="1" fontId="28" fillId="6" borderId="45" xfId="16" applyNumberFormat="1" applyFont="1" applyFill="1" applyBorder="1" applyAlignment="1">
      <alignment horizontal="center" vertical="center"/>
    </xf>
    <xf numFmtId="0" fontId="24" fillId="6" borderId="45" xfId="18" applyFont="1" applyFill="1" applyBorder="1" applyAlignment="1">
      <alignment horizontal="center" vertical="center"/>
    </xf>
    <xf numFmtId="0" fontId="24" fillId="2" borderId="45" xfId="0" applyFont="1" applyFill="1" applyBorder="1" applyAlignment="1">
      <alignment horizontal="center" vertical="center" wrapText="1"/>
    </xf>
    <xf numFmtId="0" fontId="48" fillId="3" borderId="45" xfId="16" applyFont="1" applyFill="1" applyBorder="1" applyAlignment="1">
      <alignment horizontal="justify" vertical="center"/>
    </xf>
    <xf numFmtId="0" fontId="48" fillId="3" borderId="45" xfId="16" applyFont="1" applyFill="1" applyBorder="1" applyAlignment="1">
      <alignment horizontal="center" vertical="center"/>
    </xf>
    <xf numFmtId="15" fontId="48" fillId="3" borderId="45" xfId="16" applyNumberFormat="1" applyFont="1" applyFill="1" applyBorder="1" applyAlignment="1">
      <alignment horizontal="center" vertical="center"/>
    </xf>
    <xf numFmtId="0" fontId="48" fillId="3" borderId="46" xfId="16" applyFont="1" applyFill="1" applyBorder="1" applyAlignment="1">
      <alignment horizontal="center" vertical="center" wrapText="1"/>
    </xf>
    <xf numFmtId="0" fontId="28" fillId="23" borderId="44" xfId="16" applyFont="1" applyFill="1" applyBorder="1" applyAlignment="1">
      <alignment horizontal="center" vertical="center"/>
    </xf>
    <xf numFmtId="0" fontId="28" fillId="5" borderId="45" xfId="16" applyFont="1" applyFill="1" applyBorder="1" applyAlignment="1" applyProtection="1">
      <alignment horizontal="center" vertical="center"/>
      <protection locked="0"/>
    </xf>
    <xf numFmtId="0" fontId="34" fillId="21" borderId="4" xfId="16" applyFont="1" applyFill="1" applyBorder="1" applyAlignment="1" applyProtection="1">
      <alignment horizontal="center" vertical="center"/>
      <protection locked="0"/>
    </xf>
    <xf numFmtId="0" fontId="34" fillId="21" borderId="9" xfId="16" applyFont="1" applyFill="1" applyBorder="1" applyAlignment="1" applyProtection="1">
      <alignment horizontal="center" vertical="center"/>
      <protection locked="0"/>
    </xf>
    <xf numFmtId="0" fontId="39" fillId="21" borderId="4" xfId="16" applyFont="1" applyFill="1" applyBorder="1" applyAlignment="1" applyProtection="1">
      <alignment horizontal="center" vertical="center" wrapText="1"/>
      <protection locked="0"/>
    </xf>
    <xf numFmtId="0" fontId="39" fillId="21" borderId="9" xfId="0" applyFont="1" applyFill="1" applyBorder="1" applyAlignment="1">
      <alignment horizontal="center" vertical="center" wrapText="1"/>
    </xf>
    <xf numFmtId="0" fontId="39" fillId="21" borderId="4" xfId="16" applyFont="1" applyFill="1" applyBorder="1" applyAlignment="1" applyProtection="1">
      <alignment horizontal="center" vertical="center"/>
      <protection locked="0"/>
    </xf>
    <xf numFmtId="0" fontId="39" fillId="21" borderId="9" xfId="16" applyFont="1" applyFill="1" applyBorder="1" applyAlignment="1" applyProtection="1">
      <alignment horizontal="center" vertical="center"/>
      <protection locked="0"/>
    </xf>
    <xf numFmtId="0" fontId="24" fillId="2" borderId="4" xfId="0" applyFont="1" applyFill="1" applyBorder="1" applyAlignment="1">
      <alignment horizontal="center" vertical="center" wrapText="1"/>
    </xf>
    <xf numFmtId="0" fontId="24" fillId="2" borderId="8"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24" fillId="6" borderId="4" xfId="18" applyFont="1" applyFill="1" applyBorder="1" applyAlignment="1">
      <alignment horizontal="center" vertical="center"/>
    </xf>
    <xf numFmtId="0" fontId="24" fillId="6" borderId="9" xfId="18" applyFont="1" applyFill="1" applyBorder="1" applyAlignment="1">
      <alignment horizontal="center" vertical="center"/>
    </xf>
    <xf numFmtId="0" fontId="24" fillId="21" borderId="4" xfId="9" applyFont="1" applyFill="1" applyBorder="1" applyAlignment="1" applyProtection="1">
      <alignment horizontal="center" vertical="center" wrapText="1"/>
      <protection locked="0"/>
    </xf>
    <xf numFmtId="0" fontId="24" fillId="21" borderId="9" xfId="9" applyFont="1" applyFill="1" applyBorder="1" applyAlignment="1" applyProtection="1">
      <alignment horizontal="center" vertical="center" wrapText="1"/>
      <protection locked="0"/>
    </xf>
    <xf numFmtId="0" fontId="24" fillId="21" borderId="8" xfId="9" applyFont="1" applyFill="1" applyBorder="1" applyAlignment="1" applyProtection="1">
      <alignment horizontal="center" vertical="center" wrapText="1"/>
      <protection locked="0"/>
    </xf>
    <xf numFmtId="0" fontId="34" fillId="2" borderId="4" xfId="16" applyFont="1" applyFill="1" applyBorder="1" applyAlignment="1">
      <alignment horizontal="center" vertical="center" wrapText="1"/>
    </xf>
    <xf numFmtId="0" fontId="34" fillId="2" borderId="9" xfId="16" applyFont="1" applyFill="1" applyBorder="1" applyAlignment="1">
      <alignment horizontal="center" vertical="center" wrapText="1"/>
    </xf>
    <xf numFmtId="0" fontId="34" fillId="2" borderId="4" xfId="16" applyFont="1" applyFill="1" applyBorder="1" applyAlignment="1">
      <alignment horizontal="center" vertical="center"/>
    </xf>
    <xf numFmtId="0" fontId="34" fillId="2" borderId="9" xfId="16" applyFont="1" applyFill="1" applyBorder="1" applyAlignment="1">
      <alignment horizontal="center" vertical="center"/>
    </xf>
    <xf numFmtId="1" fontId="24" fillId="2" borderId="4" xfId="2" applyNumberFormat="1" applyFont="1" applyFill="1" applyBorder="1" applyAlignment="1">
      <alignment horizontal="center" vertical="center"/>
    </xf>
    <xf numFmtId="1" fontId="24" fillId="2" borderId="9" xfId="2" applyNumberFormat="1" applyFont="1" applyFill="1" applyBorder="1" applyAlignment="1">
      <alignment horizontal="center" vertical="center"/>
    </xf>
    <xf numFmtId="0" fontId="24" fillId="8" borderId="4" xfId="2" applyFont="1" applyFill="1" applyBorder="1" applyAlignment="1">
      <alignment horizontal="center" vertical="center"/>
    </xf>
    <xf numFmtId="0" fontId="24" fillId="8" borderId="9" xfId="2" applyFont="1" applyFill="1" applyBorder="1" applyAlignment="1">
      <alignment horizontal="center" vertical="center"/>
    </xf>
    <xf numFmtId="0" fontId="24" fillId="2" borderId="4" xfId="2" applyFont="1" applyFill="1" applyBorder="1" applyAlignment="1">
      <alignment horizontal="center" vertical="center"/>
    </xf>
    <xf numFmtId="0" fontId="24" fillId="2" borderId="9" xfId="2" applyFont="1" applyFill="1" applyBorder="1" applyAlignment="1">
      <alignment horizontal="center" vertical="center"/>
    </xf>
    <xf numFmtId="0" fontId="24" fillId="2" borderId="4" xfId="2" applyFont="1" applyFill="1" applyBorder="1" applyAlignment="1">
      <alignment horizontal="center" vertical="center" wrapText="1"/>
    </xf>
    <xf numFmtId="0" fontId="24" fillId="2" borderId="8" xfId="2" applyFont="1" applyFill="1" applyBorder="1" applyAlignment="1">
      <alignment horizontal="center" vertical="center" wrapText="1"/>
    </xf>
    <xf numFmtId="0" fontId="24" fillId="2" borderId="9" xfId="2" applyFont="1" applyFill="1" applyBorder="1" applyAlignment="1">
      <alignment horizontal="center" vertical="center" wrapText="1"/>
    </xf>
    <xf numFmtId="1" fontId="28" fillId="2" borderId="4" xfId="16" applyNumberFormat="1" applyFont="1" applyFill="1" applyBorder="1" applyAlignment="1">
      <alignment horizontal="center" vertical="center"/>
    </xf>
    <xf numFmtId="1" fontId="28" fillId="2" borderId="9" xfId="16" applyNumberFormat="1" applyFont="1" applyFill="1" applyBorder="1" applyAlignment="1">
      <alignment horizontal="center" vertical="center"/>
    </xf>
    <xf numFmtId="0" fontId="48" fillId="3" borderId="1" xfId="16" applyFont="1" applyFill="1" applyBorder="1" applyAlignment="1">
      <alignment horizontal="justify" vertical="center" wrapText="1"/>
    </xf>
    <xf numFmtId="0" fontId="17" fillId="3" borderId="1" xfId="2" applyFont="1" applyFill="1" applyBorder="1" applyAlignment="1">
      <alignment horizontal="justify" vertical="center" wrapText="1"/>
    </xf>
    <xf numFmtId="0" fontId="28" fillId="2" borderId="4" xfId="16" applyFont="1" applyFill="1" applyBorder="1" applyAlignment="1" applyProtection="1">
      <alignment horizontal="center" vertical="center"/>
      <protection locked="0"/>
    </xf>
    <xf numFmtId="0" fontId="28" fillId="2" borderId="9" xfId="16" applyFont="1" applyFill="1" applyBorder="1" applyAlignment="1" applyProtection="1">
      <alignment horizontal="center" vertical="center"/>
      <protection locked="0"/>
    </xf>
    <xf numFmtId="0" fontId="24" fillId="7" borderId="4" xfId="16" applyFont="1" applyFill="1" applyBorder="1" applyAlignment="1">
      <alignment horizontal="center" vertical="center"/>
    </xf>
    <xf numFmtId="0" fontId="24" fillId="7" borderId="9" xfId="16" applyFont="1" applyFill="1" applyBorder="1" applyAlignment="1">
      <alignment horizontal="center" vertical="center"/>
    </xf>
    <xf numFmtId="0" fontId="28" fillId="10" borderId="4" xfId="18" applyFont="1" applyFill="1" applyBorder="1" applyAlignment="1">
      <alignment horizontal="center" vertical="center"/>
    </xf>
    <xf numFmtId="0" fontId="28" fillId="10" borderId="8" xfId="18" applyFont="1" applyFill="1" applyBorder="1" applyAlignment="1">
      <alignment horizontal="center" vertical="center"/>
    </xf>
    <xf numFmtId="0" fontId="28" fillId="10" borderId="9" xfId="18" applyFont="1" applyFill="1" applyBorder="1" applyAlignment="1">
      <alignment horizontal="center" vertical="center"/>
    </xf>
    <xf numFmtId="0" fontId="28" fillId="6" borderId="4" xfId="16" applyFont="1" applyFill="1" applyBorder="1" applyAlignment="1" applyProtection="1">
      <alignment horizontal="center" vertical="center"/>
      <protection locked="0"/>
    </xf>
    <xf numFmtId="0" fontId="28" fillId="6" borderId="9" xfId="16" applyFont="1" applyFill="1" applyBorder="1" applyAlignment="1" applyProtection="1">
      <alignment horizontal="center" vertical="center"/>
      <protection locked="0"/>
    </xf>
    <xf numFmtId="0" fontId="28" fillId="7" borderId="4" xfId="16" applyFont="1" applyFill="1" applyBorder="1" applyAlignment="1">
      <alignment horizontal="center" vertical="center" wrapText="1"/>
    </xf>
    <xf numFmtId="0" fontId="28" fillId="7" borderId="8" xfId="16" applyFont="1" applyFill="1" applyBorder="1" applyAlignment="1">
      <alignment horizontal="center" vertical="center" wrapText="1"/>
    </xf>
    <xf numFmtId="0" fontId="28" fillId="7" borderId="9" xfId="16" applyFont="1" applyFill="1" applyBorder="1" applyAlignment="1">
      <alignment horizontal="center" vertical="center" wrapText="1"/>
    </xf>
    <xf numFmtId="1" fontId="24" fillId="2" borderId="4" xfId="16" applyNumberFormat="1" applyFont="1" applyFill="1" applyBorder="1" applyAlignment="1">
      <alignment horizontal="center" vertical="center"/>
    </xf>
    <xf numFmtId="1" fontId="24" fillId="2" borderId="8" xfId="16" applyNumberFormat="1" applyFont="1" applyFill="1" applyBorder="1" applyAlignment="1">
      <alignment horizontal="center" vertical="center"/>
    </xf>
    <xf numFmtId="1" fontId="24" fillId="2" borderId="9" xfId="16" applyNumberFormat="1" applyFont="1" applyFill="1" applyBorder="1" applyAlignment="1">
      <alignment horizontal="center" vertical="center"/>
    </xf>
    <xf numFmtId="1" fontId="28" fillId="7" borderId="4" xfId="16" applyNumberFormat="1" applyFont="1" applyFill="1" applyBorder="1" applyAlignment="1">
      <alignment horizontal="center" vertical="center"/>
    </xf>
    <xf numFmtId="1" fontId="28" fillId="7" borderId="9" xfId="16" applyNumberFormat="1" applyFont="1" applyFill="1" applyBorder="1" applyAlignment="1">
      <alignment horizontal="center" vertical="center"/>
    </xf>
    <xf numFmtId="1" fontId="28" fillId="8" borderId="4" xfId="16" applyNumberFormat="1" applyFont="1" applyFill="1" applyBorder="1" applyAlignment="1">
      <alignment horizontal="center" vertical="center"/>
    </xf>
    <xf numFmtId="1" fontId="28" fillId="8" borderId="9" xfId="16" applyNumberFormat="1" applyFont="1" applyFill="1" applyBorder="1" applyAlignment="1">
      <alignment horizontal="center" vertical="center"/>
    </xf>
    <xf numFmtId="1" fontId="28" fillId="6" borderId="4" xfId="16" applyNumberFormat="1" applyFont="1" applyFill="1" applyBorder="1" applyAlignment="1">
      <alignment horizontal="center" vertical="center"/>
    </xf>
    <xf numFmtId="1" fontId="28" fillId="6" borderId="9" xfId="16" applyNumberFormat="1" applyFont="1" applyFill="1" applyBorder="1" applyAlignment="1">
      <alignment horizontal="center" vertical="center"/>
    </xf>
    <xf numFmtId="0" fontId="24" fillId="2" borderId="1" xfId="2" applyFont="1" applyFill="1" applyBorder="1" applyAlignment="1">
      <alignment horizontal="center" vertical="center" wrapText="1"/>
    </xf>
    <xf numFmtId="0" fontId="39" fillId="0" borderId="1" xfId="2" applyFont="1" applyBorder="1" applyAlignment="1">
      <alignment horizontal="center" vertical="center" wrapText="1"/>
    </xf>
    <xf numFmtId="1" fontId="28" fillId="6" borderId="8" xfId="16" applyNumberFormat="1" applyFont="1" applyFill="1" applyBorder="1" applyAlignment="1">
      <alignment horizontal="center" vertical="center"/>
    </xf>
    <xf numFmtId="0" fontId="24" fillId="6" borderId="8" xfId="18" applyFont="1" applyFill="1" applyBorder="1" applyAlignment="1">
      <alignment horizontal="center" vertical="center"/>
    </xf>
    <xf numFmtId="0" fontId="44" fillId="7" borderId="4" xfId="18" applyFont="1" applyFill="1" applyBorder="1" applyAlignment="1">
      <alignment horizontal="center" vertical="center"/>
    </xf>
    <xf numFmtId="0" fontId="44" fillId="7" borderId="9" xfId="18" applyFont="1" applyFill="1" applyBorder="1" applyAlignment="1">
      <alignment horizontal="center" vertical="center"/>
    </xf>
    <xf numFmtId="0" fontId="28" fillId="2" borderId="8" xfId="16" applyFont="1" applyFill="1" applyBorder="1" applyAlignment="1" applyProtection="1">
      <alignment horizontal="center" vertical="center"/>
      <protection locked="0"/>
    </xf>
    <xf numFmtId="0" fontId="34" fillId="21" borderId="8" xfId="16" applyFont="1" applyFill="1" applyBorder="1" applyAlignment="1" applyProtection="1">
      <alignment horizontal="center" vertical="center"/>
      <protection locked="0"/>
    </xf>
    <xf numFmtId="0" fontId="48" fillId="3" borderId="1" xfId="16" applyFont="1" applyFill="1" applyBorder="1" applyAlignment="1">
      <alignment horizontal="center" vertical="center" wrapText="1"/>
    </xf>
    <xf numFmtId="0" fontId="17" fillId="3" borderId="1" xfId="2" applyFont="1" applyFill="1" applyBorder="1" applyAlignment="1">
      <alignment horizontal="center" vertical="center" wrapText="1"/>
    </xf>
    <xf numFmtId="0" fontId="28" fillId="7" borderId="4" xfId="16" applyFont="1" applyFill="1" applyBorder="1" applyAlignment="1" applyProtection="1">
      <alignment horizontal="center" vertical="center"/>
      <protection locked="0"/>
    </xf>
    <xf numFmtId="0" fontId="28" fillId="7" borderId="9" xfId="16" applyFont="1" applyFill="1" applyBorder="1" applyAlignment="1" applyProtection="1">
      <alignment horizontal="center" vertical="center"/>
      <protection locked="0"/>
    </xf>
    <xf numFmtId="0" fontId="28" fillId="2" borderId="4" xfId="0" applyFont="1" applyFill="1" applyBorder="1" applyAlignment="1">
      <alignment horizontal="center" vertical="center" wrapText="1"/>
    </xf>
    <xf numFmtId="0" fontId="28" fillId="2" borderId="9" xfId="0" applyFont="1" applyFill="1" applyBorder="1" applyAlignment="1">
      <alignment horizontal="center" vertical="center" wrapText="1"/>
    </xf>
    <xf numFmtId="0" fontId="28" fillId="6" borderId="8" xfId="16" applyFont="1" applyFill="1" applyBorder="1" applyAlignment="1" applyProtection="1">
      <alignment horizontal="center" vertical="center"/>
      <protection locked="0"/>
    </xf>
    <xf numFmtId="1" fontId="24" fillId="2" borderId="8" xfId="2" applyNumberFormat="1" applyFont="1" applyFill="1" applyBorder="1" applyAlignment="1">
      <alignment horizontal="center" vertical="center"/>
    </xf>
    <xf numFmtId="1" fontId="28" fillId="8" borderId="8" xfId="16" applyNumberFormat="1" applyFont="1" applyFill="1" applyBorder="1" applyAlignment="1">
      <alignment horizontal="center" vertical="center"/>
    </xf>
    <xf numFmtId="0" fontId="24" fillId="2" borderId="8" xfId="2" applyFont="1" applyFill="1" applyBorder="1" applyAlignment="1">
      <alignment horizontal="center" vertical="center"/>
    </xf>
    <xf numFmtId="0" fontId="24" fillId="5" borderId="4" xfId="18" applyFont="1" applyFill="1" applyBorder="1" applyAlignment="1">
      <alignment horizontal="center" vertical="center"/>
    </xf>
    <xf numFmtId="0" fontId="24" fillId="5" borderId="9" xfId="18" applyFont="1" applyFill="1" applyBorder="1" applyAlignment="1">
      <alignment horizontal="center" vertical="center"/>
    </xf>
    <xf numFmtId="0" fontId="28" fillId="5" borderId="4" xfId="9" applyFont="1" applyFill="1" applyBorder="1" applyAlignment="1" applyProtection="1">
      <alignment horizontal="center" vertical="center"/>
      <protection locked="0"/>
    </xf>
    <xf numFmtId="0" fontId="28" fillId="5" borderId="9" xfId="9" applyFont="1" applyFill="1" applyBorder="1" applyAlignment="1" applyProtection="1">
      <alignment horizontal="center" vertical="center"/>
      <protection locked="0"/>
    </xf>
    <xf numFmtId="0" fontId="24" fillId="2" borderId="4" xfId="16" applyFont="1" applyFill="1" applyBorder="1" applyAlignment="1" applyProtection="1">
      <alignment horizontal="center" vertical="center"/>
      <protection locked="0"/>
    </xf>
    <xf numFmtId="0" fontId="24" fillId="2" borderId="9" xfId="16" applyFont="1" applyFill="1" applyBorder="1" applyAlignment="1" applyProtection="1">
      <alignment horizontal="center" vertical="center"/>
      <protection locked="0"/>
    </xf>
    <xf numFmtId="0" fontId="28" fillId="7" borderId="4" xfId="18" applyFont="1" applyFill="1" applyBorder="1" applyAlignment="1">
      <alignment horizontal="center" vertical="center"/>
    </xf>
    <xf numFmtId="0" fontId="28" fillId="7" borderId="9" xfId="18" applyFont="1" applyFill="1" applyBorder="1" applyAlignment="1">
      <alignment horizontal="center" vertical="center"/>
    </xf>
    <xf numFmtId="0" fontId="24" fillId="2" borderId="4" xfId="18" applyFont="1" applyFill="1" applyBorder="1" applyAlignment="1">
      <alignment horizontal="center" vertical="center"/>
    </xf>
    <xf numFmtId="0" fontId="24" fillId="2" borderId="9" xfId="18" applyFont="1" applyFill="1" applyBorder="1" applyAlignment="1">
      <alignment horizontal="center" vertical="center"/>
    </xf>
    <xf numFmtId="0" fontId="24" fillId="21" borderId="4" xfId="16" applyFont="1" applyFill="1" applyBorder="1" applyAlignment="1" applyProtection="1">
      <alignment horizontal="center" vertical="center" wrapText="1"/>
      <protection locked="0"/>
    </xf>
    <xf numFmtId="0" fontId="24" fillId="21" borderId="9" xfId="16" applyFont="1" applyFill="1" applyBorder="1" applyAlignment="1" applyProtection="1">
      <alignment horizontal="center" vertical="center" wrapText="1"/>
      <protection locked="0"/>
    </xf>
    <xf numFmtId="0" fontId="39" fillId="21" borderId="4" xfId="18" applyFont="1" applyFill="1" applyBorder="1" applyAlignment="1">
      <alignment horizontal="center" vertical="center"/>
    </xf>
    <xf numFmtId="0" fontId="39" fillId="21" borderId="9" xfId="18" applyFont="1" applyFill="1" applyBorder="1" applyAlignment="1">
      <alignment horizontal="center" vertical="center"/>
    </xf>
    <xf numFmtId="0" fontId="39" fillId="21" borderId="4" xfId="0" applyFont="1" applyFill="1" applyBorder="1" applyAlignment="1">
      <alignment horizontal="center" vertical="center" wrapText="1"/>
    </xf>
    <xf numFmtId="0" fontId="24" fillId="21" borderId="4" xfId="2" applyFont="1" applyFill="1" applyBorder="1" applyAlignment="1">
      <alignment horizontal="center" vertical="center" wrapText="1"/>
    </xf>
    <xf numFmtId="0" fontId="24" fillId="21" borderId="9" xfId="2" applyFont="1" applyFill="1" applyBorder="1" applyAlignment="1">
      <alignment horizontal="center" vertical="center" wrapText="1"/>
    </xf>
    <xf numFmtId="0" fontId="39" fillId="21" borderId="4" xfId="18" applyFont="1" applyFill="1" applyBorder="1" applyAlignment="1">
      <alignment horizontal="center" vertical="center" wrapText="1"/>
    </xf>
    <xf numFmtId="0" fontId="39" fillId="21" borderId="9" xfId="18" applyFont="1" applyFill="1" applyBorder="1" applyAlignment="1">
      <alignment horizontal="center" vertical="center" wrapText="1"/>
    </xf>
    <xf numFmtId="0" fontId="28" fillId="2" borderId="4" xfId="16" applyFont="1" applyFill="1" applyBorder="1" applyAlignment="1">
      <alignment horizontal="center" vertical="center" wrapText="1"/>
    </xf>
    <xf numFmtId="0" fontId="28" fillId="2" borderId="9" xfId="16" applyFont="1" applyFill="1" applyBorder="1" applyAlignment="1">
      <alignment horizontal="center" vertical="center" wrapText="1"/>
    </xf>
    <xf numFmtId="1" fontId="28" fillId="2" borderId="8" xfId="16" applyNumberFormat="1" applyFont="1" applyFill="1" applyBorder="1" applyAlignment="1">
      <alignment horizontal="center" vertical="center"/>
    </xf>
    <xf numFmtId="0" fontId="34" fillId="21" borderId="4" xfId="16" applyFont="1" applyFill="1" applyBorder="1" applyAlignment="1" applyProtection="1">
      <alignment horizontal="center" vertical="center" wrapText="1"/>
      <protection locked="0"/>
    </xf>
    <xf numFmtId="0" fontId="34" fillId="21" borderId="9" xfId="16" applyFont="1" applyFill="1" applyBorder="1" applyAlignment="1" applyProtection="1">
      <alignment horizontal="center" vertical="center" wrapText="1"/>
      <protection locked="0"/>
    </xf>
    <xf numFmtId="0" fontId="28" fillId="2" borderId="4" xfId="18" applyFont="1" applyFill="1" applyBorder="1" applyAlignment="1">
      <alignment horizontal="center" vertical="center"/>
    </xf>
    <xf numFmtId="0" fontId="28" fillId="2" borderId="9" xfId="18" applyFont="1" applyFill="1" applyBorder="1" applyAlignment="1">
      <alignment horizontal="center" vertical="center"/>
    </xf>
    <xf numFmtId="0" fontId="48" fillId="3" borderId="41" xfId="16" applyFont="1" applyFill="1" applyBorder="1" applyAlignment="1">
      <alignment horizontal="center" vertical="center" wrapText="1"/>
    </xf>
    <xf numFmtId="0" fontId="48" fillId="3" borderId="40" xfId="16" applyFont="1" applyFill="1" applyBorder="1" applyAlignment="1">
      <alignment horizontal="center" vertical="center" wrapText="1"/>
    </xf>
    <xf numFmtId="0" fontId="28" fillId="5" borderId="4" xfId="18" applyFont="1" applyFill="1" applyBorder="1" applyAlignment="1">
      <alignment horizontal="center" vertical="center"/>
    </xf>
    <xf numFmtId="0" fontId="28" fillId="5" borderId="8" xfId="18" applyFont="1" applyFill="1" applyBorder="1" applyAlignment="1">
      <alignment horizontal="center" vertical="center"/>
    </xf>
    <xf numFmtId="1" fontId="24" fillId="3" borderId="4" xfId="16" applyNumberFormat="1" applyFont="1" applyFill="1" applyBorder="1" applyAlignment="1">
      <alignment horizontal="center" vertical="center"/>
    </xf>
    <xf numFmtId="0" fontId="39" fillId="3" borderId="9" xfId="0" applyFont="1" applyFill="1" applyBorder="1" applyAlignment="1">
      <alignment horizontal="center" vertical="center"/>
    </xf>
    <xf numFmtId="0" fontId="28" fillId="5" borderId="4" xfId="16" applyFont="1" applyFill="1" applyBorder="1" applyAlignment="1" applyProtection="1">
      <alignment horizontal="center" vertical="center"/>
      <protection locked="0"/>
    </xf>
    <xf numFmtId="0" fontId="28" fillId="5" borderId="9" xfId="16" applyFont="1" applyFill="1" applyBorder="1" applyAlignment="1" applyProtection="1">
      <alignment horizontal="center" vertical="center"/>
      <protection locked="0"/>
    </xf>
    <xf numFmtId="0" fontId="28" fillId="2" borderId="8" xfId="0" applyFont="1" applyFill="1" applyBorder="1" applyAlignment="1">
      <alignment horizontal="center" vertical="center" wrapText="1"/>
    </xf>
    <xf numFmtId="0" fontId="28" fillId="7" borderId="8" xfId="16" applyFont="1" applyFill="1" applyBorder="1" applyAlignment="1" applyProtection="1">
      <alignment horizontal="center" vertical="center"/>
      <protection locked="0"/>
    </xf>
    <xf numFmtId="15" fontId="48" fillId="3" borderId="4" xfId="16" applyNumberFormat="1" applyFont="1" applyFill="1" applyBorder="1" applyAlignment="1">
      <alignment horizontal="center" vertical="center"/>
    </xf>
    <xf numFmtId="15" fontId="48" fillId="3" borderId="9" xfId="16" applyNumberFormat="1" applyFont="1" applyFill="1" applyBorder="1" applyAlignment="1">
      <alignment horizontal="center" vertical="center"/>
    </xf>
    <xf numFmtId="0" fontId="39" fillId="0" borderId="9" xfId="0" applyFont="1" applyBorder="1" applyAlignment="1">
      <alignment horizontal="center" vertical="center"/>
    </xf>
    <xf numFmtId="0" fontId="39" fillId="8" borderId="9" xfId="0" applyFont="1" applyFill="1" applyBorder="1" applyAlignment="1">
      <alignment horizontal="center" vertical="center"/>
    </xf>
    <xf numFmtId="1" fontId="28" fillId="7" borderId="8" xfId="16" applyNumberFormat="1" applyFont="1" applyFill="1" applyBorder="1" applyAlignment="1">
      <alignment horizontal="center" vertical="center"/>
    </xf>
    <xf numFmtId="0" fontId="24" fillId="7" borderId="4" xfId="18" applyFont="1" applyFill="1" applyBorder="1" applyAlignment="1">
      <alignment horizontal="center" vertical="center"/>
    </xf>
    <xf numFmtId="0" fontId="24" fillId="7" borderId="8" xfId="18" applyFont="1" applyFill="1" applyBorder="1" applyAlignment="1">
      <alignment horizontal="center" vertical="center"/>
    </xf>
    <xf numFmtId="1" fontId="28" fillId="5" borderId="4" xfId="16" applyNumberFormat="1" applyFont="1" applyFill="1" applyBorder="1" applyAlignment="1">
      <alignment horizontal="center" vertical="center"/>
    </xf>
    <xf numFmtId="1" fontId="28" fillId="5" borderId="9" xfId="16" applyNumberFormat="1" applyFont="1" applyFill="1" applyBorder="1" applyAlignment="1">
      <alignment horizontal="center" vertical="center"/>
    </xf>
    <xf numFmtId="0" fontId="17" fillId="3" borderId="41" xfId="16" applyFont="1" applyFill="1" applyBorder="1" applyAlignment="1">
      <alignment horizontal="center" vertical="center" wrapText="1"/>
    </xf>
    <xf numFmtId="0" fontId="17" fillId="3" borderId="40" xfId="0" applyFont="1" applyFill="1" applyBorder="1" applyAlignment="1">
      <alignment horizontal="center" vertical="center" wrapText="1"/>
    </xf>
    <xf numFmtId="0" fontId="48" fillId="3" borderId="38" xfId="16" applyFont="1" applyFill="1" applyBorder="1" applyAlignment="1">
      <alignment horizontal="center" vertical="center" wrapText="1"/>
    </xf>
    <xf numFmtId="0" fontId="17" fillId="3" borderId="38" xfId="2" applyFont="1" applyFill="1" applyBorder="1" applyAlignment="1">
      <alignment horizontal="center" vertical="center" wrapText="1"/>
    </xf>
    <xf numFmtId="0" fontId="48" fillId="3" borderId="4" xfId="16" applyFont="1" applyFill="1" applyBorder="1" applyAlignment="1">
      <alignment horizontal="center" vertical="center"/>
    </xf>
    <xf numFmtId="0" fontId="48" fillId="3" borderId="9" xfId="16" applyFont="1" applyFill="1" applyBorder="1" applyAlignment="1">
      <alignment horizontal="center" vertical="center"/>
    </xf>
    <xf numFmtId="0" fontId="17" fillId="3" borderId="4" xfId="16" applyFont="1" applyFill="1" applyBorder="1" applyAlignment="1">
      <alignment horizontal="justify" vertical="center" wrapText="1"/>
    </xf>
    <xf numFmtId="0" fontId="17" fillId="3" borderId="9" xfId="0" applyFont="1" applyFill="1" applyBorder="1" applyAlignment="1">
      <alignment horizontal="justify" vertical="center"/>
    </xf>
    <xf numFmtId="0" fontId="17" fillId="3" borderId="4" xfId="16" applyFont="1" applyFill="1" applyBorder="1" applyAlignment="1">
      <alignment horizontal="center" vertical="center" wrapText="1"/>
    </xf>
    <xf numFmtId="0" fontId="17" fillId="3" borderId="9" xfId="0" applyFont="1" applyFill="1" applyBorder="1" applyAlignment="1">
      <alignment horizontal="center" vertical="center" wrapText="1"/>
    </xf>
    <xf numFmtId="0" fontId="48" fillId="3" borderId="4" xfId="16" applyFont="1" applyFill="1" applyBorder="1" applyAlignment="1">
      <alignment horizontal="justify" vertical="center" wrapText="1"/>
    </xf>
    <xf numFmtId="0" fontId="48" fillId="3" borderId="9" xfId="16" applyFont="1" applyFill="1" applyBorder="1" applyAlignment="1">
      <alignment horizontal="justify" vertical="center" wrapText="1"/>
    </xf>
    <xf numFmtId="0" fontId="48" fillId="3" borderId="4" xfId="16" applyFont="1" applyFill="1" applyBorder="1" applyAlignment="1">
      <alignment horizontal="center" vertical="center" wrapText="1"/>
    </xf>
    <xf numFmtId="0" fontId="48" fillId="3" borderId="9" xfId="16" applyFont="1" applyFill="1" applyBorder="1" applyAlignment="1">
      <alignment horizontal="center" vertical="center" wrapText="1"/>
    </xf>
    <xf numFmtId="0" fontId="48" fillId="3" borderId="5" xfId="16" applyFont="1" applyFill="1" applyBorder="1" applyAlignment="1">
      <alignment horizontal="justify" vertical="center" wrapText="1"/>
    </xf>
    <xf numFmtId="0" fontId="48" fillId="3" borderId="6" xfId="16" applyFont="1" applyFill="1" applyBorder="1" applyAlignment="1">
      <alignment horizontal="justify" vertical="center" wrapText="1"/>
    </xf>
    <xf numFmtId="0" fontId="33" fillId="11" borderId="36" xfId="16" applyFont="1" applyFill="1" applyBorder="1" applyAlignment="1">
      <alignment horizontal="center" vertical="center" wrapText="1"/>
    </xf>
    <xf numFmtId="0" fontId="33" fillId="11" borderId="38" xfId="16" applyFont="1" applyFill="1" applyBorder="1" applyAlignment="1">
      <alignment horizontal="center" vertical="center" wrapText="1"/>
    </xf>
    <xf numFmtId="0" fontId="33" fillId="11" borderId="33" xfId="16" applyFont="1" applyFill="1" applyBorder="1" applyAlignment="1">
      <alignment horizontal="center" vertical="center" wrapText="1"/>
    </xf>
    <xf numFmtId="0" fontId="33" fillId="11" borderId="1" xfId="16" applyFont="1" applyFill="1" applyBorder="1" applyAlignment="1">
      <alignment horizontal="center" vertical="center" wrapText="1"/>
    </xf>
    <xf numFmtId="0" fontId="48" fillId="3" borderId="43" xfId="16" applyFont="1" applyFill="1" applyBorder="1" applyAlignment="1">
      <alignment horizontal="center" vertical="center" wrapText="1"/>
    </xf>
    <xf numFmtId="0" fontId="17" fillId="3" borderId="8" xfId="16" applyFont="1" applyFill="1" applyBorder="1" applyAlignment="1">
      <alignment horizontal="justify" vertical="center" wrapText="1"/>
    </xf>
    <xf numFmtId="0" fontId="17" fillId="3" borderId="9" xfId="16" applyFont="1" applyFill="1" applyBorder="1" applyAlignment="1">
      <alignment horizontal="justify" vertical="center" wrapText="1"/>
    </xf>
    <xf numFmtId="0" fontId="17" fillId="3" borderId="4" xfId="9" applyFont="1" applyFill="1" applyBorder="1" applyAlignment="1">
      <alignment horizontal="center" vertical="center" wrapText="1"/>
    </xf>
    <xf numFmtId="0" fontId="17" fillId="3" borderId="8" xfId="9" applyFont="1" applyFill="1" applyBorder="1" applyAlignment="1">
      <alignment horizontal="center" vertical="center" wrapText="1"/>
    </xf>
    <xf numFmtId="0" fontId="17" fillId="3" borderId="9" xfId="9" applyFont="1" applyFill="1" applyBorder="1" applyAlignment="1">
      <alignment horizontal="center" vertical="center" wrapText="1"/>
    </xf>
    <xf numFmtId="0" fontId="17" fillId="3" borderId="1" xfId="16" applyFont="1" applyFill="1" applyBorder="1" applyAlignment="1">
      <alignment horizontal="center" vertical="center"/>
    </xf>
    <xf numFmtId="15" fontId="48" fillId="3" borderId="8" xfId="16" applyNumberFormat="1" applyFont="1" applyFill="1" applyBorder="1" applyAlignment="1">
      <alignment horizontal="center" vertical="center"/>
    </xf>
    <xf numFmtId="0" fontId="17" fillId="3" borderId="38" xfId="16" applyFont="1" applyFill="1" applyBorder="1" applyAlignment="1">
      <alignment horizontal="center" vertical="center" wrapText="1"/>
    </xf>
    <xf numFmtId="0" fontId="48" fillId="3" borderId="8" xfId="16" applyFont="1" applyFill="1" applyBorder="1" applyAlignment="1">
      <alignment horizontal="justify" vertical="center" wrapText="1"/>
    </xf>
    <xf numFmtId="0" fontId="17" fillId="3" borderId="8" xfId="16" applyFont="1" applyFill="1" applyBorder="1" applyAlignment="1">
      <alignment horizontal="center" vertical="center" wrapText="1"/>
    </xf>
    <xf numFmtId="0" fontId="17" fillId="3" borderId="9" xfId="16" applyFont="1" applyFill="1" applyBorder="1" applyAlignment="1">
      <alignment horizontal="center" vertical="center" wrapText="1"/>
    </xf>
    <xf numFmtId="0" fontId="48" fillId="3" borderId="8" xfId="16" applyFont="1" applyFill="1" applyBorder="1" applyAlignment="1">
      <alignment horizontal="center" vertical="center" wrapText="1"/>
    </xf>
    <xf numFmtId="0" fontId="28" fillId="11" borderId="29" xfId="16" applyFont="1" applyFill="1" applyBorder="1" applyAlignment="1" applyProtection="1">
      <alignment horizontal="center" vertical="center" wrapText="1"/>
      <protection locked="0"/>
    </xf>
    <xf numFmtId="0" fontId="28" fillId="11" borderId="9" xfId="16" applyFont="1" applyFill="1" applyBorder="1" applyAlignment="1" applyProtection="1">
      <alignment horizontal="center" vertical="center" wrapText="1"/>
      <protection locked="0"/>
    </xf>
    <xf numFmtId="0" fontId="28" fillId="11" borderId="29" xfId="16" applyFont="1" applyFill="1" applyBorder="1" applyAlignment="1">
      <alignment horizontal="center" vertical="center" wrapText="1"/>
    </xf>
    <xf numFmtId="0" fontId="28" fillId="11" borderId="9" xfId="16" applyFont="1" applyFill="1" applyBorder="1" applyAlignment="1">
      <alignment horizontal="center" vertical="center" wrapText="1"/>
    </xf>
    <xf numFmtId="0" fontId="28" fillId="11" borderId="30" xfId="16" applyFont="1" applyFill="1" applyBorder="1" applyAlignment="1">
      <alignment horizontal="center" vertical="center" wrapText="1"/>
    </xf>
    <xf numFmtId="0" fontId="28" fillId="11" borderId="31" xfId="16" applyFont="1" applyFill="1" applyBorder="1" applyAlignment="1">
      <alignment horizontal="center" vertical="center" wrapText="1"/>
    </xf>
    <xf numFmtId="0" fontId="28" fillId="11" borderId="32" xfId="16" applyFont="1" applyFill="1" applyBorder="1" applyAlignment="1">
      <alignment horizontal="center" vertical="center" wrapText="1"/>
    </xf>
    <xf numFmtId="0" fontId="24" fillId="21" borderId="4" xfId="18" applyFont="1" applyFill="1" applyBorder="1" applyAlignment="1">
      <alignment horizontal="center" vertical="center"/>
    </xf>
    <xf numFmtId="0" fontId="24" fillId="21" borderId="9" xfId="18" applyFont="1" applyFill="1" applyBorder="1" applyAlignment="1">
      <alignment horizontal="center" vertical="center"/>
    </xf>
    <xf numFmtId="0" fontId="34" fillId="21" borderId="4" xfId="9" applyFont="1" applyFill="1" applyBorder="1" applyAlignment="1" applyProtection="1">
      <alignment horizontal="center" vertical="center"/>
      <protection locked="0"/>
    </xf>
    <xf numFmtId="0" fontId="34" fillId="21" borderId="9" xfId="9" applyFont="1" applyFill="1" applyBorder="1" applyAlignment="1" applyProtection="1">
      <alignment horizontal="center" vertical="center"/>
      <protection locked="0"/>
    </xf>
    <xf numFmtId="0" fontId="41" fillId="11" borderId="30" xfId="1" applyFont="1" applyFill="1" applyBorder="1" applyAlignment="1">
      <alignment horizontal="center" vertical="center" wrapText="1"/>
    </xf>
    <xf numFmtId="0" fontId="41" fillId="11" borderId="31" xfId="1" applyFont="1" applyFill="1" applyBorder="1" applyAlignment="1">
      <alignment horizontal="center" vertical="center" wrapText="1"/>
    </xf>
    <xf numFmtId="0" fontId="41" fillId="11" borderId="32" xfId="1" applyFont="1" applyFill="1" applyBorder="1" applyAlignment="1">
      <alignment horizontal="center" vertical="center" wrapText="1"/>
    </xf>
    <xf numFmtId="0" fontId="34" fillId="2" borderId="4" xfId="9" applyFont="1" applyFill="1" applyBorder="1" applyAlignment="1" applyProtection="1">
      <alignment horizontal="center" vertical="center" wrapText="1"/>
      <protection locked="0"/>
    </xf>
    <xf numFmtId="0" fontId="34" fillId="2" borderId="9" xfId="9" applyFont="1" applyFill="1" applyBorder="1" applyAlignment="1" applyProtection="1">
      <alignment horizontal="center" vertical="center" wrapText="1"/>
      <protection locked="0"/>
    </xf>
    <xf numFmtId="0" fontId="41" fillId="11" borderId="33" xfId="1" applyFont="1" applyFill="1" applyBorder="1" applyAlignment="1" applyProtection="1">
      <alignment horizontal="center" vertical="center" wrapText="1"/>
      <protection locked="0"/>
    </xf>
    <xf numFmtId="0" fontId="34" fillId="3" borderId="4" xfId="0" quotePrefix="1" applyFont="1" applyFill="1" applyBorder="1" applyAlignment="1">
      <alignment horizontal="justify" vertical="center" wrapText="1"/>
    </xf>
    <xf numFmtId="0" fontId="34" fillId="3" borderId="9" xfId="0" quotePrefix="1" applyFont="1" applyFill="1" applyBorder="1" applyAlignment="1">
      <alignment horizontal="justify" vertical="center" wrapText="1"/>
    </xf>
    <xf numFmtId="0" fontId="42" fillId="11" borderId="33" xfId="1" applyFont="1" applyFill="1" applyBorder="1" applyAlignment="1">
      <alignment horizontal="center" vertical="center" wrapText="1"/>
    </xf>
    <xf numFmtId="0" fontId="42" fillId="11" borderId="1" xfId="1" applyFont="1" applyFill="1" applyBorder="1" applyAlignment="1">
      <alignment horizontal="center" vertical="center" wrapText="1"/>
    </xf>
    <xf numFmtId="0" fontId="41" fillId="11" borderId="34" xfId="1" applyFont="1" applyFill="1" applyBorder="1" applyAlignment="1">
      <alignment horizontal="center" vertical="center" wrapText="1"/>
    </xf>
    <xf numFmtId="0" fontId="41" fillId="11" borderId="25" xfId="1" applyFont="1" applyFill="1" applyBorder="1" applyAlignment="1">
      <alignment horizontal="center" vertical="center" wrapText="1"/>
    </xf>
    <xf numFmtId="0" fontId="24" fillId="11" borderId="29" xfId="2" applyFont="1" applyFill="1" applyBorder="1" applyAlignment="1">
      <alignment horizontal="center" vertical="center" wrapText="1"/>
    </xf>
    <xf numFmtId="0" fontId="24" fillId="11" borderId="9" xfId="2" applyFont="1" applyFill="1" applyBorder="1" applyAlignment="1">
      <alignment horizontal="center" vertical="center" wrapText="1"/>
    </xf>
    <xf numFmtId="0" fontId="41" fillId="11" borderId="35" xfId="1" applyFont="1" applyFill="1" applyBorder="1" applyAlignment="1">
      <alignment horizontal="center" vertical="center" wrapText="1"/>
    </xf>
    <xf numFmtId="0" fontId="41" fillId="11" borderId="10" xfId="1" applyFont="1" applyFill="1" applyBorder="1" applyAlignment="1">
      <alignment horizontal="center" vertical="center" wrapText="1"/>
    </xf>
    <xf numFmtId="0" fontId="28" fillId="11" borderId="5" xfId="16" applyFont="1" applyFill="1" applyBorder="1" applyAlignment="1" applyProtection="1">
      <alignment horizontal="center" vertical="center" wrapText="1"/>
      <protection locked="0"/>
    </xf>
    <xf numFmtId="0" fontId="28" fillId="11" borderId="27" xfId="16" applyFont="1" applyFill="1" applyBorder="1" applyAlignment="1" applyProtection="1">
      <alignment horizontal="center" vertical="center" wrapText="1"/>
      <protection locked="0"/>
    </xf>
    <xf numFmtId="0" fontId="28" fillId="11" borderId="11" xfId="16" applyFont="1" applyFill="1" applyBorder="1" applyAlignment="1" applyProtection="1">
      <alignment horizontal="center" vertical="center" wrapText="1"/>
      <protection locked="0"/>
    </xf>
    <xf numFmtId="0" fontId="28" fillId="11" borderId="4" xfId="16" applyFont="1" applyFill="1" applyBorder="1" applyAlignment="1">
      <alignment horizontal="center" vertical="center" wrapText="1"/>
    </xf>
    <xf numFmtId="0" fontId="28" fillId="11" borderId="5" xfId="16" applyFont="1" applyFill="1" applyBorder="1" applyAlignment="1">
      <alignment horizontal="center" vertical="center"/>
    </xf>
    <xf numFmtId="0" fontId="28" fillId="11" borderId="27" xfId="16" applyFont="1" applyFill="1" applyBorder="1" applyAlignment="1">
      <alignment horizontal="center" vertical="center"/>
    </xf>
    <xf numFmtId="0" fontId="28" fillId="11" borderId="11" xfId="16" applyFont="1" applyFill="1" applyBorder="1" applyAlignment="1">
      <alignment horizontal="center" vertical="center"/>
    </xf>
    <xf numFmtId="0" fontId="41" fillId="11" borderId="4" xfId="1" applyFont="1" applyFill="1" applyBorder="1" applyAlignment="1">
      <alignment horizontal="center" vertical="center"/>
    </xf>
    <xf numFmtId="0" fontId="24" fillId="11" borderId="34" xfId="2" applyFont="1" applyFill="1" applyBorder="1" applyAlignment="1">
      <alignment horizontal="center" vertical="center" wrapText="1"/>
    </xf>
    <xf numFmtId="0" fontId="24" fillId="11" borderId="35" xfId="2" applyFont="1" applyFill="1" applyBorder="1" applyAlignment="1">
      <alignment horizontal="center" vertical="center" wrapText="1"/>
    </xf>
    <xf numFmtId="0" fontId="24" fillId="11" borderId="25" xfId="2" applyFont="1" applyFill="1" applyBorder="1" applyAlignment="1">
      <alignment horizontal="center" vertical="center" wrapText="1"/>
    </xf>
    <xf numFmtId="0" fontId="24" fillId="11" borderId="10" xfId="2" applyFont="1" applyFill="1" applyBorder="1" applyAlignment="1">
      <alignment horizontal="center" vertical="center" wrapText="1"/>
    </xf>
    <xf numFmtId="0" fontId="28" fillId="11" borderId="30" xfId="0" applyFont="1" applyFill="1" applyBorder="1" applyAlignment="1">
      <alignment horizontal="center" vertical="center"/>
    </xf>
    <xf numFmtId="0" fontId="28" fillId="11" borderId="32" xfId="0" applyFont="1" applyFill="1" applyBorder="1" applyAlignment="1">
      <alignment horizontal="center" vertical="center"/>
    </xf>
    <xf numFmtId="0" fontId="28" fillId="11" borderId="34" xfId="16" applyFont="1" applyFill="1" applyBorder="1" applyAlignment="1" applyProtection="1">
      <alignment horizontal="center" vertical="center" wrapText="1"/>
      <protection locked="0"/>
    </xf>
    <xf numFmtId="0" fontId="28" fillId="11" borderId="35" xfId="16" applyFont="1" applyFill="1" applyBorder="1" applyAlignment="1" applyProtection="1">
      <alignment horizontal="center" vertical="center" wrapText="1"/>
      <protection locked="0"/>
    </xf>
    <xf numFmtId="0" fontId="28" fillId="11" borderId="25" xfId="16" applyFont="1" applyFill="1" applyBorder="1" applyAlignment="1" applyProtection="1">
      <alignment horizontal="center" vertical="center" wrapText="1"/>
      <protection locked="0"/>
    </xf>
    <xf numFmtId="0" fontId="28" fillId="11" borderId="10" xfId="16" applyFont="1" applyFill="1" applyBorder="1" applyAlignment="1" applyProtection="1">
      <alignment horizontal="center" vertical="center" wrapText="1"/>
      <protection locked="0"/>
    </xf>
    <xf numFmtId="0" fontId="24" fillId="11" borderId="2" xfId="1" applyFont="1" applyFill="1" applyBorder="1" applyAlignment="1">
      <alignment horizontal="center" vertical="center" wrapText="1"/>
    </xf>
    <xf numFmtId="0" fontId="24" fillId="11" borderId="3" xfId="1" applyFont="1" applyFill="1" applyBorder="1" applyAlignment="1">
      <alignment horizontal="center" vertical="center" wrapText="1"/>
    </xf>
    <xf numFmtId="0" fontId="24" fillId="11" borderId="34" xfId="0" applyFont="1" applyFill="1" applyBorder="1" applyAlignment="1">
      <alignment horizontal="center" vertical="center" wrapText="1"/>
    </xf>
    <xf numFmtId="0" fontId="24" fillId="11" borderId="35" xfId="0" applyFont="1" applyFill="1" applyBorder="1" applyAlignment="1">
      <alignment horizontal="center" vertical="center" wrapText="1"/>
    </xf>
    <xf numFmtId="0" fontId="24" fillId="11" borderId="25" xfId="0" applyFont="1" applyFill="1" applyBorder="1" applyAlignment="1">
      <alignment horizontal="center" vertical="center" wrapText="1"/>
    </xf>
    <xf numFmtId="0" fontId="24" fillId="11" borderId="10" xfId="0" applyFont="1" applyFill="1" applyBorder="1" applyAlignment="1">
      <alignment horizontal="center" vertical="center" wrapText="1"/>
    </xf>
    <xf numFmtId="0" fontId="34" fillId="2" borderId="4" xfId="0" applyFont="1" applyFill="1" applyBorder="1" applyAlignment="1">
      <alignment horizontal="center" vertical="center" wrapText="1"/>
    </xf>
    <xf numFmtId="0" fontId="34" fillId="2" borderId="9" xfId="0" applyFont="1" applyFill="1" applyBorder="1" applyAlignment="1">
      <alignment horizontal="center" vertical="center" wrapText="1"/>
    </xf>
    <xf numFmtId="0" fontId="39" fillId="21" borderId="8" xfId="16" applyFont="1" applyFill="1" applyBorder="1" applyAlignment="1" applyProtection="1">
      <alignment horizontal="center" vertical="center" wrapText="1"/>
      <protection locked="0"/>
    </xf>
    <xf numFmtId="0" fontId="39" fillId="21" borderId="9" xfId="16" applyFont="1" applyFill="1" applyBorder="1" applyAlignment="1" applyProtection="1">
      <alignment horizontal="center" vertical="center" wrapText="1"/>
      <protection locked="0"/>
    </xf>
    <xf numFmtId="0" fontId="39" fillId="21" borderId="8" xfId="18" applyFont="1" applyFill="1" applyBorder="1" applyAlignment="1">
      <alignment horizontal="center" vertical="center" wrapText="1"/>
    </xf>
    <xf numFmtId="0" fontId="39" fillId="21" borderId="8" xfId="18" applyFont="1" applyFill="1" applyBorder="1" applyAlignment="1">
      <alignment horizontal="center" vertical="center"/>
    </xf>
    <xf numFmtId="0" fontId="24" fillId="5" borderId="4" xfId="9" applyFont="1" applyFill="1" applyBorder="1" applyAlignment="1" applyProtection="1">
      <alignment horizontal="center" vertical="center"/>
      <protection locked="0"/>
    </xf>
    <xf numFmtId="0" fontId="24" fillId="5" borderId="8" xfId="9" applyFont="1" applyFill="1" applyBorder="1" applyAlignment="1" applyProtection="1">
      <alignment horizontal="center" vertical="center"/>
      <protection locked="0"/>
    </xf>
    <xf numFmtId="0" fontId="24" fillId="5" borderId="9" xfId="9" applyFont="1" applyFill="1" applyBorder="1" applyAlignment="1" applyProtection="1">
      <alignment horizontal="center" vertical="center"/>
      <protection locked="0"/>
    </xf>
    <xf numFmtId="0" fontId="28" fillId="5" borderId="8" xfId="16" applyFont="1" applyFill="1" applyBorder="1" applyAlignment="1" applyProtection="1">
      <alignment horizontal="center" vertical="center"/>
      <protection locked="0"/>
    </xf>
    <xf numFmtId="0" fontId="28" fillId="15" borderId="4" xfId="16" applyFont="1" applyFill="1" applyBorder="1" applyAlignment="1" applyProtection="1">
      <alignment horizontal="center" vertical="center" wrapText="1"/>
      <protection locked="0"/>
    </xf>
    <xf numFmtId="0" fontId="28" fillId="15" borderId="8" xfId="16" applyFont="1" applyFill="1" applyBorder="1" applyAlignment="1" applyProtection="1">
      <alignment horizontal="center" vertical="center" wrapText="1"/>
      <protection locked="0"/>
    </xf>
    <xf numFmtId="0" fontId="24" fillId="21" borderId="4" xfId="18" applyFont="1" applyFill="1" applyBorder="1" applyAlignment="1">
      <alignment horizontal="center" vertical="center" wrapText="1"/>
    </xf>
    <xf numFmtId="0" fontId="24" fillId="21" borderId="9" xfId="0" applyFont="1" applyFill="1" applyBorder="1" applyAlignment="1">
      <alignment horizontal="center" vertical="center" wrapText="1"/>
    </xf>
    <xf numFmtId="0" fontId="28" fillId="21" borderId="39" xfId="16" applyFont="1" applyFill="1" applyBorder="1" applyAlignment="1">
      <alignment horizontal="center" vertical="center"/>
    </xf>
    <xf numFmtId="0" fontId="28" fillId="15" borderId="9" xfId="16" applyFont="1" applyFill="1" applyBorder="1" applyAlignment="1" applyProtection="1">
      <alignment horizontal="center" vertical="center" wrapText="1"/>
      <protection locked="0"/>
    </xf>
    <xf numFmtId="0" fontId="24" fillId="21" borderId="8" xfId="16" applyFont="1" applyFill="1" applyBorder="1" applyAlignment="1" applyProtection="1">
      <alignment horizontal="center" vertical="center" wrapText="1"/>
      <protection locked="0"/>
    </xf>
    <xf numFmtId="0" fontId="24" fillId="21" borderId="8" xfId="2" applyFont="1" applyFill="1" applyBorder="1" applyAlignment="1">
      <alignment horizontal="center" vertical="center" wrapText="1"/>
    </xf>
    <xf numFmtId="0" fontId="24" fillId="21" borderId="8" xfId="18" applyFont="1" applyFill="1" applyBorder="1" applyAlignment="1">
      <alignment horizontal="center" vertical="center"/>
    </xf>
    <xf numFmtId="49" fontId="47" fillId="3" borderId="26" xfId="16" applyNumberFormat="1" applyFont="1" applyFill="1" applyBorder="1" applyAlignment="1">
      <alignment horizontal="left" vertical="center" wrapText="1"/>
    </xf>
    <xf numFmtId="0" fontId="34" fillId="2" borderId="4" xfId="2" applyFont="1" applyFill="1" applyBorder="1" applyAlignment="1">
      <alignment horizontal="center" vertical="center" wrapText="1"/>
    </xf>
    <xf numFmtId="0" fontId="34" fillId="2" borderId="9" xfId="2" applyFont="1" applyFill="1" applyBorder="1" applyAlignment="1">
      <alignment horizontal="center" vertical="center" wrapText="1"/>
    </xf>
    <xf numFmtId="0" fontId="33" fillId="11" borderId="30" xfId="16" applyFont="1" applyFill="1" applyBorder="1" applyAlignment="1">
      <alignment horizontal="center" vertical="center" wrapText="1"/>
    </xf>
    <xf numFmtId="0" fontId="33" fillId="11" borderId="32" xfId="16" applyFont="1" applyFill="1" applyBorder="1" applyAlignment="1">
      <alignment horizontal="center" vertical="center" wrapText="1"/>
    </xf>
    <xf numFmtId="0" fontId="28" fillId="21" borderId="42" xfId="16" applyFont="1" applyFill="1" applyBorder="1" applyAlignment="1">
      <alignment horizontal="center" vertical="center"/>
    </xf>
    <xf numFmtId="0" fontId="28" fillId="21" borderId="37" xfId="16" applyFont="1" applyFill="1" applyBorder="1" applyAlignment="1">
      <alignment horizontal="center" vertical="center"/>
    </xf>
    <xf numFmtId="0" fontId="28" fillId="20" borderId="39" xfId="16" applyFont="1" applyFill="1" applyBorder="1" applyAlignment="1">
      <alignment horizontal="center" vertical="center"/>
    </xf>
    <xf numFmtId="0" fontId="28" fillId="11" borderId="28" xfId="16" applyFont="1" applyFill="1" applyBorder="1" applyAlignment="1" applyProtection="1">
      <alignment horizontal="center" vertical="center" wrapText="1"/>
      <protection locked="0"/>
    </xf>
    <xf numFmtId="0" fontId="28" fillId="11" borderId="37" xfId="16" applyFont="1" applyFill="1" applyBorder="1" applyAlignment="1" applyProtection="1">
      <alignment horizontal="center" vertical="center" wrapText="1"/>
      <protection locked="0"/>
    </xf>
    <xf numFmtId="0" fontId="24" fillId="21" borderId="4" xfId="9" applyFont="1" applyFill="1" applyBorder="1" applyAlignment="1" applyProtection="1">
      <alignment horizontal="center" vertical="center"/>
      <protection locked="0"/>
    </xf>
    <xf numFmtId="0" fontId="24" fillId="21" borderId="9" xfId="9" applyFont="1" applyFill="1" applyBorder="1" applyAlignment="1" applyProtection="1">
      <alignment horizontal="center" vertical="center"/>
      <protection locked="0"/>
    </xf>
    <xf numFmtId="0" fontId="34" fillId="20" borderId="14" xfId="16" applyFont="1" applyFill="1" applyBorder="1" applyAlignment="1" applyProtection="1">
      <alignment horizontal="center" vertical="center" wrapText="1"/>
      <protection locked="0"/>
    </xf>
    <xf numFmtId="0" fontId="28" fillId="23" borderId="16" xfId="16" applyFont="1" applyFill="1" applyBorder="1" applyAlignment="1">
      <alignment horizontal="center" vertical="center"/>
    </xf>
    <xf numFmtId="0" fontId="28" fillId="23" borderId="0" xfId="16" applyFont="1" applyFill="1" applyBorder="1" applyAlignment="1">
      <alignment horizontal="center" vertical="center"/>
    </xf>
    <xf numFmtId="0" fontId="28" fillId="8" borderId="4" xfId="9" applyFont="1" applyFill="1" applyBorder="1" applyAlignment="1" applyProtection="1">
      <alignment horizontal="center" vertical="center"/>
      <protection locked="0"/>
    </xf>
    <xf numFmtId="0" fontId="28" fillId="8" borderId="8" xfId="9" applyFont="1" applyFill="1" applyBorder="1" applyAlignment="1" applyProtection="1">
      <alignment horizontal="center" vertical="center"/>
      <protection locked="0"/>
    </xf>
    <xf numFmtId="0" fontId="23" fillId="0" borderId="0" xfId="0" applyFont="1" applyAlignment="1">
      <alignment horizontal="center" vertical="center"/>
    </xf>
    <xf numFmtId="0" fontId="12" fillId="0" borderId="0" xfId="0" applyFont="1" applyAlignment="1">
      <alignment horizontal="center" vertical="center" wrapText="1"/>
    </xf>
    <xf numFmtId="0" fontId="22" fillId="0" borderId="26" xfId="0" applyFont="1" applyBorder="1" applyAlignment="1">
      <alignment horizontal="center" vertical="center"/>
    </xf>
    <xf numFmtId="0" fontId="23" fillId="0" borderId="12" xfId="0" applyFont="1" applyBorder="1" applyAlignment="1">
      <alignment horizontal="center" vertical="center" textRotation="90"/>
    </xf>
    <xf numFmtId="0" fontId="23" fillId="0" borderId="26" xfId="0" applyFont="1" applyBorder="1" applyAlignment="1">
      <alignment horizontal="center" vertical="center"/>
    </xf>
    <xf numFmtId="0" fontId="22" fillId="0" borderId="12" xfId="0" applyFont="1" applyBorder="1" applyAlignment="1">
      <alignment horizontal="center" vertical="center" textRotation="90"/>
    </xf>
    <xf numFmtId="0" fontId="24" fillId="0" borderId="0" xfId="0" applyFont="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7" xfId="0" applyFont="1" applyBorder="1" applyAlignment="1">
      <alignment horizontal="center" vertical="center" wrapText="1"/>
    </xf>
    <xf numFmtId="0" fontId="10" fillId="17" borderId="0" xfId="0" applyFont="1" applyFill="1" applyAlignment="1">
      <alignment horizontal="center" vertical="center"/>
    </xf>
    <xf numFmtId="0" fontId="36" fillId="0" borderId="1" xfId="0" applyFont="1" applyBorder="1" applyAlignment="1">
      <alignment horizontal="center" vertical="center" wrapText="1"/>
    </xf>
    <xf numFmtId="0" fontId="35" fillId="0" borderId="2" xfId="0" applyFont="1" applyBorder="1" applyAlignment="1">
      <alignment horizontal="justify" vertical="center" wrapText="1"/>
    </xf>
    <xf numFmtId="0" fontId="36" fillId="18" borderId="1" xfId="0" applyFont="1" applyFill="1" applyBorder="1" applyAlignment="1">
      <alignment horizontal="center" vertical="center" wrapText="1"/>
    </xf>
    <xf numFmtId="0" fontId="36" fillId="18" borderId="2" xfId="0" applyFont="1" applyFill="1" applyBorder="1" applyAlignment="1">
      <alignment horizontal="center" vertical="center" wrapText="1"/>
    </xf>
    <xf numFmtId="0" fontId="36" fillId="18" borderId="5" xfId="0" applyFont="1" applyFill="1" applyBorder="1" applyAlignment="1">
      <alignment horizontal="center" vertical="center" wrapText="1"/>
    </xf>
    <xf numFmtId="0" fontId="36" fillId="18" borderId="11" xfId="0" applyFont="1" applyFill="1" applyBorder="1" applyAlignment="1">
      <alignment horizontal="center" vertical="center" wrapText="1"/>
    </xf>
    <xf numFmtId="0" fontId="36" fillId="18" borderId="25" xfId="0" applyFont="1" applyFill="1" applyBorder="1" applyAlignment="1">
      <alignment horizontal="center" vertical="center" wrapText="1"/>
    </xf>
    <xf numFmtId="0" fontId="36" fillId="18" borderId="10" xfId="0" applyFont="1" applyFill="1" applyBorder="1" applyAlignment="1">
      <alignment horizontal="center" vertical="center" wrapText="1"/>
    </xf>
  </cellXfs>
  <cellStyles count="24">
    <cellStyle name="Hipervínculo" xfId="1" builtinId="8"/>
    <cellStyle name="Normal" xfId="0" builtinId="0"/>
    <cellStyle name="Normal 2 2" xfId="2"/>
    <cellStyle name="Normal 3" xfId="3"/>
    <cellStyle name="Normal 3 2" xfId="4"/>
    <cellStyle name="Normal 3 3" xfId="5"/>
    <cellStyle name="Normal 3 3 2" xfId="6"/>
    <cellStyle name="Normal 3 3 2 2" xfId="7"/>
    <cellStyle name="Normal 3 3 2 3" xfId="8"/>
    <cellStyle name="Normal 3 3 2 4" xfId="9"/>
    <cellStyle name="Normal 3 3 2 5" xfId="10"/>
    <cellStyle name="Normal 3 4" xfId="11"/>
    <cellStyle name="Normal 3 4 2" xfId="12"/>
    <cellStyle name="Normal 3 4 3" xfId="13"/>
    <cellStyle name="Normal 3 4 4" xfId="14"/>
    <cellStyle name="Normal 3 4 5" xfId="15"/>
    <cellStyle name="Normal 3 5" xfId="16"/>
    <cellStyle name="Normal 3 6" xfId="17"/>
    <cellStyle name="Normal 5 2" xfId="18"/>
    <cellStyle name="Normal 8" xfId="19"/>
    <cellStyle name="Normal 8 2" xfId="20"/>
    <cellStyle name="Normal 8 3" xfId="21"/>
    <cellStyle name="Normal 8 4" xfId="22"/>
    <cellStyle name="Normal 8 5" xfId="23"/>
  </cellStyles>
  <dxfs count="782">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ndense val="0"/>
        <extend val="0"/>
        <color indexed="9"/>
      </font>
      <fill>
        <patternFill>
          <bgColor indexed="1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ont>
        <condense val="0"/>
        <extend val="0"/>
        <color indexed="9"/>
      </font>
      <fill>
        <patternFill>
          <bgColor rgb="FFFFC000"/>
        </patternFill>
      </fill>
    </dxf>
    <dxf>
      <font>
        <condense val="0"/>
        <extend val="0"/>
        <color auto="1"/>
      </font>
      <fill>
        <patternFill>
          <bgColor indexed="13"/>
        </patternFill>
      </fill>
    </dxf>
    <dxf>
      <font>
        <condense val="0"/>
        <extend val="0"/>
        <color indexed="9"/>
      </font>
      <fill>
        <patternFill>
          <bgColor indexed="1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customXml" Target="../customXml/item1.xml"/><Relationship Id="rId21" Type="http://schemas.openxmlformats.org/officeDocument/2006/relationships/externalLink" Target="externalLinks/externalLink11.xml"/><Relationship Id="rId34"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theme" Target="theme/theme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powerPivotData" Target="model/item.data"/><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0"/>
      <c:rotY val="20"/>
      <c:rAngAx val="0"/>
      <c:perspective val="1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Hoja2!$B$1:$B$14</c:f>
              <c:strCache>
                <c:ptCount val="14"/>
                <c:pt idx="0">
                  <c:v>Desarrollo Estratégico</c:v>
                </c:pt>
                <c:pt idx="1">
                  <c:v>Gestión TIC´S</c:v>
                </c:pt>
                <c:pt idx="2">
                  <c:v>Gestión Grupos de Interés</c:v>
                </c:pt>
                <c:pt idx="3">
                  <c:v>Gestión de Mercadeo</c:v>
                </c:pt>
                <c:pt idx="4">
                  <c:v>Planeación del SITP</c:v>
                </c:pt>
                <c:pt idx="5">
                  <c:v>Supervisión y Control de la Operación</c:v>
                </c:pt>
                <c:pt idx="6">
                  <c:v>Gestión del Talento Humano</c:v>
                </c:pt>
                <c:pt idx="7">
                  <c:v>Gestión Económica de los Agentes del Sistema</c:v>
                </c:pt>
                <c:pt idx="8">
                  <c:v>Gestión de la Información Financiera y Contable</c:v>
                </c:pt>
                <c:pt idx="9">
                  <c:v>Gestión Jurídica</c:v>
                </c:pt>
                <c:pt idx="10">
                  <c:v>Adquisición de Bienes y Servicios</c:v>
                </c:pt>
                <c:pt idx="11">
                  <c:v>Gestión de Servicios Logísticos</c:v>
                </c:pt>
                <c:pt idx="12">
                  <c:v>Evaluación y Mejoramiento de la Gestión</c:v>
                </c:pt>
                <c:pt idx="13">
                  <c:v>Gestión Asuntos Disciplinarios</c:v>
                </c:pt>
              </c:strCache>
            </c:strRef>
          </c:cat>
          <c:val>
            <c:numRef>
              <c:f>Hoja2!$C$1:$C$14</c:f>
              <c:numCache>
                <c:formatCode>General</c:formatCode>
                <c:ptCount val="14"/>
                <c:pt idx="0">
                  <c:v>2</c:v>
                </c:pt>
                <c:pt idx="1">
                  <c:v>1</c:v>
                </c:pt>
                <c:pt idx="2">
                  <c:v>2</c:v>
                </c:pt>
                <c:pt idx="3">
                  <c:v>2</c:v>
                </c:pt>
                <c:pt idx="4">
                  <c:v>2</c:v>
                </c:pt>
                <c:pt idx="5">
                  <c:v>9</c:v>
                </c:pt>
                <c:pt idx="6">
                  <c:v>5</c:v>
                </c:pt>
                <c:pt idx="7">
                  <c:v>1</c:v>
                </c:pt>
                <c:pt idx="8">
                  <c:v>2</c:v>
                </c:pt>
                <c:pt idx="9">
                  <c:v>2</c:v>
                </c:pt>
                <c:pt idx="10">
                  <c:v>1</c:v>
                </c:pt>
                <c:pt idx="11">
                  <c:v>3</c:v>
                </c:pt>
                <c:pt idx="12">
                  <c:v>4</c:v>
                </c:pt>
                <c:pt idx="13">
                  <c:v>1</c:v>
                </c:pt>
              </c:numCache>
            </c:numRef>
          </c:val>
          <c:extLst>
            <c:ext xmlns:c16="http://schemas.microsoft.com/office/drawing/2014/chart" uri="{C3380CC4-5D6E-409C-BE32-E72D297353CC}">
              <c16:uniqueId val="{00000000-98AD-45A1-9287-26FCD064C100}"/>
            </c:ext>
          </c:extLst>
        </c:ser>
        <c:dLbls>
          <c:showLegendKey val="0"/>
          <c:showVal val="0"/>
          <c:showCatName val="0"/>
          <c:showSerName val="0"/>
          <c:showPercent val="0"/>
          <c:showBubbleSize val="0"/>
        </c:dLbls>
        <c:gapWidth val="164"/>
        <c:shape val="box"/>
        <c:axId val="2049144656"/>
        <c:axId val="2049139664"/>
        <c:axId val="0"/>
      </c:bar3DChart>
      <c:catAx>
        <c:axId val="2049144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9139664"/>
        <c:crosses val="autoZero"/>
        <c:auto val="1"/>
        <c:lblAlgn val="ctr"/>
        <c:lblOffset val="100"/>
        <c:noMultiLvlLbl val="0"/>
      </c:catAx>
      <c:valAx>
        <c:axId val="204913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Cantidad Riesgos de Corrupción</a:t>
                </a:r>
              </a:p>
            </c:rich>
          </c:tx>
          <c:layout>
            <c:manualLayout>
              <c:xMode val="edge"/>
              <c:yMode val="edge"/>
              <c:x val="3.1377556605618695E-2"/>
              <c:y val="0.21815336679406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9144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rgbClr val="5B9BD5"/>
            </a:solidFill>
            <a:ln w="25400">
              <a:noFill/>
            </a:ln>
          </c:spPr>
          <c:invertIfNegative val="0"/>
          <c:cat>
            <c:strRef>
              <c:f>Hoja1!$B$1:$B$14</c:f>
              <c:strCache>
                <c:ptCount val="14"/>
                <c:pt idx="0">
                  <c:v>Desarrollo Estratégico</c:v>
                </c:pt>
                <c:pt idx="1">
                  <c:v>Gestión TIC´S</c:v>
                </c:pt>
                <c:pt idx="2">
                  <c:v>Gestión Grupos de Interés</c:v>
                </c:pt>
                <c:pt idx="3">
                  <c:v>Gestión de Mercadeo</c:v>
                </c:pt>
                <c:pt idx="4">
                  <c:v>Planeación del SITP</c:v>
                </c:pt>
                <c:pt idx="5">
                  <c:v>Supervisión y Control de la Operación</c:v>
                </c:pt>
                <c:pt idx="6">
                  <c:v>Gestión del Talento Humano</c:v>
                </c:pt>
                <c:pt idx="7">
                  <c:v>Gestión Económica de los Agentes del Sistema</c:v>
                </c:pt>
                <c:pt idx="8">
                  <c:v>Gestión de la Información Financiera y Contable</c:v>
                </c:pt>
                <c:pt idx="9">
                  <c:v>Gestión Jurídica</c:v>
                </c:pt>
                <c:pt idx="10">
                  <c:v>Adquisición de Bienes y Servicios</c:v>
                </c:pt>
                <c:pt idx="11">
                  <c:v>Gestión de Servicios Logísticos</c:v>
                </c:pt>
                <c:pt idx="12">
                  <c:v>Evaluación y Mejoramiento de la Gestión</c:v>
                </c:pt>
                <c:pt idx="13">
                  <c:v>Gestión Asuntos Disciplinarios</c:v>
                </c:pt>
              </c:strCache>
            </c:strRef>
          </c:cat>
          <c:val>
            <c:numRef>
              <c:f>Hoja1!$C$1:$C$14</c:f>
              <c:numCache>
                <c:formatCode>General</c:formatCode>
                <c:ptCount val="14"/>
                <c:pt idx="0">
                  <c:v>2</c:v>
                </c:pt>
                <c:pt idx="1">
                  <c:v>1</c:v>
                </c:pt>
                <c:pt idx="2">
                  <c:v>2</c:v>
                </c:pt>
                <c:pt idx="3">
                  <c:v>2</c:v>
                </c:pt>
                <c:pt idx="4">
                  <c:v>2</c:v>
                </c:pt>
                <c:pt idx="5">
                  <c:v>9</c:v>
                </c:pt>
                <c:pt idx="6">
                  <c:v>5</c:v>
                </c:pt>
                <c:pt idx="7">
                  <c:v>2</c:v>
                </c:pt>
                <c:pt idx="8">
                  <c:v>1</c:v>
                </c:pt>
                <c:pt idx="9">
                  <c:v>2</c:v>
                </c:pt>
                <c:pt idx="10">
                  <c:v>1</c:v>
                </c:pt>
                <c:pt idx="11">
                  <c:v>3</c:v>
                </c:pt>
                <c:pt idx="12">
                  <c:v>4</c:v>
                </c:pt>
                <c:pt idx="13">
                  <c:v>1</c:v>
                </c:pt>
              </c:numCache>
            </c:numRef>
          </c:val>
          <c:extLst>
            <c:ext xmlns:c16="http://schemas.microsoft.com/office/drawing/2014/chart" uri="{C3380CC4-5D6E-409C-BE32-E72D297353CC}">
              <c16:uniqueId val="{00000000-6677-4937-92E2-CDE7B7AE120D}"/>
            </c:ext>
          </c:extLst>
        </c:ser>
        <c:dLbls>
          <c:showLegendKey val="0"/>
          <c:showVal val="0"/>
          <c:showCatName val="0"/>
          <c:showSerName val="0"/>
          <c:showPercent val="0"/>
          <c:showBubbleSize val="0"/>
        </c:dLbls>
        <c:gapWidth val="219"/>
        <c:overlap val="-27"/>
        <c:axId val="1712080096"/>
        <c:axId val="1"/>
      </c:barChart>
      <c:catAx>
        <c:axId val="1712080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208009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rgbClr val="5B9BD5"/>
            </a:solidFill>
            <a:ln w="25400">
              <a:noFill/>
            </a:ln>
          </c:spPr>
          <c:invertIfNegative val="0"/>
          <c:cat>
            <c:strRef>
              <c:f>Hoja1!$B$1:$B$14</c:f>
              <c:strCache>
                <c:ptCount val="14"/>
                <c:pt idx="0">
                  <c:v>Desarrollo Estratégico</c:v>
                </c:pt>
                <c:pt idx="1">
                  <c:v>Gestión TIC´S</c:v>
                </c:pt>
                <c:pt idx="2">
                  <c:v>Gestión Grupos de Interés</c:v>
                </c:pt>
                <c:pt idx="3">
                  <c:v>Gestión de Mercadeo</c:v>
                </c:pt>
                <c:pt idx="4">
                  <c:v>Planeación del SITP</c:v>
                </c:pt>
                <c:pt idx="5">
                  <c:v>Supervisión y Control de la Operación</c:v>
                </c:pt>
                <c:pt idx="6">
                  <c:v>Gestión del Talento Humano</c:v>
                </c:pt>
                <c:pt idx="7">
                  <c:v>Gestión Económica de los Agentes del Sistema</c:v>
                </c:pt>
                <c:pt idx="8">
                  <c:v>Gestión de la Información Financiera y Contable</c:v>
                </c:pt>
                <c:pt idx="9">
                  <c:v>Gestión Jurídica</c:v>
                </c:pt>
                <c:pt idx="10">
                  <c:v>Adquisición de Bienes y Servicios</c:v>
                </c:pt>
                <c:pt idx="11">
                  <c:v>Gestión de Servicios Logísticos</c:v>
                </c:pt>
                <c:pt idx="12">
                  <c:v>Evaluación y Mejoramiento de la Gestión</c:v>
                </c:pt>
                <c:pt idx="13">
                  <c:v>Gestión Asuntos Disciplinarios</c:v>
                </c:pt>
              </c:strCache>
            </c:strRef>
          </c:cat>
          <c:val>
            <c:numRef>
              <c:f>Hoja1!$C$1:$C$14</c:f>
              <c:numCache>
                <c:formatCode>General</c:formatCode>
                <c:ptCount val="14"/>
                <c:pt idx="0">
                  <c:v>2</c:v>
                </c:pt>
                <c:pt idx="1">
                  <c:v>1</c:v>
                </c:pt>
                <c:pt idx="2">
                  <c:v>2</c:v>
                </c:pt>
                <c:pt idx="3">
                  <c:v>2</c:v>
                </c:pt>
                <c:pt idx="4">
                  <c:v>2</c:v>
                </c:pt>
                <c:pt idx="5">
                  <c:v>9</c:v>
                </c:pt>
                <c:pt idx="6">
                  <c:v>5</c:v>
                </c:pt>
                <c:pt idx="7">
                  <c:v>2</c:v>
                </c:pt>
                <c:pt idx="8">
                  <c:v>1</c:v>
                </c:pt>
                <c:pt idx="9">
                  <c:v>2</c:v>
                </c:pt>
                <c:pt idx="10">
                  <c:v>1</c:v>
                </c:pt>
                <c:pt idx="11">
                  <c:v>3</c:v>
                </c:pt>
                <c:pt idx="12">
                  <c:v>4</c:v>
                </c:pt>
                <c:pt idx="13">
                  <c:v>1</c:v>
                </c:pt>
              </c:numCache>
            </c:numRef>
          </c:val>
          <c:extLst>
            <c:ext xmlns:c16="http://schemas.microsoft.com/office/drawing/2014/chart" uri="{C3380CC4-5D6E-409C-BE32-E72D297353CC}">
              <c16:uniqueId val="{00000000-FCEF-4689-ADF0-A8D9C9B59708}"/>
            </c:ext>
          </c:extLst>
        </c:ser>
        <c:dLbls>
          <c:showLegendKey val="0"/>
          <c:showVal val="0"/>
          <c:showCatName val="0"/>
          <c:showSerName val="0"/>
          <c:showPercent val="0"/>
          <c:showBubbleSize val="0"/>
        </c:dLbls>
        <c:gapWidth val="182"/>
        <c:axId val="1712074096"/>
        <c:axId val="1"/>
      </c:barChart>
      <c:catAx>
        <c:axId val="1712074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
        <c:crosses val="autoZero"/>
        <c:auto val="1"/>
        <c:lblAlgn val="ctr"/>
        <c:lblOffset val="100"/>
        <c:noMultiLvlLbl val="0"/>
      </c:catAx>
      <c:valAx>
        <c:axId val="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207409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hyperlink" Target="#'Ajustada Julio'!A1"/><Relationship Id="rId2" Type="http://schemas.openxmlformats.org/officeDocument/2006/relationships/image" Target="../media/image12.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3.jpeg"/><Relationship Id="rId4" Type="http://schemas.openxmlformats.org/officeDocument/2006/relationships/hyperlink" Target="#'Ajustada Julio'!A1"/></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hyperlink" Target="#'Ajustada Julio'!A1"/><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hyperlink" Target="#'Ajustada Julio'!A1"/><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hyperlink" Target="#'Ajustada Julio'!A1"/><Relationship Id="rId2" Type="http://schemas.openxmlformats.org/officeDocument/2006/relationships/image" Target="../media/image11.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195263</xdr:rowOff>
    </xdr:from>
    <xdr:to>
      <xdr:col>1</xdr:col>
      <xdr:colOff>690377</xdr:colOff>
      <xdr:row>0</xdr:row>
      <xdr:rowOff>1600200</xdr:rowOff>
    </xdr:to>
    <xdr:pic>
      <xdr:nvPicPr>
        <xdr:cNvPr id="13944" name="Imagen 4" descr="Resultado de imagen para logo transmilenio">
          <a:extLst>
            <a:ext uri="{FF2B5EF4-FFF2-40B4-BE49-F238E27FC236}">
              <a16:creationId xmlns:a16="http://schemas.microsoft.com/office/drawing/2014/main" id="{1DCA0CC7-ED4F-4E74-878F-87E6754A26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250" r="20239"/>
        <a:stretch>
          <a:fillRect/>
        </a:stretch>
      </xdr:blipFill>
      <xdr:spPr bwMode="auto">
        <a:xfrm>
          <a:off x="133350" y="195263"/>
          <a:ext cx="1566677" cy="1404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285750</xdr:colOff>
      <xdr:row>1</xdr:row>
      <xdr:rowOff>66675</xdr:rowOff>
    </xdr:from>
    <xdr:to>
      <xdr:col>16</xdr:col>
      <xdr:colOff>666750</xdr:colOff>
      <xdr:row>82</xdr:row>
      <xdr:rowOff>9525</xdr:rowOff>
    </xdr:to>
    <xdr:pic>
      <xdr:nvPicPr>
        <xdr:cNvPr id="225280" name="Imagen 2">
          <a:extLst>
            <a:ext uri="{FF2B5EF4-FFF2-40B4-BE49-F238E27FC236}">
              <a16:creationId xmlns:a16="http://schemas.microsoft.com/office/drawing/2014/main" id="{2E81E27D-5582-4040-9EC9-129AB406B4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7089" t="15410" r="30322" b="10579"/>
        <a:stretch>
          <a:fillRect/>
        </a:stretch>
      </xdr:blipFill>
      <xdr:spPr bwMode="auto">
        <a:xfrm>
          <a:off x="285750" y="1276350"/>
          <a:ext cx="12973050" cy="1296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495300</xdr:colOff>
      <xdr:row>4</xdr:row>
      <xdr:rowOff>19050</xdr:rowOff>
    </xdr:from>
    <xdr:to>
      <xdr:col>35</xdr:col>
      <xdr:colOff>571500</xdr:colOff>
      <xdr:row>61</xdr:row>
      <xdr:rowOff>47625</xdr:rowOff>
    </xdr:to>
    <xdr:pic>
      <xdr:nvPicPr>
        <xdr:cNvPr id="225281" name="Imagen 1">
          <a:extLst>
            <a:ext uri="{FF2B5EF4-FFF2-40B4-BE49-F238E27FC236}">
              <a16:creationId xmlns:a16="http://schemas.microsoft.com/office/drawing/2014/main" id="{A61C65A4-9ADA-423F-87D0-8194257C2F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0385" t="36137" r="30263" b="16005"/>
        <a:stretch>
          <a:fillRect/>
        </a:stretch>
      </xdr:blipFill>
      <xdr:spPr bwMode="auto">
        <a:xfrm>
          <a:off x="13849350" y="1714500"/>
          <a:ext cx="13792200" cy="916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100012</xdr:colOff>
      <xdr:row>0</xdr:row>
      <xdr:rowOff>238125</xdr:rowOff>
    </xdr:from>
    <xdr:to>
      <xdr:col>5</xdr:col>
      <xdr:colOff>488949</xdr:colOff>
      <xdr:row>0</xdr:row>
      <xdr:rowOff>936625</xdr:rowOff>
    </xdr:to>
    <xdr:sp macro="" textlink="">
      <xdr:nvSpPr>
        <xdr:cNvPr id="4" name="Rectángulo 3">
          <a:hlinkClick xmlns:r="http://schemas.openxmlformats.org/officeDocument/2006/relationships" r:id="rId3"/>
          <a:extLst>
            <a:ext uri="{FF2B5EF4-FFF2-40B4-BE49-F238E27FC236}">
              <a16:creationId xmlns:a16="http://schemas.microsoft.com/office/drawing/2014/main" id="{F83502F4-728A-4BC8-B778-257B2F006DD4}"/>
            </a:ext>
          </a:extLst>
        </xdr:cNvPr>
        <xdr:cNvSpPr/>
      </xdr:nvSpPr>
      <xdr:spPr>
        <a:xfrm>
          <a:off x="100012" y="238125"/>
          <a:ext cx="4603750" cy="698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3200" b="1"/>
            <a:t>VOLVER</a:t>
          </a:r>
          <a:r>
            <a:rPr lang="es-CO" sz="3200" b="1" baseline="0"/>
            <a:t> A MATRIZ</a:t>
          </a:r>
          <a:endParaRPr lang="es-CO" sz="3200" b="1"/>
        </a:p>
      </xdr:txBody>
    </xdr:sp>
    <xdr:clientData/>
  </xdr:twoCellAnchor>
  <xdr:twoCellAnchor>
    <xdr:from>
      <xdr:col>6</xdr:col>
      <xdr:colOff>690562</xdr:colOff>
      <xdr:row>9</xdr:row>
      <xdr:rowOff>71437</xdr:rowOff>
    </xdr:from>
    <xdr:to>
      <xdr:col>9</xdr:col>
      <xdr:colOff>-1</xdr:colOff>
      <xdr:row>54</xdr:row>
      <xdr:rowOff>47625</xdr:rowOff>
    </xdr:to>
    <xdr:cxnSp macro="">
      <xdr:nvCxnSpPr>
        <xdr:cNvPr id="3" name="Conector recto 2">
          <a:extLst>
            <a:ext uri="{FF2B5EF4-FFF2-40B4-BE49-F238E27FC236}">
              <a16:creationId xmlns:a16="http://schemas.microsoft.com/office/drawing/2014/main" id="{F465F48E-BE2E-4ADB-A8AA-5D2513513D15}"/>
            </a:ext>
          </a:extLst>
        </xdr:cNvPr>
        <xdr:cNvCxnSpPr/>
      </xdr:nvCxnSpPr>
      <xdr:spPr>
        <a:xfrm>
          <a:off x="5667375" y="2619375"/>
          <a:ext cx="1595437" cy="7477125"/>
        </a:xfrm>
        <a:prstGeom prst="line">
          <a:avLst/>
        </a:prstGeom>
        <a:ln w="107950"/>
      </xdr:spPr>
      <xdr:style>
        <a:lnRef idx="3">
          <a:schemeClr val="accent2"/>
        </a:lnRef>
        <a:fillRef idx="0">
          <a:schemeClr val="accent2"/>
        </a:fillRef>
        <a:effectRef idx="2">
          <a:schemeClr val="accent2"/>
        </a:effectRef>
        <a:fontRef idx="minor">
          <a:schemeClr val="tx1"/>
        </a:fontRef>
      </xdr:style>
    </xdr:cxnSp>
    <xdr:clientData/>
  </xdr:twoCellAnchor>
  <xdr:twoCellAnchor>
    <xdr:from>
      <xdr:col>18</xdr:col>
      <xdr:colOff>238124</xdr:colOff>
      <xdr:row>9</xdr:row>
      <xdr:rowOff>47624</xdr:rowOff>
    </xdr:from>
    <xdr:to>
      <xdr:col>24</xdr:col>
      <xdr:colOff>428624</xdr:colOff>
      <xdr:row>22</xdr:row>
      <xdr:rowOff>0</xdr:rowOff>
    </xdr:to>
    <xdr:cxnSp macro="">
      <xdr:nvCxnSpPr>
        <xdr:cNvPr id="9" name="Conector recto 8">
          <a:extLst>
            <a:ext uri="{FF2B5EF4-FFF2-40B4-BE49-F238E27FC236}">
              <a16:creationId xmlns:a16="http://schemas.microsoft.com/office/drawing/2014/main" id="{27640011-9FFD-48B0-AA91-EB46ACD32FB4}"/>
            </a:ext>
          </a:extLst>
        </xdr:cNvPr>
        <xdr:cNvCxnSpPr/>
      </xdr:nvCxnSpPr>
      <xdr:spPr>
        <a:xfrm>
          <a:off x="14358937" y="2595562"/>
          <a:ext cx="4762500" cy="2119313"/>
        </a:xfrm>
        <a:prstGeom prst="line">
          <a:avLst/>
        </a:prstGeom>
        <a:ln w="107950"/>
      </xdr:spPr>
      <xdr:style>
        <a:lnRef idx="3">
          <a:schemeClr val="accent2"/>
        </a:lnRef>
        <a:fillRef idx="0">
          <a:schemeClr val="accent2"/>
        </a:fillRef>
        <a:effectRef idx="2">
          <a:schemeClr val="accent2"/>
        </a:effectRef>
        <a:fontRef idx="minor">
          <a:schemeClr val="tx1"/>
        </a:fontRef>
      </xdr:style>
    </xdr:cxnSp>
    <xdr:clientData/>
  </xdr:twoCellAnchor>
  <xdr:twoCellAnchor>
    <xdr:from>
      <xdr:col>13</xdr:col>
      <xdr:colOff>547687</xdr:colOff>
      <xdr:row>9</xdr:row>
      <xdr:rowOff>119062</xdr:rowOff>
    </xdr:from>
    <xdr:to>
      <xdr:col>15</xdr:col>
      <xdr:colOff>619124</xdr:colOff>
      <xdr:row>54</xdr:row>
      <xdr:rowOff>95250</xdr:rowOff>
    </xdr:to>
    <xdr:cxnSp macro="">
      <xdr:nvCxnSpPr>
        <xdr:cNvPr id="14" name="Conector recto 13">
          <a:extLst>
            <a:ext uri="{FF2B5EF4-FFF2-40B4-BE49-F238E27FC236}">
              <a16:creationId xmlns:a16="http://schemas.microsoft.com/office/drawing/2014/main" id="{6B220670-CA11-4D4F-B12B-FF7CB5072128}"/>
            </a:ext>
          </a:extLst>
        </xdr:cNvPr>
        <xdr:cNvCxnSpPr/>
      </xdr:nvCxnSpPr>
      <xdr:spPr>
        <a:xfrm>
          <a:off x="10858500" y="2667000"/>
          <a:ext cx="1595437" cy="7477125"/>
        </a:xfrm>
        <a:prstGeom prst="line">
          <a:avLst/>
        </a:prstGeom>
        <a:ln w="107950"/>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19843</xdr:colOff>
      <xdr:row>0</xdr:row>
      <xdr:rowOff>304800</xdr:rowOff>
    </xdr:from>
    <xdr:to>
      <xdr:col>20</xdr:col>
      <xdr:colOff>114300</xdr:colOff>
      <xdr:row>13</xdr:row>
      <xdr:rowOff>381000</xdr:rowOff>
    </xdr:to>
    <xdr:graphicFrame macro="">
      <xdr:nvGraphicFramePr>
        <xdr:cNvPr id="3" name="Gráfico 2">
          <a:extLst>
            <a:ext uri="{FF2B5EF4-FFF2-40B4-BE49-F238E27FC236}">
              <a16:creationId xmlns:a16="http://schemas.microsoft.com/office/drawing/2014/main" id="{E2BC2FC2-0A7C-43EC-8502-B2E12DAFB1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66675</xdr:rowOff>
    </xdr:from>
    <xdr:to>
      <xdr:col>2</xdr:col>
      <xdr:colOff>76200</xdr:colOff>
      <xdr:row>0</xdr:row>
      <xdr:rowOff>990600</xdr:rowOff>
    </xdr:to>
    <xdr:pic>
      <xdr:nvPicPr>
        <xdr:cNvPr id="219136" name="Imagen 4" descr="Resultado de imagen para logo transmilenio">
          <a:extLst>
            <a:ext uri="{FF2B5EF4-FFF2-40B4-BE49-F238E27FC236}">
              <a16:creationId xmlns:a16="http://schemas.microsoft.com/office/drawing/2014/main" id="{F43BF36A-6B17-4BBA-BC21-24C9FFF3AA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50" r="20239"/>
        <a:stretch>
          <a:fillRect/>
        </a:stretch>
      </xdr:blipFill>
      <xdr:spPr bwMode="auto">
        <a:xfrm>
          <a:off x="38100" y="66675"/>
          <a:ext cx="10382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176894</xdr:colOff>
      <xdr:row>8</xdr:row>
      <xdr:rowOff>224518</xdr:rowOff>
    </xdr:from>
    <xdr:to>
      <xdr:col>5</xdr:col>
      <xdr:colOff>666751</xdr:colOff>
      <xdr:row>8</xdr:row>
      <xdr:rowOff>659946</xdr:rowOff>
    </xdr:to>
    <xdr:sp macro="" textlink="">
      <xdr:nvSpPr>
        <xdr:cNvPr id="7" name="Elipse 6">
          <a:extLst>
            <a:ext uri="{FF2B5EF4-FFF2-40B4-BE49-F238E27FC236}">
              <a16:creationId xmlns:a16="http://schemas.microsoft.com/office/drawing/2014/main" id="{E014B8EB-52A7-448B-B2C8-A4EACD89123F}"/>
            </a:ext>
          </a:extLst>
        </xdr:cNvPr>
        <xdr:cNvSpPr/>
      </xdr:nvSpPr>
      <xdr:spPr>
        <a:xfrm>
          <a:off x="5594238" y="6380049"/>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R1</a:t>
          </a:r>
        </a:p>
      </xdr:txBody>
    </xdr:sp>
    <xdr:clientData/>
  </xdr:twoCellAnchor>
  <xdr:twoCellAnchor>
    <xdr:from>
      <xdr:col>14</xdr:col>
      <xdr:colOff>84023</xdr:colOff>
      <xdr:row>10</xdr:row>
      <xdr:rowOff>236422</xdr:rowOff>
    </xdr:from>
    <xdr:to>
      <xdr:col>14</xdr:col>
      <xdr:colOff>573880</xdr:colOff>
      <xdr:row>10</xdr:row>
      <xdr:rowOff>671850</xdr:rowOff>
    </xdr:to>
    <xdr:sp macro="" textlink="">
      <xdr:nvSpPr>
        <xdr:cNvPr id="8" name="Elipse 7">
          <a:extLst>
            <a:ext uri="{FF2B5EF4-FFF2-40B4-BE49-F238E27FC236}">
              <a16:creationId xmlns:a16="http://schemas.microsoft.com/office/drawing/2014/main" id="{30C28D17-ABCB-4C97-9895-31D3DDD2CD66}"/>
            </a:ext>
          </a:extLst>
        </xdr:cNvPr>
        <xdr:cNvSpPr/>
      </xdr:nvSpPr>
      <xdr:spPr>
        <a:xfrm>
          <a:off x="21408117" y="11368766"/>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R1</a:t>
          </a:r>
        </a:p>
      </xdr:txBody>
    </xdr:sp>
    <xdr:clientData/>
  </xdr:twoCellAnchor>
  <xdr:twoCellAnchor>
    <xdr:from>
      <xdr:col>5</xdr:col>
      <xdr:colOff>1019856</xdr:colOff>
      <xdr:row>9</xdr:row>
      <xdr:rowOff>549956</xdr:rowOff>
    </xdr:from>
    <xdr:to>
      <xdr:col>5</xdr:col>
      <xdr:colOff>1509713</xdr:colOff>
      <xdr:row>9</xdr:row>
      <xdr:rowOff>985384</xdr:rowOff>
    </xdr:to>
    <xdr:sp macro="" textlink="">
      <xdr:nvSpPr>
        <xdr:cNvPr id="9" name="Elipse 8">
          <a:extLst>
            <a:ext uri="{FF2B5EF4-FFF2-40B4-BE49-F238E27FC236}">
              <a16:creationId xmlns:a16="http://schemas.microsoft.com/office/drawing/2014/main" id="{1E7C236F-2393-43D0-BC83-1C546294ED6F}"/>
            </a:ext>
          </a:extLst>
        </xdr:cNvPr>
        <xdr:cNvSpPr/>
      </xdr:nvSpPr>
      <xdr:spPr>
        <a:xfrm>
          <a:off x="7496856" y="9241519"/>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R2</a:t>
          </a:r>
        </a:p>
      </xdr:txBody>
    </xdr:sp>
    <xdr:clientData/>
  </xdr:twoCellAnchor>
  <xdr:twoCellAnchor>
    <xdr:from>
      <xdr:col>14</xdr:col>
      <xdr:colOff>109537</xdr:colOff>
      <xdr:row>10</xdr:row>
      <xdr:rowOff>738186</xdr:rowOff>
    </xdr:from>
    <xdr:to>
      <xdr:col>14</xdr:col>
      <xdr:colOff>599394</xdr:colOff>
      <xdr:row>10</xdr:row>
      <xdr:rowOff>1142658</xdr:rowOff>
    </xdr:to>
    <xdr:sp macro="" textlink="">
      <xdr:nvSpPr>
        <xdr:cNvPr id="11" name="Elipse 10">
          <a:extLst>
            <a:ext uri="{FF2B5EF4-FFF2-40B4-BE49-F238E27FC236}">
              <a16:creationId xmlns:a16="http://schemas.microsoft.com/office/drawing/2014/main" id="{DF16F9F7-4BB1-4866-AC54-B4DCBD34088A}"/>
            </a:ext>
          </a:extLst>
        </xdr:cNvPr>
        <xdr:cNvSpPr/>
      </xdr:nvSpPr>
      <xdr:spPr>
        <a:xfrm>
          <a:off x="21433631" y="11870530"/>
          <a:ext cx="489857" cy="404472"/>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R2</a:t>
          </a:r>
        </a:p>
      </xdr:txBody>
    </xdr:sp>
    <xdr:clientData/>
  </xdr:twoCellAnchor>
  <xdr:twoCellAnchor>
    <xdr:from>
      <xdr:col>5</xdr:col>
      <xdr:colOff>1012826</xdr:colOff>
      <xdr:row>9</xdr:row>
      <xdr:rowOff>1501776</xdr:rowOff>
    </xdr:from>
    <xdr:to>
      <xdr:col>5</xdr:col>
      <xdr:colOff>1502683</xdr:colOff>
      <xdr:row>9</xdr:row>
      <xdr:rowOff>1937204</xdr:rowOff>
    </xdr:to>
    <xdr:sp macro="" textlink="">
      <xdr:nvSpPr>
        <xdr:cNvPr id="12" name="Elipse 11">
          <a:extLst>
            <a:ext uri="{FF2B5EF4-FFF2-40B4-BE49-F238E27FC236}">
              <a16:creationId xmlns:a16="http://schemas.microsoft.com/office/drawing/2014/main" id="{7082F1C8-753E-4DCE-90C4-2C82FE8483E9}"/>
            </a:ext>
          </a:extLst>
        </xdr:cNvPr>
        <xdr:cNvSpPr/>
      </xdr:nvSpPr>
      <xdr:spPr>
        <a:xfrm>
          <a:off x="7489826" y="10193339"/>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R3</a:t>
          </a:r>
        </a:p>
      </xdr:txBody>
    </xdr:sp>
    <xdr:clientData/>
  </xdr:twoCellAnchor>
  <xdr:twoCellAnchor>
    <xdr:from>
      <xdr:col>14</xdr:col>
      <xdr:colOff>119063</xdr:colOff>
      <xdr:row>10</xdr:row>
      <xdr:rowOff>1250155</xdr:rowOff>
    </xdr:from>
    <xdr:to>
      <xdr:col>14</xdr:col>
      <xdr:colOff>608920</xdr:colOff>
      <xdr:row>10</xdr:row>
      <xdr:rowOff>1685583</xdr:rowOff>
    </xdr:to>
    <xdr:sp macro="" textlink="">
      <xdr:nvSpPr>
        <xdr:cNvPr id="13" name="Elipse 12">
          <a:extLst>
            <a:ext uri="{FF2B5EF4-FFF2-40B4-BE49-F238E27FC236}">
              <a16:creationId xmlns:a16="http://schemas.microsoft.com/office/drawing/2014/main" id="{ABCEA7C6-5A26-43D8-BA47-0236087DD34B}"/>
            </a:ext>
          </a:extLst>
        </xdr:cNvPr>
        <xdr:cNvSpPr/>
      </xdr:nvSpPr>
      <xdr:spPr>
        <a:xfrm>
          <a:off x="21443157" y="12382499"/>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R3</a:t>
          </a:r>
        </a:p>
      </xdr:txBody>
    </xdr:sp>
    <xdr:clientData/>
  </xdr:twoCellAnchor>
  <xdr:twoCellAnchor>
    <xdr:from>
      <xdr:col>5</xdr:col>
      <xdr:colOff>145710</xdr:colOff>
      <xdr:row>8</xdr:row>
      <xdr:rowOff>758594</xdr:rowOff>
    </xdr:from>
    <xdr:to>
      <xdr:col>5</xdr:col>
      <xdr:colOff>635567</xdr:colOff>
      <xdr:row>8</xdr:row>
      <xdr:rowOff>1194022</xdr:rowOff>
    </xdr:to>
    <xdr:sp macro="" textlink="">
      <xdr:nvSpPr>
        <xdr:cNvPr id="14" name="Elipse 13">
          <a:extLst>
            <a:ext uri="{FF2B5EF4-FFF2-40B4-BE49-F238E27FC236}">
              <a16:creationId xmlns:a16="http://schemas.microsoft.com/office/drawing/2014/main" id="{4DBCA30C-2B67-49AE-9225-E760BCF2FA97}"/>
            </a:ext>
          </a:extLst>
        </xdr:cNvPr>
        <xdr:cNvSpPr/>
      </xdr:nvSpPr>
      <xdr:spPr>
        <a:xfrm>
          <a:off x="5563054" y="6914125"/>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R4</a:t>
          </a:r>
        </a:p>
      </xdr:txBody>
    </xdr:sp>
    <xdr:clientData/>
  </xdr:twoCellAnchor>
  <xdr:twoCellAnchor>
    <xdr:from>
      <xdr:col>14</xdr:col>
      <xdr:colOff>154781</xdr:colOff>
      <xdr:row>10</xdr:row>
      <xdr:rowOff>1861343</xdr:rowOff>
    </xdr:from>
    <xdr:to>
      <xdr:col>14</xdr:col>
      <xdr:colOff>644638</xdr:colOff>
      <xdr:row>10</xdr:row>
      <xdr:rowOff>2296771</xdr:rowOff>
    </xdr:to>
    <xdr:sp macro="" textlink="">
      <xdr:nvSpPr>
        <xdr:cNvPr id="15" name="Elipse 14">
          <a:extLst>
            <a:ext uri="{FF2B5EF4-FFF2-40B4-BE49-F238E27FC236}">
              <a16:creationId xmlns:a16="http://schemas.microsoft.com/office/drawing/2014/main" id="{64DABFE2-D90C-4840-A4AE-126913904FDD}"/>
            </a:ext>
          </a:extLst>
        </xdr:cNvPr>
        <xdr:cNvSpPr/>
      </xdr:nvSpPr>
      <xdr:spPr>
        <a:xfrm>
          <a:off x="21478875" y="12993687"/>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R4</a:t>
          </a:r>
        </a:p>
      </xdr:txBody>
    </xdr:sp>
    <xdr:clientData/>
  </xdr:twoCellAnchor>
  <xdr:twoCellAnchor>
    <xdr:from>
      <xdr:col>14</xdr:col>
      <xdr:colOff>771638</xdr:colOff>
      <xdr:row>10</xdr:row>
      <xdr:rowOff>265340</xdr:rowOff>
    </xdr:from>
    <xdr:to>
      <xdr:col>14</xdr:col>
      <xdr:colOff>1261495</xdr:colOff>
      <xdr:row>10</xdr:row>
      <xdr:rowOff>687161</xdr:rowOff>
    </xdr:to>
    <xdr:sp macro="" textlink="">
      <xdr:nvSpPr>
        <xdr:cNvPr id="16" name="Elipse 15">
          <a:extLst>
            <a:ext uri="{FF2B5EF4-FFF2-40B4-BE49-F238E27FC236}">
              <a16:creationId xmlns:a16="http://schemas.microsoft.com/office/drawing/2014/main" id="{418EB19A-FCE0-405A-9F03-CECD72129A86}"/>
            </a:ext>
          </a:extLst>
        </xdr:cNvPr>
        <xdr:cNvSpPr/>
      </xdr:nvSpPr>
      <xdr:spPr>
        <a:xfrm>
          <a:off x="22095732" y="11397684"/>
          <a:ext cx="489857" cy="421821"/>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R5</a:t>
          </a:r>
        </a:p>
      </xdr:txBody>
    </xdr:sp>
    <xdr:clientData/>
  </xdr:twoCellAnchor>
  <xdr:twoCellAnchor>
    <xdr:from>
      <xdr:col>14</xdr:col>
      <xdr:colOff>819263</xdr:colOff>
      <xdr:row>10</xdr:row>
      <xdr:rowOff>762567</xdr:rowOff>
    </xdr:from>
    <xdr:to>
      <xdr:col>14</xdr:col>
      <xdr:colOff>1309120</xdr:colOff>
      <xdr:row>10</xdr:row>
      <xdr:rowOff>1184387</xdr:rowOff>
    </xdr:to>
    <xdr:sp macro="" textlink="">
      <xdr:nvSpPr>
        <xdr:cNvPr id="17" name="Elipse 16">
          <a:extLst>
            <a:ext uri="{FF2B5EF4-FFF2-40B4-BE49-F238E27FC236}">
              <a16:creationId xmlns:a16="http://schemas.microsoft.com/office/drawing/2014/main" id="{ACB76825-365B-4C7B-B05B-23408749C2A3}"/>
            </a:ext>
          </a:extLst>
        </xdr:cNvPr>
        <xdr:cNvSpPr/>
      </xdr:nvSpPr>
      <xdr:spPr>
        <a:xfrm>
          <a:off x="22143357" y="11894911"/>
          <a:ext cx="489857" cy="42182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R6</a:t>
          </a:r>
        </a:p>
      </xdr:txBody>
    </xdr:sp>
    <xdr:clientData/>
  </xdr:twoCellAnchor>
  <xdr:twoCellAnchor>
    <xdr:from>
      <xdr:col>5</xdr:col>
      <xdr:colOff>166008</xdr:colOff>
      <xdr:row>8</xdr:row>
      <xdr:rowOff>1337922</xdr:rowOff>
    </xdr:from>
    <xdr:to>
      <xdr:col>5</xdr:col>
      <xdr:colOff>655865</xdr:colOff>
      <xdr:row>8</xdr:row>
      <xdr:rowOff>1759743</xdr:rowOff>
    </xdr:to>
    <xdr:sp macro="" textlink="">
      <xdr:nvSpPr>
        <xdr:cNvPr id="18" name="Elipse 17">
          <a:extLst>
            <a:ext uri="{FF2B5EF4-FFF2-40B4-BE49-F238E27FC236}">
              <a16:creationId xmlns:a16="http://schemas.microsoft.com/office/drawing/2014/main" id="{579B0B63-BB4D-415F-8322-451A50829DFD}"/>
            </a:ext>
          </a:extLst>
        </xdr:cNvPr>
        <xdr:cNvSpPr/>
      </xdr:nvSpPr>
      <xdr:spPr>
        <a:xfrm>
          <a:off x="5583352" y="7493453"/>
          <a:ext cx="489857" cy="421821"/>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R5</a:t>
          </a:r>
        </a:p>
      </xdr:txBody>
    </xdr:sp>
    <xdr:clientData/>
  </xdr:twoCellAnchor>
  <xdr:twoCellAnchor>
    <xdr:from>
      <xdr:col>5</xdr:col>
      <xdr:colOff>162038</xdr:colOff>
      <xdr:row>8</xdr:row>
      <xdr:rowOff>1910557</xdr:rowOff>
    </xdr:from>
    <xdr:to>
      <xdr:col>5</xdr:col>
      <xdr:colOff>651895</xdr:colOff>
      <xdr:row>8</xdr:row>
      <xdr:rowOff>2332378</xdr:rowOff>
    </xdr:to>
    <xdr:sp macro="" textlink="">
      <xdr:nvSpPr>
        <xdr:cNvPr id="19" name="Elipse 18">
          <a:extLst>
            <a:ext uri="{FF2B5EF4-FFF2-40B4-BE49-F238E27FC236}">
              <a16:creationId xmlns:a16="http://schemas.microsoft.com/office/drawing/2014/main" id="{A76F1C8F-7C8B-42C1-9B9A-516187414945}"/>
            </a:ext>
          </a:extLst>
        </xdr:cNvPr>
        <xdr:cNvSpPr/>
      </xdr:nvSpPr>
      <xdr:spPr>
        <a:xfrm>
          <a:off x="5579382" y="8066088"/>
          <a:ext cx="489857" cy="421821"/>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R6</a:t>
          </a:r>
        </a:p>
      </xdr:txBody>
    </xdr:sp>
    <xdr:clientData/>
  </xdr:twoCellAnchor>
  <xdr:twoCellAnchor>
    <xdr:from>
      <xdr:col>14</xdr:col>
      <xdr:colOff>846931</xdr:colOff>
      <xdr:row>10</xdr:row>
      <xdr:rowOff>1854993</xdr:rowOff>
    </xdr:from>
    <xdr:to>
      <xdr:col>14</xdr:col>
      <xdr:colOff>1336788</xdr:colOff>
      <xdr:row>10</xdr:row>
      <xdr:rowOff>2314234</xdr:rowOff>
    </xdr:to>
    <xdr:sp macro="" textlink="">
      <xdr:nvSpPr>
        <xdr:cNvPr id="23" name="Elipse 22">
          <a:extLst>
            <a:ext uri="{FF2B5EF4-FFF2-40B4-BE49-F238E27FC236}">
              <a16:creationId xmlns:a16="http://schemas.microsoft.com/office/drawing/2014/main" id="{BE2DB66D-ED47-4CD6-9207-3D9F144DCAE7}"/>
            </a:ext>
          </a:extLst>
        </xdr:cNvPr>
        <xdr:cNvSpPr/>
      </xdr:nvSpPr>
      <xdr:spPr>
        <a:xfrm>
          <a:off x="22171025" y="12987337"/>
          <a:ext cx="489857" cy="459241"/>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R8</a:t>
          </a:r>
        </a:p>
      </xdr:txBody>
    </xdr:sp>
    <xdr:clientData/>
  </xdr:twoCellAnchor>
  <xdr:twoCellAnchor>
    <xdr:from>
      <xdr:col>14</xdr:col>
      <xdr:colOff>854870</xdr:colOff>
      <xdr:row>10</xdr:row>
      <xdr:rowOff>1263650</xdr:rowOff>
    </xdr:from>
    <xdr:to>
      <xdr:col>14</xdr:col>
      <xdr:colOff>1344727</xdr:colOff>
      <xdr:row>10</xdr:row>
      <xdr:rowOff>1722890</xdr:rowOff>
    </xdr:to>
    <xdr:sp macro="" textlink="">
      <xdr:nvSpPr>
        <xdr:cNvPr id="24" name="Elipse 23">
          <a:extLst>
            <a:ext uri="{FF2B5EF4-FFF2-40B4-BE49-F238E27FC236}">
              <a16:creationId xmlns:a16="http://schemas.microsoft.com/office/drawing/2014/main" id="{0876A924-639B-43F6-AA69-83703312ED4C}"/>
            </a:ext>
          </a:extLst>
        </xdr:cNvPr>
        <xdr:cNvSpPr/>
      </xdr:nvSpPr>
      <xdr:spPr>
        <a:xfrm>
          <a:off x="22178964" y="12395994"/>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R7</a:t>
          </a:r>
        </a:p>
      </xdr:txBody>
    </xdr:sp>
    <xdr:clientData/>
  </xdr:twoCellAnchor>
  <xdr:twoCellAnchor>
    <xdr:from>
      <xdr:col>5</xdr:col>
      <xdr:colOff>890587</xdr:colOff>
      <xdr:row>8</xdr:row>
      <xdr:rowOff>791369</xdr:rowOff>
    </xdr:from>
    <xdr:to>
      <xdr:col>5</xdr:col>
      <xdr:colOff>1380444</xdr:colOff>
      <xdr:row>8</xdr:row>
      <xdr:rowOff>1226797</xdr:rowOff>
    </xdr:to>
    <xdr:sp macro="" textlink="">
      <xdr:nvSpPr>
        <xdr:cNvPr id="27" name="Elipse 26">
          <a:extLst>
            <a:ext uri="{FF2B5EF4-FFF2-40B4-BE49-F238E27FC236}">
              <a16:creationId xmlns:a16="http://schemas.microsoft.com/office/drawing/2014/main" id="{571D15BB-01CA-4C6D-99A3-F00D80675B5D}"/>
            </a:ext>
          </a:extLst>
        </xdr:cNvPr>
        <xdr:cNvSpPr/>
      </xdr:nvSpPr>
      <xdr:spPr>
        <a:xfrm>
          <a:off x="6307931" y="6946900"/>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R8</a:t>
          </a:r>
        </a:p>
      </xdr:txBody>
    </xdr:sp>
    <xdr:clientData/>
  </xdr:twoCellAnchor>
  <xdr:twoCellAnchor>
    <xdr:from>
      <xdr:col>5</xdr:col>
      <xdr:colOff>910431</xdr:colOff>
      <xdr:row>8</xdr:row>
      <xdr:rowOff>1323180</xdr:rowOff>
    </xdr:from>
    <xdr:to>
      <xdr:col>5</xdr:col>
      <xdr:colOff>1400288</xdr:colOff>
      <xdr:row>8</xdr:row>
      <xdr:rowOff>1782420</xdr:rowOff>
    </xdr:to>
    <xdr:sp macro="" textlink="">
      <xdr:nvSpPr>
        <xdr:cNvPr id="28" name="Elipse 27">
          <a:extLst>
            <a:ext uri="{FF2B5EF4-FFF2-40B4-BE49-F238E27FC236}">
              <a16:creationId xmlns:a16="http://schemas.microsoft.com/office/drawing/2014/main" id="{75A94286-1F8E-4785-91A5-405982617542}"/>
            </a:ext>
          </a:extLst>
        </xdr:cNvPr>
        <xdr:cNvSpPr/>
      </xdr:nvSpPr>
      <xdr:spPr>
        <a:xfrm>
          <a:off x="6327775" y="7478711"/>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R9</a:t>
          </a:r>
        </a:p>
      </xdr:txBody>
    </xdr:sp>
    <xdr:clientData/>
  </xdr:twoCellAnchor>
  <xdr:twoCellAnchor>
    <xdr:from>
      <xdr:col>6</xdr:col>
      <xdr:colOff>739888</xdr:colOff>
      <xdr:row>8</xdr:row>
      <xdr:rowOff>255701</xdr:rowOff>
    </xdr:from>
    <xdr:to>
      <xdr:col>6</xdr:col>
      <xdr:colOff>1229745</xdr:colOff>
      <xdr:row>8</xdr:row>
      <xdr:rowOff>708137</xdr:rowOff>
    </xdr:to>
    <xdr:sp macro="" textlink="">
      <xdr:nvSpPr>
        <xdr:cNvPr id="30" name="Elipse 29">
          <a:extLst>
            <a:ext uri="{FF2B5EF4-FFF2-40B4-BE49-F238E27FC236}">
              <a16:creationId xmlns:a16="http://schemas.microsoft.com/office/drawing/2014/main" id="{7E76B2F0-0CFA-4302-AC7D-0E52F0501D27}"/>
            </a:ext>
          </a:extLst>
        </xdr:cNvPr>
        <xdr:cNvSpPr/>
      </xdr:nvSpPr>
      <xdr:spPr>
        <a:xfrm>
          <a:off x="9776732" y="6411232"/>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R10</a:t>
          </a:r>
        </a:p>
      </xdr:txBody>
    </xdr:sp>
    <xdr:clientData/>
  </xdr:twoCellAnchor>
  <xdr:twoCellAnchor>
    <xdr:from>
      <xdr:col>15</xdr:col>
      <xdr:colOff>687728</xdr:colOff>
      <xdr:row>10</xdr:row>
      <xdr:rowOff>425107</xdr:rowOff>
    </xdr:from>
    <xdr:to>
      <xdr:col>15</xdr:col>
      <xdr:colOff>1170782</xdr:colOff>
      <xdr:row>10</xdr:row>
      <xdr:rowOff>868472</xdr:rowOff>
    </xdr:to>
    <xdr:sp macro="" textlink="">
      <xdr:nvSpPr>
        <xdr:cNvPr id="32" name="Elipse 31">
          <a:extLst>
            <a:ext uri="{FF2B5EF4-FFF2-40B4-BE49-F238E27FC236}">
              <a16:creationId xmlns:a16="http://schemas.microsoft.com/office/drawing/2014/main" id="{3B27632E-8F0D-4FA4-8068-E13B96E4AAEB}"/>
            </a:ext>
          </a:extLst>
        </xdr:cNvPr>
        <xdr:cNvSpPr/>
      </xdr:nvSpPr>
      <xdr:spPr>
        <a:xfrm>
          <a:off x="25393197" y="11557451"/>
          <a:ext cx="483054" cy="443365"/>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R10</a:t>
          </a:r>
        </a:p>
      </xdr:txBody>
    </xdr:sp>
    <xdr:clientData/>
  </xdr:twoCellAnchor>
  <xdr:twoCellAnchor>
    <xdr:from>
      <xdr:col>14</xdr:col>
      <xdr:colOff>1465981</xdr:colOff>
      <xdr:row>10</xdr:row>
      <xdr:rowOff>763512</xdr:rowOff>
    </xdr:from>
    <xdr:to>
      <xdr:col>14</xdr:col>
      <xdr:colOff>1955838</xdr:colOff>
      <xdr:row>10</xdr:row>
      <xdr:rowOff>1202341</xdr:rowOff>
    </xdr:to>
    <xdr:sp macro="" textlink="">
      <xdr:nvSpPr>
        <xdr:cNvPr id="33" name="Elipse 32">
          <a:extLst>
            <a:ext uri="{FF2B5EF4-FFF2-40B4-BE49-F238E27FC236}">
              <a16:creationId xmlns:a16="http://schemas.microsoft.com/office/drawing/2014/main" id="{83BF6FB0-5BDE-4479-8D0F-43670B0821E3}"/>
            </a:ext>
          </a:extLst>
        </xdr:cNvPr>
        <xdr:cNvSpPr/>
      </xdr:nvSpPr>
      <xdr:spPr>
        <a:xfrm>
          <a:off x="22790075" y="11895856"/>
          <a:ext cx="489857" cy="438829"/>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R13</a:t>
          </a:r>
        </a:p>
      </xdr:txBody>
    </xdr:sp>
    <xdr:clientData/>
  </xdr:twoCellAnchor>
  <xdr:twoCellAnchor>
    <xdr:from>
      <xdr:col>6</xdr:col>
      <xdr:colOff>743857</xdr:colOff>
      <xdr:row>8</xdr:row>
      <xdr:rowOff>1047182</xdr:rowOff>
    </xdr:from>
    <xdr:to>
      <xdr:col>6</xdr:col>
      <xdr:colOff>1233714</xdr:colOff>
      <xdr:row>8</xdr:row>
      <xdr:rowOff>1499618</xdr:rowOff>
    </xdr:to>
    <xdr:sp macro="" textlink="">
      <xdr:nvSpPr>
        <xdr:cNvPr id="34" name="Elipse 33">
          <a:extLst>
            <a:ext uri="{FF2B5EF4-FFF2-40B4-BE49-F238E27FC236}">
              <a16:creationId xmlns:a16="http://schemas.microsoft.com/office/drawing/2014/main" id="{59408FAC-4D97-42CA-8DE6-717FFECF6205}"/>
            </a:ext>
          </a:extLst>
        </xdr:cNvPr>
        <xdr:cNvSpPr/>
      </xdr:nvSpPr>
      <xdr:spPr>
        <a:xfrm>
          <a:off x="9780701" y="7202713"/>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R12</a:t>
          </a:r>
        </a:p>
      </xdr:txBody>
    </xdr:sp>
    <xdr:clientData/>
  </xdr:twoCellAnchor>
  <xdr:twoCellAnchor>
    <xdr:from>
      <xdr:col>15</xdr:col>
      <xdr:colOff>2422637</xdr:colOff>
      <xdr:row>10</xdr:row>
      <xdr:rowOff>397441</xdr:rowOff>
    </xdr:from>
    <xdr:to>
      <xdr:col>15</xdr:col>
      <xdr:colOff>2912494</xdr:colOff>
      <xdr:row>10</xdr:row>
      <xdr:rowOff>836270</xdr:rowOff>
    </xdr:to>
    <xdr:sp macro="" textlink="">
      <xdr:nvSpPr>
        <xdr:cNvPr id="35" name="Elipse 34">
          <a:extLst>
            <a:ext uri="{FF2B5EF4-FFF2-40B4-BE49-F238E27FC236}">
              <a16:creationId xmlns:a16="http://schemas.microsoft.com/office/drawing/2014/main" id="{660F3BB0-8D9F-48A4-B860-ECE70FAB5C00}"/>
            </a:ext>
          </a:extLst>
        </xdr:cNvPr>
        <xdr:cNvSpPr/>
      </xdr:nvSpPr>
      <xdr:spPr>
        <a:xfrm>
          <a:off x="24925450" y="11529785"/>
          <a:ext cx="489857" cy="438829"/>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R18</a:t>
          </a:r>
        </a:p>
      </xdr:txBody>
    </xdr:sp>
    <xdr:clientData/>
  </xdr:twoCellAnchor>
  <xdr:twoCellAnchor>
    <xdr:from>
      <xdr:col>5</xdr:col>
      <xdr:colOff>2182130</xdr:colOff>
      <xdr:row>8</xdr:row>
      <xdr:rowOff>774360</xdr:rowOff>
    </xdr:from>
    <xdr:to>
      <xdr:col>5</xdr:col>
      <xdr:colOff>2671987</xdr:colOff>
      <xdr:row>8</xdr:row>
      <xdr:rowOff>1233600</xdr:rowOff>
    </xdr:to>
    <xdr:sp macro="" textlink="">
      <xdr:nvSpPr>
        <xdr:cNvPr id="36" name="Elipse 35">
          <a:extLst>
            <a:ext uri="{FF2B5EF4-FFF2-40B4-BE49-F238E27FC236}">
              <a16:creationId xmlns:a16="http://schemas.microsoft.com/office/drawing/2014/main" id="{CD6A0888-34FD-4093-A89F-898A8E8056E4}"/>
            </a:ext>
          </a:extLst>
        </xdr:cNvPr>
        <xdr:cNvSpPr/>
      </xdr:nvSpPr>
      <xdr:spPr>
        <a:xfrm>
          <a:off x="7599474" y="6929891"/>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R14</a:t>
          </a:r>
        </a:p>
      </xdr:txBody>
    </xdr:sp>
    <xdr:clientData/>
  </xdr:twoCellAnchor>
  <xdr:twoCellAnchor>
    <xdr:from>
      <xdr:col>5</xdr:col>
      <xdr:colOff>2204244</xdr:colOff>
      <xdr:row>8</xdr:row>
      <xdr:rowOff>1323181</xdr:rowOff>
    </xdr:from>
    <xdr:to>
      <xdr:col>5</xdr:col>
      <xdr:colOff>2694101</xdr:colOff>
      <xdr:row>8</xdr:row>
      <xdr:rowOff>1782421</xdr:rowOff>
    </xdr:to>
    <xdr:sp macro="" textlink="">
      <xdr:nvSpPr>
        <xdr:cNvPr id="37" name="Elipse 36">
          <a:extLst>
            <a:ext uri="{FF2B5EF4-FFF2-40B4-BE49-F238E27FC236}">
              <a16:creationId xmlns:a16="http://schemas.microsoft.com/office/drawing/2014/main" id="{9B54A82A-2513-4EFD-8DFA-116C97D4AAC5}"/>
            </a:ext>
          </a:extLst>
        </xdr:cNvPr>
        <xdr:cNvSpPr/>
      </xdr:nvSpPr>
      <xdr:spPr>
        <a:xfrm>
          <a:off x="7621588" y="7478712"/>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R15</a:t>
          </a:r>
        </a:p>
      </xdr:txBody>
    </xdr:sp>
    <xdr:clientData/>
  </xdr:twoCellAnchor>
  <xdr:twoCellAnchor>
    <xdr:from>
      <xdr:col>14</xdr:col>
      <xdr:colOff>1498071</xdr:colOff>
      <xdr:row>10</xdr:row>
      <xdr:rowOff>1270908</xdr:rowOff>
    </xdr:from>
    <xdr:to>
      <xdr:col>14</xdr:col>
      <xdr:colOff>1987928</xdr:colOff>
      <xdr:row>10</xdr:row>
      <xdr:rowOff>1730148</xdr:rowOff>
    </xdr:to>
    <xdr:sp macro="" textlink="">
      <xdr:nvSpPr>
        <xdr:cNvPr id="39" name="Elipse 38">
          <a:extLst>
            <a:ext uri="{FF2B5EF4-FFF2-40B4-BE49-F238E27FC236}">
              <a16:creationId xmlns:a16="http://schemas.microsoft.com/office/drawing/2014/main" id="{7E2D4078-AE6C-445C-8F63-75C0BDFDAF3F}"/>
            </a:ext>
          </a:extLst>
        </xdr:cNvPr>
        <xdr:cNvSpPr/>
      </xdr:nvSpPr>
      <xdr:spPr>
        <a:xfrm>
          <a:off x="22822165" y="12403252"/>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R15</a:t>
          </a:r>
        </a:p>
      </xdr:txBody>
    </xdr:sp>
    <xdr:clientData/>
  </xdr:twoCellAnchor>
  <xdr:twoCellAnchor>
    <xdr:from>
      <xdr:col>6</xdr:col>
      <xdr:colOff>1559718</xdr:colOff>
      <xdr:row>8</xdr:row>
      <xdr:rowOff>1086870</xdr:rowOff>
    </xdr:from>
    <xdr:to>
      <xdr:col>6</xdr:col>
      <xdr:colOff>2049575</xdr:colOff>
      <xdr:row>8</xdr:row>
      <xdr:rowOff>1539306</xdr:rowOff>
    </xdr:to>
    <xdr:sp macro="" textlink="">
      <xdr:nvSpPr>
        <xdr:cNvPr id="42" name="Elipse 41">
          <a:extLst>
            <a:ext uri="{FF2B5EF4-FFF2-40B4-BE49-F238E27FC236}">
              <a16:creationId xmlns:a16="http://schemas.microsoft.com/office/drawing/2014/main" id="{F1D10E6D-3A4F-43E7-A254-4DAE0EED6BE5}"/>
            </a:ext>
          </a:extLst>
        </xdr:cNvPr>
        <xdr:cNvSpPr/>
      </xdr:nvSpPr>
      <xdr:spPr>
        <a:xfrm>
          <a:off x="10596562" y="7242401"/>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R17</a:t>
          </a:r>
        </a:p>
      </xdr:txBody>
    </xdr:sp>
    <xdr:clientData/>
  </xdr:twoCellAnchor>
  <xdr:twoCellAnchor>
    <xdr:from>
      <xdr:col>15</xdr:col>
      <xdr:colOff>744311</xdr:colOff>
      <xdr:row>10</xdr:row>
      <xdr:rowOff>1182573</xdr:rowOff>
    </xdr:from>
    <xdr:to>
      <xdr:col>15</xdr:col>
      <xdr:colOff>1234168</xdr:colOff>
      <xdr:row>10</xdr:row>
      <xdr:rowOff>1635009</xdr:rowOff>
    </xdr:to>
    <xdr:sp macro="" textlink="">
      <xdr:nvSpPr>
        <xdr:cNvPr id="43" name="Elipse 42">
          <a:extLst>
            <a:ext uri="{FF2B5EF4-FFF2-40B4-BE49-F238E27FC236}">
              <a16:creationId xmlns:a16="http://schemas.microsoft.com/office/drawing/2014/main" id="{86D10533-3EB0-4802-92B1-FD24090E7D6A}"/>
            </a:ext>
          </a:extLst>
        </xdr:cNvPr>
        <xdr:cNvSpPr/>
      </xdr:nvSpPr>
      <xdr:spPr>
        <a:xfrm>
          <a:off x="25449780" y="12314917"/>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R12</a:t>
          </a:r>
        </a:p>
      </xdr:txBody>
    </xdr:sp>
    <xdr:clientData/>
  </xdr:twoCellAnchor>
  <xdr:twoCellAnchor>
    <xdr:from>
      <xdr:col>6</xdr:col>
      <xdr:colOff>754062</xdr:colOff>
      <xdr:row>8</xdr:row>
      <xdr:rowOff>1813717</xdr:rowOff>
    </xdr:from>
    <xdr:to>
      <xdr:col>6</xdr:col>
      <xdr:colOff>1243919</xdr:colOff>
      <xdr:row>8</xdr:row>
      <xdr:rowOff>2249145</xdr:rowOff>
    </xdr:to>
    <xdr:sp macro="" textlink="">
      <xdr:nvSpPr>
        <xdr:cNvPr id="44" name="Elipse 43">
          <a:extLst>
            <a:ext uri="{FF2B5EF4-FFF2-40B4-BE49-F238E27FC236}">
              <a16:creationId xmlns:a16="http://schemas.microsoft.com/office/drawing/2014/main" id="{53A4ADC8-424E-41E1-B089-0AF97C86B652}"/>
            </a:ext>
          </a:extLst>
        </xdr:cNvPr>
        <xdr:cNvSpPr/>
      </xdr:nvSpPr>
      <xdr:spPr>
        <a:xfrm>
          <a:off x="9790906" y="7969248"/>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R16</a:t>
          </a:r>
        </a:p>
      </xdr:txBody>
    </xdr:sp>
    <xdr:clientData/>
  </xdr:twoCellAnchor>
  <xdr:twoCellAnchor>
    <xdr:from>
      <xdr:col>6</xdr:col>
      <xdr:colOff>2320017</xdr:colOff>
      <xdr:row>8</xdr:row>
      <xdr:rowOff>286884</xdr:rowOff>
    </xdr:from>
    <xdr:to>
      <xdr:col>6</xdr:col>
      <xdr:colOff>2809874</xdr:colOff>
      <xdr:row>8</xdr:row>
      <xdr:rowOff>739320</xdr:rowOff>
    </xdr:to>
    <xdr:sp macro="" textlink="">
      <xdr:nvSpPr>
        <xdr:cNvPr id="58" name="Elipse 57">
          <a:extLst>
            <a:ext uri="{FF2B5EF4-FFF2-40B4-BE49-F238E27FC236}">
              <a16:creationId xmlns:a16="http://schemas.microsoft.com/office/drawing/2014/main" id="{A6CA515F-5ED4-4CBD-AFE6-5693B52BE662}"/>
            </a:ext>
          </a:extLst>
        </xdr:cNvPr>
        <xdr:cNvSpPr/>
      </xdr:nvSpPr>
      <xdr:spPr>
        <a:xfrm>
          <a:off x="11356861" y="6442415"/>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R18</a:t>
          </a:r>
        </a:p>
      </xdr:txBody>
    </xdr:sp>
    <xdr:clientData/>
  </xdr:twoCellAnchor>
  <xdr:twoCellAnchor>
    <xdr:from>
      <xdr:col>15</xdr:col>
      <xdr:colOff>1610066</xdr:colOff>
      <xdr:row>10</xdr:row>
      <xdr:rowOff>1213189</xdr:rowOff>
    </xdr:from>
    <xdr:to>
      <xdr:col>15</xdr:col>
      <xdr:colOff>2099923</xdr:colOff>
      <xdr:row>10</xdr:row>
      <xdr:rowOff>1665625</xdr:rowOff>
    </xdr:to>
    <xdr:sp macro="" textlink="">
      <xdr:nvSpPr>
        <xdr:cNvPr id="59" name="Elipse 58">
          <a:extLst>
            <a:ext uri="{FF2B5EF4-FFF2-40B4-BE49-F238E27FC236}">
              <a16:creationId xmlns:a16="http://schemas.microsoft.com/office/drawing/2014/main" id="{A973A118-37B9-4B05-8618-7FB549AC3A99}"/>
            </a:ext>
          </a:extLst>
        </xdr:cNvPr>
        <xdr:cNvSpPr/>
      </xdr:nvSpPr>
      <xdr:spPr>
        <a:xfrm>
          <a:off x="26315535" y="12345533"/>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R17</a:t>
          </a:r>
        </a:p>
      </xdr:txBody>
    </xdr:sp>
    <xdr:clientData/>
  </xdr:twoCellAnchor>
  <xdr:twoCellAnchor>
    <xdr:from>
      <xdr:col>15</xdr:col>
      <xdr:colOff>791823</xdr:colOff>
      <xdr:row>10</xdr:row>
      <xdr:rowOff>1878919</xdr:rowOff>
    </xdr:from>
    <xdr:to>
      <xdr:col>15</xdr:col>
      <xdr:colOff>1281680</xdr:colOff>
      <xdr:row>10</xdr:row>
      <xdr:rowOff>2314347</xdr:rowOff>
    </xdr:to>
    <xdr:sp macro="" textlink="">
      <xdr:nvSpPr>
        <xdr:cNvPr id="74" name="Elipse 73">
          <a:extLst>
            <a:ext uri="{FF2B5EF4-FFF2-40B4-BE49-F238E27FC236}">
              <a16:creationId xmlns:a16="http://schemas.microsoft.com/office/drawing/2014/main" id="{8509DA86-236F-415F-981A-5AEED9514654}"/>
            </a:ext>
          </a:extLst>
        </xdr:cNvPr>
        <xdr:cNvSpPr/>
      </xdr:nvSpPr>
      <xdr:spPr>
        <a:xfrm>
          <a:off x="25497292" y="13011263"/>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R16</a:t>
          </a:r>
        </a:p>
      </xdr:txBody>
    </xdr:sp>
    <xdr:clientData/>
  </xdr:twoCellAnchor>
  <xdr:twoCellAnchor>
    <xdr:from>
      <xdr:col>4</xdr:col>
      <xdr:colOff>886166</xdr:colOff>
      <xdr:row>10</xdr:row>
      <xdr:rowOff>1552690</xdr:rowOff>
    </xdr:from>
    <xdr:to>
      <xdr:col>4</xdr:col>
      <xdr:colOff>1376023</xdr:colOff>
      <xdr:row>10</xdr:row>
      <xdr:rowOff>1988118</xdr:rowOff>
    </xdr:to>
    <xdr:sp macro="" textlink="">
      <xdr:nvSpPr>
        <xdr:cNvPr id="77" name="Elipse 76">
          <a:extLst>
            <a:ext uri="{FF2B5EF4-FFF2-40B4-BE49-F238E27FC236}">
              <a16:creationId xmlns:a16="http://schemas.microsoft.com/office/drawing/2014/main" id="{D4F79CA0-DADB-4D4F-BF3A-BF9E34FAFA4C}"/>
            </a:ext>
          </a:extLst>
        </xdr:cNvPr>
        <xdr:cNvSpPr/>
      </xdr:nvSpPr>
      <xdr:spPr>
        <a:xfrm>
          <a:off x="3743666" y="12685034"/>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R31</a:t>
          </a:r>
        </a:p>
      </xdr:txBody>
    </xdr:sp>
    <xdr:clientData/>
  </xdr:twoCellAnchor>
  <xdr:twoCellAnchor>
    <xdr:from>
      <xdr:col>4</xdr:col>
      <xdr:colOff>1599749</xdr:colOff>
      <xdr:row>9</xdr:row>
      <xdr:rowOff>1139148</xdr:rowOff>
    </xdr:from>
    <xdr:to>
      <xdr:col>4</xdr:col>
      <xdr:colOff>2089606</xdr:colOff>
      <xdr:row>9</xdr:row>
      <xdr:rowOff>1574576</xdr:rowOff>
    </xdr:to>
    <xdr:sp macro="" textlink="">
      <xdr:nvSpPr>
        <xdr:cNvPr id="79" name="Elipse 78">
          <a:extLst>
            <a:ext uri="{FF2B5EF4-FFF2-40B4-BE49-F238E27FC236}">
              <a16:creationId xmlns:a16="http://schemas.microsoft.com/office/drawing/2014/main" id="{4F892F43-C36F-421A-B63D-485186F71771}"/>
            </a:ext>
          </a:extLst>
        </xdr:cNvPr>
        <xdr:cNvSpPr/>
      </xdr:nvSpPr>
      <xdr:spPr>
        <a:xfrm>
          <a:off x="4457249" y="9830711"/>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R28</a:t>
          </a:r>
        </a:p>
      </xdr:txBody>
    </xdr:sp>
    <xdr:clientData/>
  </xdr:twoCellAnchor>
  <xdr:twoCellAnchor>
    <xdr:from>
      <xdr:col>4</xdr:col>
      <xdr:colOff>2271262</xdr:colOff>
      <xdr:row>10</xdr:row>
      <xdr:rowOff>608920</xdr:rowOff>
    </xdr:from>
    <xdr:to>
      <xdr:col>4</xdr:col>
      <xdr:colOff>2761119</xdr:colOff>
      <xdr:row>10</xdr:row>
      <xdr:rowOff>1044348</xdr:rowOff>
    </xdr:to>
    <xdr:sp macro="" textlink="">
      <xdr:nvSpPr>
        <xdr:cNvPr id="80" name="Elipse 79">
          <a:extLst>
            <a:ext uri="{FF2B5EF4-FFF2-40B4-BE49-F238E27FC236}">
              <a16:creationId xmlns:a16="http://schemas.microsoft.com/office/drawing/2014/main" id="{C3E4C0FC-6369-42B9-B0F1-DE83A629D820}"/>
            </a:ext>
          </a:extLst>
        </xdr:cNvPr>
        <xdr:cNvSpPr/>
      </xdr:nvSpPr>
      <xdr:spPr>
        <a:xfrm>
          <a:off x="5128762" y="11741264"/>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R33</a:t>
          </a:r>
        </a:p>
      </xdr:txBody>
    </xdr:sp>
    <xdr:clientData/>
  </xdr:twoCellAnchor>
  <xdr:twoCellAnchor>
    <xdr:from>
      <xdr:col>4</xdr:col>
      <xdr:colOff>2285812</xdr:colOff>
      <xdr:row>10</xdr:row>
      <xdr:rowOff>1625185</xdr:rowOff>
    </xdr:from>
    <xdr:to>
      <xdr:col>4</xdr:col>
      <xdr:colOff>2775669</xdr:colOff>
      <xdr:row>10</xdr:row>
      <xdr:rowOff>2060613</xdr:rowOff>
    </xdr:to>
    <xdr:sp macro="" textlink="">
      <xdr:nvSpPr>
        <xdr:cNvPr id="82" name="Elipse 81">
          <a:extLst>
            <a:ext uri="{FF2B5EF4-FFF2-40B4-BE49-F238E27FC236}">
              <a16:creationId xmlns:a16="http://schemas.microsoft.com/office/drawing/2014/main" id="{78BF30AF-373C-464B-9540-054B847A9009}"/>
            </a:ext>
          </a:extLst>
        </xdr:cNvPr>
        <xdr:cNvSpPr/>
      </xdr:nvSpPr>
      <xdr:spPr>
        <a:xfrm>
          <a:off x="5143312" y="12757529"/>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R34</a:t>
          </a:r>
        </a:p>
      </xdr:txBody>
    </xdr:sp>
    <xdr:clientData/>
  </xdr:twoCellAnchor>
  <xdr:twoCellAnchor>
    <xdr:from>
      <xdr:col>5</xdr:col>
      <xdr:colOff>2151590</xdr:colOff>
      <xdr:row>9</xdr:row>
      <xdr:rowOff>520963</xdr:rowOff>
    </xdr:from>
    <xdr:to>
      <xdr:col>5</xdr:col>
      <xdr:colOff>2641447</xdr:colOff>
      <xdr:row>9</xdr:row>
      <xdr:rowOff>956391</xdr:rowOff>
    </xdr:to>
    <xdr:sp macro="" textlink="">
      <xdr:nvSpPr>
        <xdr:cNvPr id="86" name="Elipse 85">
          <a:extLst>
            <a:ext uri="{FF2B5EF4-FFF2-40B4-BE49-F238E27FC236}">
              <a16:creationId xmlns:a16="http://schemas.microsoft.com/office/drawing/2014/main" id="{79C747C7-4A89-45EF-8DB5-455C38F42F0B}"/>
            </a:ext>
          </a:extLst>
        </xdr:cNvPr>
        <xdr:cNvSpPr/>
      </xdr:nvSpPr>
      <xdr:spPr>
        <a:xfrm>
          <a:off x="9200090" y="11331838"/>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R19</a:t>
          </a:r>
        </a:p>
      </xdr:txBody>
    </xdr:sp>
    <xdr:clientData/>
  </xdr:twoCellAnchor>
  <xdr:twoCellAnchor>
    <xdr:from>
      <xdr:col>14</xdr:col>
      <xdr:colOff>1455661</xdr:colOff>
      <xdr:row>10</xdr:row>
      <xdr:rowOff>235934</xdr:rowOff>
    </xdr:from>
    <xdr:to>
      <xdr:col>14</xdr:col>
      <xdr:colOff>1945518</xdr:colOff>
      <xdr:row>10</xdr:row>
      <xdr:rowOff>674763</xdr:rowOff>
    </xdr:to>
    <xdr:sp macro="" textlink="">
      <xdr:nvSpPr>
        <xdr:cNvPr id="81" name="Elipse 80">
          <a:extLst>
            <a:ext uri="{FF2B5EF4-FFF2-40B4-BE49-F238E27FC236}">
              <a16:creationId xmlns:a16="http://schemas.microsoft.com/office/drawing/2014/main" id="{92105888-53D8-489F-A2F2-A6BF25A0E159}"/>
            </a:ext>
          </a:extLst>
        </xdr:cNvPr>
        <xdr:cNvSpPr/>
      </xdr:nvSpPr>
      <xdr:spPr>
        <a:xfrm>
          <a:off x="22779755" y="11368278"/>
          <a:ext cx="489857" cy="438829"/>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R11</a:t>
          </a:r>
        </a:p>
      </xdr:txBody>
    </xdr:sp>
    <xdr:clientData/>
  </xdr:twoCellAnchor>
  <xdr:twoCellAnchor>
    <xdr:from>
      <xdr:col>5</xdr:col>
      <xdr:colOff>900112</xdr:colOff>
      <xdr:row>8</xdr:row>
      <xdr:rowOff>241299</xdr:rowOff>
    </xdr:from>
    <xdr:to>
      <xdr:col>5</xdr:col>
      <xdr:colOff>1389969</xdr:colOff>
      <xdr:row>8</xdr:row>
      <xdr:rowOff>676727</xdr:rowOff>
    </xdr:to>
    <xdr:sp macro="" textlink="">
      <xdr:nvSpPr>
        <xdr:cNvPr id="88" name="Elipse 87">
          <a:extLst>
            <a:ext uri="{FF2B5EF4-FFF2-40B4-BE49-F238E27FC236}">
              <a16:creationId xmlns:a16="http://schemas.microsoft.com/office/drawing/2014/main" id="{6E04B21B-E066-4305-A027-8A1B280519F6}"/>
            </a:ext>
          </a:extLst>
        </xdr:cNvPr>
        <xdr:cNvSpPr/>
      </xdr:nvSpPr>
      <xdr:spPr>
        <a:xfrm>
          <a:off x="6317456" y="6396830"/>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R7</a:t>
          </a:r>
        </a:p>
      </xdr:txBody>
    </xdr:sp>
    <xdr:clientData/>
  </xdr:twoCellAnchor>
  <xdr:twoCellAnchor>
    <xdr:from>
      <xdr:col>5</xdr:col>
      <xdr:colOff>910436</xdr:colOff>
      <xdr:row>8</xdr:row>
      <xdr:rowOff>1922461</xdr:rowOff>
    </xdr:from>
    <xdr:to>
      <xdr:col>5</xdr:col>
      <xdr:colOff>1400293</xdr:colOff>
      <xdr:row>8</xdr:row>
      <xdr:rowOff>2381701</xdr:rowOff>
    </xdr:to>
    <xdr:sp macro="" textlink="">
      <xdr:nvSpPr>
        <xdr:cNvPr id="89" name="Elipse 88">
          <a:extLst>
            <a:ext uri="{FF2B5EF4-FFF2-40B4-BE49-F238E27FC236}">
              <a16:creationId xmlns:a16="http://schemas.microsoft.com/office/drawing/2014/main" id="{7041E815-F853-49A4-903C-95950B20C12C}"/>
            </a:ext>
          </a:extLst>
        </xdr:cNvPr>
        <xdr:cNvSpPr/>
      </xdr:nvSpPr>
      <xdr:spPr>
        <a:xfrm>
          <a:off x="6327780" y="8077992"/>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R11</a:t>
          </a:r>
        </a:p>
      </xdr:txBody>
    </xdr:sp>
    <xdr:clientData/>
  </xdr:twoCellAnchor>
  <xdr:twoCellAnchor>
    <xdr:from>
      <xdr:col>5</xdr:col>
      <xdr:colOff>2200281</xdr:colOff>
      <xdr:row>8</xdr:row>
      <xdr:rowOff>195487</xdr:rowOff>
    </xdr:from>
    <xdr:to>
      <xdr:col>5</xdr:col>
      <xdr:colOff>2690138</xdr:colOff>
      <xdr:row>8</xdr:row>
      <xdr:rowOff>647923</xdr:rowOff>
    </xdr:to>
    <xdr:sp macro="" textlink="">
      <xdr:nvSpPr>
        <xdr:cNvPr id="90" name="Elipse 89">
          <a:extLst>
            <a:ext uri="{FF2B5EF4-FFF2-40B4-BE49-F238E27FC236}">
              <a16:creationId xmlns:a16="http://schemas.microsoft.com/office/drawing/2014/main" id="{0B29C4EE-F424-49DE-86D2-0E32C7F0F13A}"/>
            </a:ext>
          </a:extLst>
        </xdr:cNvPr>
        <xdr:cNvSpPr/>
      </xdr:nvSpPr>
      <xdr:spPr>
        <a:xfrm>
          <a:off x="7617625" y="6351018"/>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R13</a:t>
          </a:r>
        </a:p>
      </xdr:txBody>
    </xdr:sp>
    <xdr:clientData/>
  </xdr:twoCellAnchor>
  <xdr:twoCellAnchor>
    <xdr:from>
      <xdr:col>14</xdr:col>
      <xdr:colOff>890700</xdr:colOff>
      <xdr:row>9</xdr:row>
      <xdr:rowOff>1063058</xdr:rowOff>
    </xdr:from>
    <xdr:to>
      <xdr:col>14</xdr:col>
      <xdr:colOff>1380557</xdr:colOff>
      <xdr:row>9</xdr:row>
      <xdr:rowOff>1484879</xdr:rowOff>
    </xdr:to>
    <xdr:sp macro="" textlink="">
      <xdr:nvSpPr>
        <xdr:cNvPr id="104" name="Elipse 103">
          <a:extLst>
            <a:ext uri="{FF2B5EF4-FFF2-40B4-BE49-F238E27FC236}">
              <a16:creationId xmlns:a16="http://schemas.microsoft.com/office/drawing/2014/main" id="{EEA8B008-62ED-4945-AB34-9EC94CA4E1E4}"/>
            </a:ext>
          </a:extLst>
        </xdr:cNvPr>
        <xdr:cNvSpPr/>
      </xdr:nvSpPr>
      <xdr:spPr>
        <a:xfrm>
          <a:off x="20012138" y="9754621"/>
          <a:ext cx="489857" cy="421821"/>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1100"/>
            <a:t>R9</a:t>
          </a:r>
        </a:p>
      </xdr:txBody>
    </xdr:sp>
    <xdr:clientData/>
  </xdr:twoCellAnchor>
  <xdr:twoCellAnchor>
    <xdr:from>
      <xdr:col>14</xdr:col>
      <xdr:colOff>1955724</xdr:colOff>
      <xdr:row>9</xdr:row>
      <xdr:rowOff>1069371</xdr:rowOff>
    </xdr:from>
    <xdr:to>
      <xdr:col>14</xdr:col>
      <xdr:colOff>2445581</xdr:colOff>
      <xdr:row>9</xdr:row>
      <xdr:rowOff>1508200</xdr:rowOff>
    </xdr:to>
    <xdr:sp macro="" textlink="">
      <xdr:nvSpPr>
        <xdr:cNvPr id="105" name="Elipse 104">
          <a:extLst>
            <a:ext uri="{FF2B5EF4-FFF2-40B4-BE49-F238E27FC236}">
              <a16:creationId xmlns:a16="http://schemas.microsoft.com/office/drawing/2014/main" id="{517E1A48-FC5C-4ACB-84C6-00A312D3C6AB}"/>
            </a:ext>
          </a:extLst>
        </xdr:cNvPr>
        <xdr:cNvSpPr/>
      </xdr:nvSpPr>
      <xdr:spPr>
        <a:xfrm>
          <a:off x="21077162" y="9760934"/>
          <a:ext cx="489857" cy="438829"/>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R14</a:t>
          </a:r>
        </a:p>
      </xdr:txBody>
    </xdr:sp>
    <xdr:clientData/>
  </xdr:twoCellAnchor>
  <xdr:twoCellAnchor>
    <xdr:from>
      <xdr:col>13</xdr:col>
      <xdr:colOff>762000</xdr:colOff>
      <xdr:row>10</xdr:row>
      <xdr:rowOff>1619250</xdr:rowOff>
    </xdr:from>
    <xdr:to>
      <xdr:col>13</xdr:col>
      <xdr:colOff>1251857</xdr:colOff>
      <xdr:row>10</xdr:row>
      <xdr:rowOff>2054678</xdr:rowOff>
    </xdr:to>
    <xdr:sp macro="" textlink="">
      <xdr:nvSpPr>
        <xdr:cNvPr id="94" name="Elipse 93">
          <a:extLst>
            <a:ext uri="{FF2B5EF4-FFF2-40B4-BE49-F238E27FC236}">
              <a16:creationId xmlns:a16="http://schemas.microsoft.com/office/drawing/2014/main" id="{D53F7B4C-E58A-4F5C-87BB-DE6BF430EE03}"/>
            </a:ext>
          </a:extLst>
        </xdr:cNvPr>
        <xdr:cNvSpPr/>
      </xdr:nvSpPr>
      <xdr:spPr>
        <a:xfrm>
          <a:off x="18704719" y="12751594"/>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R31</a:t>
          </a:r>
        </a:p>
      </xdr:txBody>
    </xdr:sp>
    <xdr:clientData/>
  </xdr:twoCellAnchor>
  <xdr:twoCellAnchor>
    <xdr:from>
      <xdr:col>13</xdr:col>
      <xdr:colOff>2130426</xdr:colOff>
      <xdr:row>10</xdr:row>
      <xdr:rowOff>419895</xdr:rowOff>
    </xdr:from>
    <xdr:to>
      <xdr:col>13</xdr:col>
      <xdr:colOff>2620283</xdr:colOff>
      <xdr:row>10</xdr:row>
      <xdr:rowOff>855323</xdr:rowOff>
    </xdr:to>
    <xdr:sp macro="" textlink="">
      <xdr:nvSpPr>
        <xdr:cNvPr id="95" name="Elipse 94">
          <a:extLst>
            <a:ext uri="{FF2B5EF4-FFF2-40B4-BE49-F238E27FC236}">
              <a16:creationId xmlns:a16="http://schemas.microsoft.com/office/drawing/2014/main" id="{4C14E00B-B054-4AAA-A393-F51061ADB041}"/>
            </a:ext>
          </a:extLst>
        </xdr:cNvPr>
        <xdr:cNvSpPr/>
      </xdr:nvSpPr>
      <xdr:spPr>
        <a:xfrm>
          <a:off x="20073145" y="11552239"/>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R32</a:t>
          </a:r>
        </a:p>
      </xdr:txBody>
    </xdr:sp>
    <xdr:clientData/>
  </xdr:twoCellAnchor>
  <xdr:twoCellAnchor>
    <xdr:from>
      <xdr:col>13</xdr:col>
      <xdr:colOff>2182815</xdr:colOff>
      <xdr:row>10</xdr:row>
      <xdr:rowOff>996949</xdr:rowOff>
    </xdr:from>
    <xdr:to>
      <xdr:col>13</xdr:col>
      <xdr:colOff>2672672</xdr:colOff>
      <xdr:row>10</xdr:row>
      <xdr:rowOff>1432377</xdr:rowOff>
    </xdr:to>
    <xdr:sp macro="" textlink="">
      <xdr:nvSpPr>
        <xdr:cNvPr id="106" name="Elipse 105">
          <a:extLst>
            <a:ext uri="{FF2B5EF4-FFF2-40B4-BE49-F238E27FC236}">
              <a16:creationId xmlns:a16="http://schemas.microsoft.com/office/drawing/2014/main" id="{D3C4BBEE-F853-40B1-A584-8E910706776F}"/>
            </a:ext>
          </a:extLst>
        </xdr:cNvPr>
        <xdr:cNvSpPr/>
      </xdr:nvSpPr>
      <xdr:spPr>
        <a:xfrm>
          <a:off x="20125534" y="12129293"/>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R33</a:t>
          </a:r>
        </a:p>
      </xdr:txBody>
    </xdr:sp>
    <xdr:clientData/>
  </xdr:twoCellAnchor>
  <xdr:twoCellAnchor>
    <xdr:from>
      <xdr:col>13</xdr:col>
      <xdr:colOff>2221177</xdr:colOff>
      <xdr:row>10</xdr:row>
      <xdr:rowOff>1644120</xdr:rowOff>
    </xdr:from>
    <xdr:to>
      <xdr:col>13</xdr:col>
      <xdr:colOff>2711034</xdr:colOff>
      <xdr:row>10</xdr:row>
      <xdr:rowOff>2079548</xdr:rowOff>
    </xdr:to>
    <xdr:sp macro="" textlink="">
      <xdr:nvSpPr>
        <xdr:cNvPr id="107" name="Elipse 106">
          <a:extLst>
            <a:ext uri="{FF2B5EF4-FFF2-40B4-BE49-F238E27FC236}">
              <a16:creationId xmlns:a16="http://schemas.microsoft.com/office/drawing/2014/main" id="{D9F52DB8-B877-44B6-9AD4-4B6291437B55}"/>
            </a:ext>
          </a:extLst>
        </xdr:cNvPr>
        <xdr:cNvSpPr/>
      </xdr:nvSpPr>
      <xdr:spPr>
        <a:xfrm>
          <a:off x="20163896" y="12776464"/>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R34</a:t>
          </a:r>
        </a:p>
      </xdr:txBody>
    </xdr:sp>
    <xdr:clientData/>
  </xdr:twoCellAnchor>
  <xdr:twoCellAnchor>
    <xdr:from>
      <xdr:col>13</xdr:col>
      <xdr:colOff>750095</xdr:colOff>
      <xdr:row>10</xdr:row>
      <xdr:rowOff>1023937</xdr:rowOff>
    </xdr:from>
    <xdr:to>
      <xdr:col>13</xdr:col>
      <xdr:colOff>1239952</xdr:colOff>
      <xdr:row>10</xdr:row>
      <xdr:rowOff>1459365</xdr:rowOff>
    </xdr:to>
    <xdr:sp macro="" textlink="">
      <xdr:nvSpPr>
        <xdr:cNvPr id="108" name="Elipse 107">
          <a:extLst>
            <a:ext uri="{FF2B5EF4-FFF2-40B4-BE49-F238E27FC236}">
              <a16:creationId xmlns:a16="http://schemas.microsoft.com/office/drawing/2014/main" id="{C2E5C762-7CE8-4FC5-93B1-7C65A735B9DE}"/>
            </a:ext>
          </a:extLst>
        </xdr:cNvPr>
        <xdr:cNvSpPr/>
      </xdr:nvSpPr>
      <xdr:spPr>
        <a:xfrm>
          <a:off x="18692814" y="12156281"/>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R30</a:t>
          </a:r>
        </a:p>
      </xdr:txBody>
    </xdr:sp>
    <xdr:clientData/>
  </xdr:twoCellAnchor>
  <xdr:twoCellAnchor>
    <xdr:from>
      <xdr:col>5</xdr:col>
      <xdr:colOff>1023145</xdr:colOff>
      <xdr:row>10</xdr:row>
      <xdr:rowOff>1146176</xdr:rowOff>
    </xdr:from>
    <xdr:to>
      <xdr:col>5</xdr:col>
      <xdr:colOff>1513002</xdr:colOff>
      <xdr:row>10</xdr:row>
      <xdr:rowOff>1581604</xdr:rowOff>
    </xdr:to>
    <xdr:sp macro="" textlink="">
      <xdr:nvSpPr>
        <xdr:cNvPr id="110" name="Elipse 109">
          <a:extLst>
            <a:ext uri="{FF2B5EF4-FFF2-40B4-BE49-F238E27FC236}">
              <a16:creationId xmlns:a16="http://schemas.microsoft.com/office/drawing/2014/main" id="{B5719379-A149-4696-828B-019B8CE51095}"/>
            </a:ext>
          </a:extLst>
        </xdr:cNvPr>
        <xdr:cNvSpPr/>
      </xdr:nvSpPr>
      <xdr:spPr>
        <a:xfrm>
          <a:off x="7500145" y="12278520"/>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R24</a:t>
          </a:r>
        </a:p>
      </xdr:txBody>
    </xdr:sp>
    <xdr:clientData/>
  </xdr:twoCellAnchor>
  <xdr:twoCellAnchor>
    <xdr:from>
      <xdr:col>5</xdr:col>
      <xdr:colOff>2178052</xdr:colOff>
      <xdr:row>10</xdr:row>
      <xdr:rowOff>1158081</xdr:rowOff>
    </xdr:from>
    <xdr:to>
      <xdr:col>5</xdr:col>
      <xdr:colOff>2667909</xdr:colOff>
      <xdr:row>10</xdr:row>
      <xdr:rowOff>1593509</xdr:rowOff>
    </xdr:to>
    <xdr:sp macro="" textlink="">
      <xdr:nvSpPr>
        <xdr:cNvPr id="114" name="Elipse 113">
          <a:extLst>
            <a:ext uri="{FF2B5EF4-FFF2-40B4-BE49-F238E27FC236}">
              <a16:creationId xmlns:a16="http://schemas.microsoft.com/office/drawing/2014/main" id="{57F23FFB-4724-4BC9-A128-1B8CACDE6922}"/>
            </a:ext>
          </a:extLst>
        </xdr:cNvPr>
        <xdr:cNvSpPr/>
      </xdr:nvSpPr>
      <xdr:spPr>
        <a:xfrm>
          <a:off x="8655052" y="12290425"/>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R29</a:t>
          </a:r>
        </a:p>
      </xdr:txBody>
    </xdr:sp>
    <xdr:clientData/>
  </xdr:twoCellAnchor>
  <xdr:twoCellAnchor>
    <xdr:from>
      <xdr:col>14</xdr:col>
      <xdr:colOff>2749552</xdr:colOff>
      <xdr:row>10</xdr:row>
      <xdr:rowOff>277019</xdr:rowOff>
    </xdr:from>
    <xdr:to>
      <xdr:col>14</xdr:col>
      <xdr:colOff>3239409</xdr:colOff>
      <xdr:row>10</xdr:row>
      <xdr:rowOff>712447</xdr:rowOff>
    </xdr:to>
    <xdr:sp macro="" textlink="">
      <xdr:nvSpPr>
        <xdr:cNvPr id="115" name="Elipse 114">
          <a:extLst>
            <a:ext uri="{FF2B5EF4-FFF2-40B4-BE49-F238E27FC236}">
              <a16:creationId xmlns:a16="http://schemas.microsoft.com/office/drawing/2014/main" id="{F721D644-A394-4575-AD96-E962486AA43C}"/>
            </a:ext>
          </a:extLst>
        </xdr:cNvPr>
        <xdr:cNvSpPr/>
      </xdr:nvSpPr>
      <xdr:spPr>
        <a:xfrm>
          <a:off x="24073646" y="11409363"/>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R26</a:t>
          </a:r>
        </a:p>
      </xdr:txBody>
    </xdr:sp>
    <xdr:clientData/>
  </xdr:twoCellAnchor>
  <xdr:twoCellAnchor>
    <xdr:from>
      <xdr:col>14</xdr:col>
      <xdr:colOff>2785273</xdr:colOff>
      <xdr:row>10</xdr:row>
      <xdr:rowOff>788984</xdr:rowOff>
    </xdr:from>
    <xdr:to>
      <xdr:col>14</xdr:col>
      <xdr:colOff>3275130</xdr:colOff>
      <xdr:row>10</xdr:row>
      <xdr:rowOff>1224412</xdr:rowOff>
    </xdr:to>
    <xdr:sp macro="" textlink="">
      <xdr:nvSpPr>
        <xdr:cNvPr id="116" name="Elipse 115">
          <a:extLst>
            <a:ext uri="{FF2B5EF4-FFF2-40B4-BE49-F238E27FC236}">
              <a16:creationId xmlns:a16="http://schemas.microsoft.com/office/drawing/2014/main" id="{0ADB1C2D-9315-48B4-B46B-9CAC1D59411C}"/>
            </a:ext>
          </a:extLst>
        </xdr:cNvPr>
        <xdr:cNvSpPr/>
      </xdr:nvSpPr>
      <xdr:spPr>
        <a:xfrm>
          <a:off x="24109367" y="11921328"/>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R27</a:t>
          </a:r>
        </a:p>
      </xdr:txBody>
    </xdr:sp>
    <xdr:clientData/>
  </xdr:twoCellAnchor>
  <xdr:twoCellAnchor>
    <xdr:from>
      <xdr:col>4</xdr:col>
      <xdr:colOff>968718</xdr:colOff>
      <xdr:row>10</xdr:row>
      <xdr:rowOff>639084</xdr:rowOff>
    </xdr:from>
    <xdr:to>
      <xdr:col>4</xdr:col>
      <xdr:colOff>1458575</xdr:colOff>
      <xdr:row>10</xdr:row>
      <xdr:rowOff>1074512</xdr:rowOff>
    </xdr:to>
    <xdr:sp macro="" textlink="">
      <xdr:nvSpPr>
        <xdr:cNvPr id="117" name="Elipse 116">
          <a:extLst>
            <a:ext uri="{FF2B5EF4-FFF2-40B4-BE49-F238E27FC236}">
              <a16:creationId xmlns:a16="http://schemas.microsoft.com/office/drawing/2014/main" id="{34F3C0A6-94D7-4673-9844-639FDB8DC25A}"/>
            </a:ext>
          </a:extLst>
        </xdr:cNvPr>
        <xdr:cNvSpPr/>
      </xdr:nvSpPr>
      <xdr:spPr>
        <a:xfrm>
          <a:off x="3826218" y="11771428"/>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R32</a:t>
          </a:r>
        </a:p>
      </xdr:txBody>
    </xdr:sp>
    <xdr:clientData/>
  </xdr:twoCellAnchor>
  <xdr:twoCellAnchor>
    <xdr:from>
      <xdr:col>13</xdr:col>
      <xdr:colOff>740117</xdr:colOff>
      <xdr:row>10</xdr:row>
      <xdr:rowOff>398579</xdr:rowOff>
    </xdr:from>
    <xdr:to>
      <xdr:col>13</xdr:col>
      <xdr:colOff>1229974</xdr:colOff>
      <xdr:row>10</xdr:row>
      <xdr:rowOff>834007</xdr:rowOff>
    </xdr:to>
    <xdr:sp macro="" textlink="">
      <xdr:nvSpPr>
        <xdr:cNvPr id="118" name="Elipse 117">
          <a:extLst>
            <a:ext uri="{FF2B5EF4-FFF2-40B4-BE49-F238E27FC236}">
              <a16:creationId xmlns:a16="http://schemas.microsoft.com/office/drawing/2014/main" id="{0CDA2A4D-5734-40BD-983E-FEB5894457F4}"/>
            </a:ext>
          </a:extLst>
        </xdr:cNvPr>
        <xdr:cNvSpPr/>
      </xdr:nvSpPr>
      <xdr:spPr>
        <a:xfrm>
          <a:off x="18682836" y="11530923"/>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R28</a:t>
          </a:r>
        </a:p>
      </xdr:txBody>
    </xdr:sp>
    <xdr:clientData/>
  </xdr:twoCellAnchor>
  <xdr:twoCellAnchor>
    <xdr:from>
      <xdr:col>5</xdr:col>
      <xdr:colOff>2154239</xdr:colOff>
      <xdr:row>9</xdr:row>
      <xdr:rowOff>1527174</xdr:rowOff>
    </xdr:from>
    <xdr:to>
      <xdr:col>5</xdr:col>
      <xdr:colOff>2644096</xdr:colOff>
      <xdr:row>9</xdr:row>
      <xdr:rowOff>1962602</xdr:rowOff>
    </xdr:to>
    <xdr:sp macro="" textlink="">
      <xdr:nvSpPr>
        <xdr:cNvPr id="119" name="Elipse 118">
          <a:extLst>
            <a:ext uri="{FF2B5EF4-FFF2-40B4-BE49-F238E27FC236}">
              <a16:creationId xmlns:a16="http://schemas.microsoft.com/office/drawing/2014/main" id="{3D8DF02C-B8D7-43B7-8C8D-9E6A460D4166}"/>
            </a:ext>
          </a:extLst>
        </xdr:cNvPr>
        <xdr:cNvSpPr/>
      </xdr:nvSpPr>
      <xdr:spPr>
        <a:xfrm>
          <a:off x="8631239" y="10218737"/>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R35</a:t>
          </a:r>
        </a:p>
      </xdr:txBody>
    </xdr:sp>
    <xdr:clientData/>
  </xdr:twoCellAnchor>
  <xdr:twoCellAnchor>
    <xdr:from>
      <xdr:col>4</xdr:col>
      <xdr:colOff>1564029</xdr:colOff>
      <xdr:row>8</xdr:row>
      <xdr:rowOff>1091523</xdr:rowOff>
    </xdr:from>
    <xdr:to>
      <xdr:col>4</xdr:col>
      <xdr:colOff>2053886</xdr:colOff>
      <xdr:row>8</xdr:row>
      <xdr:rowOff>1526951</xdr:rowOff>
    </xdr:to>
    <xdr:sp macro="" textlink="">
      <xdr:nvSpPr>
        <xdr:cNvPr id="120" name="Elipse 119">
          <a:extLst>
            <a:ext uri="{FF2B5EF4-FFF2-40B4-BE49-F238E27FC236}">
              <a16:creationId xmlns:a16="http://schemas.microsoft.com/office/drawing/2014/main" id="{6B731273-ADB0-46F8-BFC6-46422C81E8E9}"/>
            </a:ext>
          </a:extLst>
        </xdr:cNvPr>
        <xdr:cNvSpPr/>
      </xdr:nvSpPr>
      <xdr:spPr>
        <a:xfrm>
          <a:off x="4421529" y="7247054"/>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R30</a:t>
          </a:r>
        </a:p>
      </xdr:txBody>
    </xdr:sp>
    <xdr:clientData/>
  </xdr:twoCellAnchor>
  <xdr:twoCellAnchor>
    <xdr:from>
      <xdr:col>5</xdr:col>
      <xdr:colOff>2204244</xdr:colOff>
      <xdr:row>8</xdr:row>
      <xdr:rowOff>1942306</xdr:rowOff>
    </xdr:from>
    <xdr:to>
      <xdr:col>5</xdr:col>
      <xdr:colOff>2694101</xdr:colOff>
      <xdr:row>8</xdr:row>
      <xdr:rowOff>2401546</xdr:rowOff>
    </xdr:to>
    <xdr:sp macro="" textlink="">
      <xdr:nvSpPr>
        <xdr:cNvPr id="121" name="Elipse 120">
          <a:extLst>
            <a:ext uri="{FF2B5EF4-FFF2-40B4-BE49-F238E27FC236}">
              <a16:creationId xmlns:a16="http://schemas.microsoft.com/office/drawing/2014/main" id="{EE6E4255-E4B0-4B33-B006-8E2A102D4549}"/>
            </a:ext>
          </a:extLst>
        </xdr:cNvPr>
        <xdr:cNvSpPr/>
      </xdr:nvSpPr>
      <xdr:spPr>
        <a:xfrm>
          <a:off x="8681244" y="8097837"/>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R20</a:t>
          </a:r>
        </a:p>
      </xdr:txBody>
    </xdr:sp>
    <xdr:clientData/>
  </xdr:twoCellAnchor>
  <xdr:twoCellAnchor>
    <xdr:from>
      <xdr:col>5</xdr:col>
      <xdr:colOff>2950374</xdr:colOff>
      <xdr:row>8</xdr:row>
      <xdr:rowOff>207393</xdr:rowOff>
    </xdr:from>
    <xdr:to>
      <xdr:col>5</xdr:col>
      <xdr:colOff>3440231</xdr:colOff>
      <xdr:row>8</xdr:row>
      <xdr:rowOff>659829</xdr:rowOff>
    </xdr:to>
    <xdr:sp macro="" textlink="">
      <xdr:nvSpPr>
        <xdr:cNvPr id="122" name="Elipse 121">
          <a:extLst>
            <a:ext uri="{FF2B5EF4-FFF2-40B4-BE49-F238E27FC236}">
              <a16:creationId xmlns:a16="http://schemas.microsoft.com/office/drawing/2014/main" id="{1691B886-94E2-42D3-8C7E-086C7133C49C}"/>
            </a:ext>
          </a:extLst>
        </xdr:cNvPr>
        <xdr:cNvSpPr/>
      </xdr:nvSpPr>
      <xdr:spPr>
        <a:xfrm>
          <a:off x="9427374" y="6362924"/>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R21</a:t>
          </a:r>
        </a:p>
      </xdr:txBody>
    </xdr:sp>
    <xdr:clientData/>
  </xdr:twoCellAnchor>
  <xdr:twoCellAnchor>
    <xdr:from>
      <xdr:col>5</xdr:col>
      <xdr:colOff>2926562</xdr:colOff>
      <xdr:row>8</xdr:row>
      <xdr:rowOff>743175</xdr:rowOff>
    </xdr:from>
    <xdr:to>
      <xdr:col>5</xdr:col>
      <xdr:colOff>3416419</xdr:colOff>
      <xdr:row>8</xdr:row>
      <xdr:rowOff>1195611</xdr:rowOff>
    </xdr:to>
    <xdr:sp macro="" textlink="">
      <xdr:nvSpPr>
        <xdr:cNvPr id="123" name="Elipse 122">
          <a:extLst>
            <a:ext uri="{FF2B5EF4-FFF2-40B4-BE49-F238E27FC236}">
              <a16:creationId xmlns:a16="http://schemas.microsoft.com/office/drawing/2014/main" id="{37B91D2B-7724-4FC4-A305-AC5967FA7F08}"/>
            </a:ext>
          </a:extLst>
        </xdr:cNvPr>
        <xdr:cNvSpPr/>
      </xdr:nvSpPr>
      <xdr:spPr>
        <a:xfrm>
          <a:off x="9403562" y="6898706"/>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R22</a:t>
          </a:r>
        </a:p>
      </xdr:txBody>
    </xdr:sp>
    <xdr:clientData/>
  </xdr:twoCellAnchor>
  <xdr:twoCellAnchor>
    <xdr:from>
      <xdr:col>5</xdr:col>
      <xdr:colOff>2926562</xdr:colOff>
      <xdr:row>8</xdr:row>
      <xdr:rowOff>1338488</xdr:rowOff>
    </xdr:from>
    <xdr:to>
      <xdr:col>5</xdr:col>
      <xdr:colOff>3416419</xdr:colOff>
      <xdr:row>8</xdr:row>
      <xdr:rowOff>1790924</xdr:rowOff>
    </xdr:to>
    <xdr:sp macro="" textlink="">
      <xdr:nvSpPr>
        <xdr:cNvPr id="124" name="Elipse 123">
          <a:extLst>
            <a:ext uri="{FF2B5EF4-FFF2-40B4-BE49-F238E27FC236}">
              <a16:creationId xmlns:a16="http://schemas.microsoft.com/office/drawing/2014/main" id="{12CD8FFF-A9F5-4531-B95F-73E1B9477572}"/>
            </a:ext>
          </a:extLst>
        </xdr:cNvPr>
        <xdr:cNvSpPr/>
      </xdr:nvSpPr>
      <xdr:spPr>
        <a:xfrm>
          <a:off x="9403562" y="7494019"/>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R26</a:t>
          </a:r>
        </a:p>
      </xdr:txBody>
    </xdr:sp>
    <xdr:clientData/>
  </xdr:twoCellAnchor>
  <xdr:twoCellAnchor>
    <xdr:from>
      <xdr:col>5</xdr:col>
      <xdr:colOff>2950374</xdr:colOff>
      <xdr:row>8</xdr:row>
      <xdr:rowOff>1933800</xdr:rowOff>
    </xdr:from>
    <xdr:to>
      <xdr:col>5</xdr:col>
      <xdr:colOff>3440231</xdr:colOff>
      <xdr:row>8</xdr:row>
      <xdr:rowOff>2386236</xdr:rowOff>
    </xdr:to>
    <xdr:sp macro="" textlink="">
      <xdr:nvSpPr>
        <xdr:cNvPr id="126" name="Elipse 125">
          <a:extLst>
            <a:ext uri="{FF2B5EF4-FFF2-40B4-BE49-F238E27FC236}">
              <a16:creationId xmlns:a16="http://schemas.microsoft.com/office/drawing/2014/main" id="{E1BA04EB-044C-4058-A24B-569C911D8E2E}"/>
            </a:ext>
          </a:extLst>
        </xdr:cNvPr>
        <xdr:cNvSpPr/>
      </xdr:nvSpPr>
      <xdr:spPr>
        <a:xfrm>
          <a:off x="9427374" y="8089331"/>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R27</a:t>
          </a:r>
        </a:p>
      </xdr:txBody>
    </xdr:sp>
    <xdr:clientData/>
  </xdr:twoCellAnchor>
  <xdr:twoCellAnchor>
    <xdr:from>
      <xdr:col>14</xdr:col>
      <xdr:colOff>2143126</xdr:colOff>
      <xdr:row>10</xdr:row>
      <xdr:rowOff>238125</xdr:rowOff>
    </xdr:from>
    <xdr:to>
      <xdr:col>14</xdr:col>
      <xdr:colOff>2632983</xdr:colOff>
      <xdr:row>10</xdr:row>
      <xdr:rowOff>697365</xdr:rowOff>
    </xdr:to>
    <xdr:sp macro="" textlink="">
      <xdr:nvSpPr>
        <xdr:cNvPr id="127" name="Elipse 126">
          <a:extLst>
            <a:ext uri="{FF2B5EF4-FFF2-40B4-BE49-F238E27FC236}">
              <a16:creationId xmlns:a16="http://schemas.microsoft.com/office/drawing/2014/main" id="{2E563AEB-F784-4020-89D4-55D6F5CB38AA}"/>
            </a:ext>
          </a:extLst>
        </xdr:cNvPr>
        <xdr:cNvSpPr/>
      </xdr:nvSpPr>
      <xdr:spPr>
        <a:xfrm>
          <a:off x="23467220" y="11370469"/>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R20</a:t>
          </a:r>
        </a:p>
      </xdr:txBody>
    </xdr:sp>
    <xdr:clientData/>
  </xdr:twoCellAnchor>
  <xdr:twoCellAnchor>
    <xdr:from>
      <xdr:col>14</xdr:col>
      <xdr:colOff>2178844</xdr:colOff>
      <xdr:row>10</xdr:row>
      <xdr:rowOff>797719</xdr:rowOff>
    </xdr:from>
    <xdr:to>
      <xdr:col>14</xdr:col>
      <xdr:colOff>2668701</xdr:colOff>
      <xdr:row>10</xdr:row>
      <xdr:rowOff>1250155</xdr:rowOff>
    </xdr:to>
    <xdr:sp macro="" textlink="">
      <xdr:nvSpPr>
        <xdr:cNvPr id="128" name="Elipse 127">
          <a:extLst>
            <a:ext uri="{FF2B5EF4-FFF2-40B4-BE49-F238E27FC236}">
              <a16:creationId xmlns:a16="http://schemas.microsoft.com/office/drawing/2014/main" id="{5C79D504-BAF4-488F-8C80-AAF84E5F331C}"/>
            </a:ext>
          </a:extLst>
        </xdr:cNvPr>
        <xdr:cNvSpPr/>
      </xdr:nvSpPr>
      <xdr:spPr>
        <a:xfrm>
          <a:off x="23502938" y="11930063"/>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R21</a:t>
          </a:r>
        </a:p>
      </xdr:txBody>
    </xdr:sp>
    <xdr:clientData/>
  </xdr:twoCellAnchor>
  <xdr:twoCellAnchor>
    <xdr:from>
      <xdr:col>14</xdr:col>
      <xdr:colOff>2166937</xdr:colOff>
      <xdr:row>10</xdr:row>
      <xdr:rowOff>1321595</xdr:rowOff>
    </xdr:from>
    <xdr:to>
      <xdr:col>14</xdr:col>
      <xdr:colOff>2656794</xdr:colOff>
      <xdr:row>10</xdr:row>
      <xdr:rowOff>1774031</xdr:rowOff>
    </xdr:to>
    <xdr:sp macro="" textlink="">
      <xdr:nvSpPr>
        <xdr:cNvPr id="129" name="Elipse 128">
          <a:extLst>
            <a:ext uri="{FF2B5EF4-FFF2-40B4-BE49-F238E27FC236}">
              <a16:creationId xmlns:a16="http://schemas.microsoft.com/office/drawing/2014/main" id="{E8CF81AB-DA14-4578-805C-206F603DA3E7}"/>
            </a:ext>
          </a:extLst>
        </xdr:cNvPr>
        <xdr:cNvSpPr/>
      </xdr:nvSpPr>
      <xdr:spPr>
        <a:xfrm>
          <a:off x="23491031" y="12453939"/>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R22</a:t>
          </a:r>
        </a:p>
      </xdr:txBody>
    </xdr:sp>
    <xdr:clientData/>
  </xdr:twoCellAnchor>
  <xdr:twoCellAnchor>
    <xdr:from>
      <xdr:col>6</xdr:col>
      <xdr:colOff>2333625</xdr:colOff>
      <xdr:row>8</xdr:row>
      <xdr:rowOff>1051151</xdr:rowOff>
    </xdr:from>
    <xdr:to>
      <xdr:col>6</xdr:col>
      <xdr:colOff>2823482</xdr:colOff>
      <xdr:row>8</xdr:row>
      <xdr:rowOff>1503587</xdr:rowOff>
    </xdr:to>
    <xdr:sp macro="" textlink="">
      <xdr:nvSpPr>
        <xdr:cNvPr id="130" name="Elipse 129">
          <a:extLst>
            <a:ext uri="{FF2B5EF4-FFF2-40B4-BE49-F238E27FC236}">
              <a16:creationId xmlns:a16="http://schemas.microsoft.com/office/drawing/2014/main" id="{DDCB30D0-D819-48F7-ACDD-47172E8E3086}"/>
            </a:ext>
          </a:extLst>
        </xdr:cNvPr>
        <xdr:cNvSpPr/>
      </xdr:nvSpPr>
      <xdr:spPr>
        <a:xfrm>
          <a:off x="12430125" y="7206682"/>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R23</a:t>
          </a:r>
        </a:p>
      </xdr:txBody>
    </xdr:sp>
    <xdr:clientData/>
  </xdr:twoCellAnchor>
  <xdr:twoCellAnchor>
    <xdr:from>
      <xdr:col>6</xdr:col>
      <xdr:colOff>2297906</xdr:colOff>
      <xdr:row>8</xdr:row>
      <xdr:rowOff>1797843</xdr:rowOff>
    </xdr:from>
    <xdr:to>
      <xdr:col>6</xdr:col>
      <xdr:colOff>2787763</xdr:colOff>
      <xdr:row>8</xdr:row>
      <xdr:rowOff>2250279</xdr:rowOff>
    </xdr:to>
    <xdr:sp macro="" textlink="">
      <xdr:nvSpPr>
        <xdr:cNvPr id="131" name="Elipse 130">
          <a:extLst>
            <a:ext uri="{FF2B5EF4-FFF2-40B4-BE49-F238E27FC236}">
              <a16:creationId xmlns:a16="http://schemas.microsoft.com/office/drawing/2014/main" id="{18235EA5-5A90-4C9B-9C72-7E926CF04C31}"/>
            </a:ext>
          </a:extLst>
        </xdr:cNvPr>
        <xdr:cNvSpPr/>
      </xdr:nvSpPr>
      <xdr:spPr>
        <a:xfrm>
          <a:off x="12394406" y="7953374"/>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R25</a:t>
          </a:r>
        </a:p>
      </xdr:txBody>
    </xdr:sp>
    <xdr:clientData/>
  </xdr:twoCellAnchor>
  <xdr:twoCellAnchor>
    <xdr:from>
      <xdr:col>15</xdr:col>
      <xdr:colOff>2416969</xdr:colOff>
      <xdr:row>10</xdr:row>
      <xdr:rowOff>1178719</xdr:rowOff>
    </xdr:from>
    <xdr:to>
      <xdr:col>15</xdr:col>
      <xdr:colOff>2906826</xdr:colOff>
      <xdr:row>10</xdr:row>
      <xdr:rowOff>1631155</xdr:rowOff>
    </xdr:to>
    <xdr:sp macro="" textlink="">
      <xdr:nvSpPr>
        <xdr:cNvPr id="132" name="Elipse 131">
          <a:extLst>
            <a:ext uri="{FF2B5EF4-FFF2-40B4-BE49-F238E27FC236}">
              <a16:creationId xmlns:a16="http://schemas.microsoft.com/office/drawing/2014/main" id="{6189C98B-CE96-4170-BF48-E634BC2718D8}"/>
            </a:ext>
          </a:extLst>
        </xdr:cNvPr>
        <xdr:cNvSpPr/>
      </xdr:nvSpPr>
      <xdr:spPr>
        <a:xfrm>
          <a:off x="27122438" y="12311063"/>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R23</a:t>
          </a:r>
        </a:p>
      </xdr:txBody>
    </xdr:sp>
    <xdr:clientData/>
  </xdr:twoCellAnchor>
  <xdr:twoCellAnchor>
    <xdr:from>
      <xdr:col>15</xdr:col>
      <xdr:colOff>2440781</xdr:colOff>
      <xdr:row>10</xdr:row>
      <xdr:rowOff>1845469</xdr:rowOff>
    </xdr:from>
    <xdr:to>
      <xdr:col>15</xdr:col>
      <xdr:colOff>2930638</xdr:colOff>
      <xdr:row>10</xdr:row>
      <xdr:rowOff>2297905</xdr:rowOff>
    </xdr:to>
    <xdr:sp macro="" textlink="">
      <xdr:nvSpPr>
        <xdr:cNvPr id="133" name="Elipse 132">
          <a:extLst>
            <a:ext uri="{FF2B5EF4-FFF2-40B4-BE49-F238E27FC236}">
              <a16:creationId xmlns:a16="http://schemas.microsoft.com/office/drawing/2014/main" id="{4FD4A886-2C4C-4B05-8730-E58F79B520D2}"/>
            </a:ext>
          </a:extLst>
        </xdr:cNvPr>
        <xdr:cNvSpPr/>
      </xdr:nvSpPr>
      <xdr:spPr>
        <a:xfrm>
          <a:off x="27146250" y="12977813"/>
          <a:ext cx="489857" cy="45243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R25</a:t>
          </a:r>
        </a:p>
      </xdr:txBody>
    </xdr:sp>
    <xdr:clientData/>
  </xdr:twoCellAnchor>
  <xdr:twoCellAnchor>
    <xdr:from>
      <xdr:col>14</xdr:col>
      <xdr:colOff>1535906</xdr:colOff>
      <xdr:row>10</xdr:row>
      <xdr:rowOff>1845470</xdr:rowOff>
    </xdr:from>
    <xdr:to>
      <xdr:col>14</xdr:col>
      <xdr:colOff>2025763</xdr:colOff>
      <xdr:row>10</xdr:row>
      <xdr:rowOff>2304710</xdr:rowOff>
    </xdr:to>
    <xdr:sp macro="" textlink="">
      <xdr:nvSpPr>
        <xdr:cNvPr id="134" name="Elipse 133">
          <a:extLst>
            <a:ext uri="{FF2B5EF4-FFF2-40B4-BE49-F238E27FC236}">
              <a16:creationId xmlns:a16="http://schemas.microsoft.com/office/drawing/2014/main" id="{69E1B586-FCA5-4C8D-80F6-42FCE06AB92D}"/>
            </a:ext>
          </a:extLst>
        </xdr:cNvPr>
        <xdr:cNvSpPr/>
      </xdr:nvSpPr>
      <xdr:spPr>
        <a:xfrm>
          <a:off x="22860000" y="12977814"/>
          <a:ext cx="489857" cy="45924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R19</a:t>
          </a:r>
        </a:p>
      </xdr:txBody>
    </xdr:sp>
    <xdr:clientData/>
  </xdr:twoCellAnchor>
  <xdr:twoCellAnchor>
    <xdr:from>
      <xdr:col>14</xdr:col>
      <xdr:colOff>2201864</xdr:colOff>
      <xdr:row>10</xdr:row>
      <xdr:rowOff>1884365</xdr:rowOff>
    </xdr:from>
    <xdr:to>
      <xdr:col>14</xdr:col>
      <xdr:colOff>2691721</xdr:colOff>
      <xdr:row>10</xdr:row>
      <xdr:rowOff>2319793</xdr:rowOff>
    </xdr:to>
    <xdr:sp macro="" textlink="">
      <xdr:nvSpPr>
        <xdr:cNvPr id="135" name="Elipse 134">
          <a:extLst>
            <a:ext uri="{FF2B5EF4-FFF2-40B4-BE49-F238E27FC236}">
              <a16:creationId xmlns:a16="http://schemas.microsoft.com/office/drawing/2014/main" id="{5FC9D13E-4DCF-4934-9540-23D828A7331A}"/>
            </a:ext>
          </a:extLst>
        </xdr:cNvPr>
        <xdr:cNvSpPr/>
      </xdr:nvSpPr>
      <xdr:spPr>
        <a:xfrm>
          <a:off x="23525958" y="13016709"/>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R24</a:t>
          </a:r>
        </a:p>
      </xdr:txBody>
    </xdr:sp>
    <xdr:clientData/>
  </xdr:twoCellAnchor>
  <xdr:twoCellAnchor>
    <xdr:from>
      <xdr:col>14</xdr:col>
      <xdr:colOff>2809086</xdr:colOff>
      <xdr:row>10</xdr:row>
      <xdr:rowOff>1336671</xdr:rowOff>
    </xdr:from>
    <xdr:to>
      <xdr:col>14</xdr:col>
      <xdr:colOff>3298943</xdr:colOff>
      <xdr:row>10</xdr:row>
      <xdr:rowOff>1772099</xdr:rowOff>
    </xdr:to>
    <xdr:sp macro="" textlink="">
      <xdr:nvSpPr>
        <xdr:cNvPr id="136" name="Elipse 135">
          <a:extLst>
            <a:ext uri="{FF2B5EF4-FFF2-40B4-BE49-F238E27FC236}">
              <a16:creationId xmlns:a16="http://schemas.microsoft.com/office/drawing/2014/main" id="{6397E8B0-01B4-4042-B92F-0C6752311789}"/>
            </a:ext>
          </a:extLst>
        </xdr:cNvPr>
        <xdr:cNvSpPr/>
      </xdr:nvSpPr>
      <xdr:spPr>
        <a:xfrm>
          <a:off x="24133180" y="12469015"/>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R29</a:t>
          </a:r>
        </a:p>
      </xdr:txBody>
    </xdr:sp>
    <xdr:clientData/>
  </xdr:twoCellAnchor>
  <xdr:twoCellAnchor>
    <xdr:from>
      <xdr:col>14</xdr:col>
      <xdr:colOff>2844800</xdr:colOff>
      <xdr:row>10</xdr:row>
      <xdr:rowOff>1824830</xdr:rowOff>
    </xdr:from>
    <xdr:to>
      <xdr:col>14</xdr:col>
      <xdr:colOff>3334657</xdr:colOff>
      <xdr:row>10</xdr:row>
      <xdr:rowOff>2260258</xdr:rowOff>
    </xdr:to>
    <xdr:sp macro="" textlink="">
      <xdr:nvSpPr>
        <xdr:cNvPr id="137" name="Elipse 136">
          <a:extLst>
            <a:ext uri="{FF2B5EF4-FFF2-40B4-BE49-F238E27FC236}">
              <a16:creationId xmlns:a16="http://schemas.microsoft.com/office/drawing/2014/main" id="{674727F3-B534-4247-8693-8DE674DDB69E}"/>
            </a:ext>
          </a:extLst>
        </xdr:cNvPr>
        <xdr:cNvSpPr/>
      </xdr:nvSpPr>
      <xdr:spPr>
        <a:xfrm>
          <a:off x="24168894" y="12957174"/>
          <a:ext cx="489857" cy="435428"/>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s-CO" sz="800"/>
            <a:t>R35</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371475</xdr:colOff>
      <xdr:row>1</xdr:row>
      <xdr:rowOff>200025</xdr:rowOff>
    </xdr:from>
    <xdr:to>
      <xdr:col>13</xdr:col>
      <xdr:colOff>371475</xdr:colOff>
      <xdr:row>7</xdr:row>
      <xdr:rowOff>257175</xdr:rowOff>
    </xdr:to>
    <xdr:graphicFrame macro="">
      <xdr:nvGraphicFramePr>
        <xdr:cNvPr id="39080" name="Gráfico 1">
          <a:extLst>
            <a:ext uri="{FF2B5EF4-FFF2-40B4-BE49-F238E27FC236}">
              <a16:creationId xmlns:a16="http://schemas.microsoft.com/office/drawing/2014/main" id="{1A67DCF5-CB31-494F-8CC4-591A148FCE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8</xdr:row>
      <xdr:rowOff>28575</xdr:rowOff>
    </xdr:from>
    <xdr:to>
      <xdr:col>10</xdr:col>
      <xdr:colOff>114300</xdr:colOff>
      <xdr:row>14</xdr:row>
      <xdr:rowOff>85725</xdr:rowOff>
    </xdr:to>
    <xdr:graphicFrame macro="">
      <xdr:nvGraphicFramePr>
        <xdr:cNvPr id="39081" name="Gráfico 2">
          <a:extLst>
            <a:ext uri="{FF2B5EF4-FFF2-40B4-BE49-F238E27FC236}">
              <a16:creationId xmlns:a16="http://schemas.microsoft.com/office/drawing/2014/main" id="{641CE1D0-BEE8-4CE7-8783-74B5822AA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1190625</xdr:colOff>
      <xdr:row>15</xdr:row>
      <xdr:rowOff>190500</xdr:rowOff>
    </xdr:from>
    <xdr:to>
      <xdr:col>8</xdr:col>
      <xdr:colOff>923925</xdr:colOff>
      <xdr:row>19</xdr:row>
      <xdr:rowOff>47625</xdr:rowOff>
    </xdr:to>
    <xdr:pic>
      <xdr:nvPicPr>
        <xdr:cNvPr id="222208" name="Picture 5">
          <a:extLst>
            <a:ext uri="{FF2B5EF4-FFF2-40B4-BE49-F238E27FC236}">
              <a16:creationId xmlns:a16="http://schemas.microsoft.com/office/drawing/2014/main" id="{0B20B99F-7CBC-4FDA-A7D1-C2C3A7451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6186"/>
        <a:stretch>
          <a:fillRect/>
        </a:stretch>
      </xdr:blipFill>
      <xdr:spPr bwMode="auto">
        <a:xfrm>
          <a:off x="9029700" y="8067675"/>
          <a:ext cx="3143250" cy="156210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clientData/>
  </xdr:twoCellAnchor>
  <xdr:twoCellAnchor>
    <xdr:from>
      <xdr:col>0</xdr:col>
      <xdr:colOff>153865</xdr:colOff>
      <xdr:row>9</xdr:row>
      <xdr:rowOff>365247</xdr:rowOff>
    </xdr:from>
    <xdr:to>
      <xdr:col>6</xdr:col>
      <xdr:colOff>1058740</xdr:colOff>
      <xdr:row>20</xdr:row>
      <xdr:rowOff>28574</xdr:rowOff>
    </xdr:to>
    <xdr:grpSp>
      <xdr:nvGrpSpPr>
        <xdr:cNvPr id="222209" name="Grupo 2">
          <a:extLst>
            <a:ext uri="{FF2B5EF4-FFF2-40B4-BE49-F238E27FC236}">
              <a16:creationId xmlns:a16="http://schemas.microsoft.com/office/drawing/2014/main" id="{99369D45-D02D-4F11-A3EF-110D1C9FEED9}"/>
            </a:ext>
          </a:extLst>
        </xdr:cNvPr>
        <xdr:cNvGrpSpPr>
          <a:grpSpLocks/>
        </xdr:cNvGrpSpPr>
      </xdr:nvGrpSpPr>
      <xdr:grpSpPr bwMode="auto">
        <a:xfrm>
          <a:off x="153865" y="5530728"/>
          <a:ext cx="8744683" cy="4228000"/>
          <a:chOff x="0" y="6246019"/>
          <a:chExt cx="8739188" cy="4248150"/>
        </a:xfrm>
      </xdr:grpSpPr>
      <xdr:pic>
        <xdr:nvPicPr>
          <xdr:cNvPr id="222213" name="Picture 4">
            <a:extLst>
              <a:ext uri="{FF2B5EF4-FFF2-40B4-BE49-F238E27FC236}">
                <a16:creationId xmlns:a16="http://schemas.microsoft.com/office/drawing/2014/main" id="{746FAD1F-506C-4D7D-88A7-BAE3B3611E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246019"/>
            <a:ext cx="8739188" cy="424815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sp macro="" textlink="">
        <xdr:nvSpPr>
          <xdr:cNvPr id="2" name="Rectángulo 1">
            <a:extLst>
              <a:ext uri="{FF2B5EF4-FFF2-40B4-BE49-F238E27FC236}">
                <a16:creationId xmlns:a16="http://schemas.microsoft.com/office/drawing/2014/main" id="{52F7D44C-5643-4ADF-BC5D-C1F563B4DCC6}"/>
              </a:ext>
            </a:extLst>
          </xdr:cNvPr>
          <xdr:cNvSpPr/>
        </xdr:nvSpPr>
        <xdr:spPr>
          <a:xfrm>
            <a:off x="2389473" y="7796020"/>
            <a:ext cx="2294275" cy="218148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nchorCtr="0">
            <a:noAutofit/>
          </a:bodyPr>
          <a:lstStyle/>
          <a:p>
            <a:pPr algn="ctr"/>
            <a:r>
              <a:rPr lang="es-CO" sz="2800"/>
              <a:t>No</a:t>
            </a:r>
            <a:r>
              <a:rPr lang="es-CO" sz="2800" baseline="0"/>
              <a:t> aplica para los riesgos de corrupción</a:t>
            </a:r>
            <a:endParaRPr lang="es-CO" sz="2800"/>
          </a:p>
        </xdr:txBody>
      </xdr:sp>
    </xdr:grpSp>
    <xdr:clientData/>
  </xdr:twoCellAnchor>
  <xdr:twoCellAnchor editAs="oneCell">
    <xdr:from>
      <xdr:col>9</xdr:col>
      <xdr:colOff>123825</xdr:colOff>
      <xdr:row>2</xdr:row>
      <xdr:rowOff>0</xdr:rowOff>
    </xdr:from>
    <xdr:to>
      <xdr:col>17</xdr:col>
      <xdr:colOff>695325</xdr:colOff>
      <xdr:row>8</xdr:row>
      <xdr:rowOff>123825</xdr:rowOff>
    </xdr:to>
    <xdr:pic>
      <xdr:nvPicPr>
        <xdr:cNvPr id="222210" name="Imagen 2">
          <a:extLst>
            <a:ext uri="{FF2B5EF4-FFF2-40B4-BE49-F238E27FC236}">
              <a16:creationId xmlns:a16="http://schemas.microsoft.com/office/drawing/2014/main" id="{ED6F7C75-C038-4FFC-96BB-16AFD8B51F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9964" t="52277" r="31445" b="16582"/>
        <a:stretch>
          <a:fillRect/>
        </a:stretch>
      </xdr:blipFill>
      <xdr:spPr bwMode="auto">
        <a:xfrm>
          <a:off x="13192125" y="752475"/>
          <a:ext cx="8239125" cy="383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63500</xdr:rowOff>
    </xdr:from>
    <xdr:to>
      <xdr:col>2</xdr:col>
      <xdr:colOff>1016000</xdr:colOff>
      <xdr:row>0</xdr:row>
      <xdr:rowOff>508000</xdr:rowOff>
    </xdr:to>
    <xdr:sp macro="" textlink="">
      <xdr:nvSpPr>
        <xdr:cNvPr id="8" name="Rectángulo 7">
          <a:hlinkClick xmlns:r="http://schemas.openxmlformats.org/officeDocument/2006/relationships" r:id="rId4"/>
          <a:extLst>
            <a:ext uri="{FF2B5EF4-FFF2-40B4-BE49-F238E27FC236}">
              <a16:creationId xmlns:a16="http://schemas.microsoft.com/office/drawing/2014/main" id="{5C56AD98-06BD-4E28-B9B3-06E0479D8849}"/>
            </a:ext>
          </a:extLst>
        </xdr:cNvPr>
        <xdr:cNvSpPr/>
      </xdr:nvSpPr>
      <xdr:spPr>
        <a:xfrm>
          <a:off x="95250" y="63500"/>
          <a:ext cx="2746375" cy="444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400" b="1"/>
            <a:t>VOLVER</a:t>
          </a:r>
          <a:r>
            <a:rPr lang="es-CO" sz="2400" b="1" baseline="0"/>
            <a:t> A MATRIZ</a:t>
          </a:r>
          <a:endParaRPr lang="es-CO" sz="2400" b="1"/>
        </a:p>
      </xdr:txBody>
    </xdr:sp>
    <xdr:clientData/>
  </xdr:twoCellAnchor>
  <xdr:twoCellAnchor>
    <xdr:from>
      <xdr:col>6</xdr:col>
      <xdr:colOff>1262062</xdr:colOff>
      <xdr:row>14</xdr:row>
      <xdr:rowOff>297656</xdr:rowOff>
    </xdr:from>
    <xdr:to>
      <xdr:col>8</xdr:col>
      <xdr:colOff>881062</xdr:colOff>
      <xdr:row>15</xdr:row>
      <xdr:rowOff>119063</xdr:rowOff>
    </xdr:to>
    <xdr:sp macro="" textlink="">
      <xdr:nvSpPr>
        <xdr:cNvPr id="4" name="CuadroTexto 3">
          <a:extLst>
            <a:ext uri="{FF2B5EF4-FFF2-40B4-BE49-F238E27FC236}">
              <a16:creationId xmlns:a16="http://schemas.microsoft.com/office/drawing/2014/main" id="{128835B9-454E-47CF-81FD-6AD1178163EE}"/>
            </a:ext>
          </a:extLst>
        </xdr:cNvPr>
        <xdr:cNvSpPr txBox="1"/>
      </xdr:nvSpPr>
      <xdr:spPr>
        <a:xfrm>
          <a:off x="9096375" y="7667625"/>
          <a:ext cx="3024187" cy="273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b="1"/>
            <a:t>ZONA DE RIESGO </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66675</xdr:rowOff>
    </xdr:from>
    <xdr:to>
      <xdr:col>2</xdr:col>
      <xdr:colOff>76200</xdr:colOff>
      <xdr:row>0</xdr:row>
      <xdr:rowOff>990600</xdr:rowOff>
    </xdr:to>
    <xdr:pic>
      <xdr:nvPicPr>
        <xdr:cNvPr id="2" name="Imagen 4" descr="Resultado de imagen para logo transmilenio">
          <a:extLst>
            <a:ext uri="{FF2B5EF4-FFF2-40B4-BE49-F238E27FC236}">
              <a16:creationId xmlns:a16="http://schemas.microsoft.com/office/drawing/2014/main" id="{ED8535BD-19F4-41B2-BAFD-1A51578EE2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50" r="20239"/>
        <a:stretch>
          <a:fillRect/>
        </a:stretch>
      </xdr:blipFill>
      <xdr:spPr bwMode="auto">
        <a:xfrm>
          <a:off x="38100" y="66675"/>
          <a:ext cx="10382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2437493</xdr:colOff>
      <xdr:row>6</xdr:row>
      <xdr:rowOff>1460500</xdr:rowOff>
    </xdr:from>
    <xdr:to>
      <xdr:col>5</xdr:col>
      <xdr:colOff>730250</xdr:colOff>
      <xdr:row>7</xdr:row>
      <xdr:rowOff>1428750</xdr:rowOff>
    </xdr:to>
    <xdr:sp macro="" textlink="">
      <xdr:nvSpPr>
        <xdr:cNvPr id="3" name="Elipse 2">
          <a:extLst>
            <a:ext uri="{FF2B5EF4-FFF2-40B4-BE49-F238E27FC236}">
              <a16:creationId xmlns:a16="http://schemas.microsoft.com/office/drawing/2014/main" id="{3673CEE2-6089-425F-B0E9-626085E9C83E}"/>
            </a:ext>
          </a:extLst>
        </xdr:cNvPr>
        <xdr:cNvSpPr/>
      </xdr:nvSpPr>
      <xdr:spPr>
        <a:xfrm>
          <a:off x="9041493" y="6191250"/>
          <a:ext cx="1563007" cy="146050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lang="es-CO" sz="3200"/>
            <a:t>23</a:t>
          </a:r>
        </a:p>
      </xdr:txBody>
    </xdr:sp>
    <xdr:clientData/>
  </xdr:twoCellAnchor>
  <xdr:twoCellAnchor>
    <xdr:from>
      <xdr:col>4</xdr:col>
      <xdr:colOff>930162</xdr:colOff>
      <xdr:row>8</xdr:row>
      <xdr:rowOff>635000</xdr:rowOff>
    </xdr:from>
    <xdr:to>
      <xdr:col>4</xdr:col>
      <xdr:colOff>2393950</xdr:colOff>
      <xdr:row>9</xdr:row>
      <xdr:rowOff>691696</xdr:rowOff>
    </xdr:to>
    <xdr:sp macro="" textlink="">
      <xdr:nvSpPr>
        <xdr:cNvPr id="5" name="Elipse 4">
          <a:extLst>
            <a:ext uri="{FF2B5EF4-FFF2-40B4-BE49-F238E27FC236}">
              <a16:creationId xmlns:a16="http://schemas.microsoft.com/office/drawing/2014/main" id="{14789DD4-7812-493D-8A65-01D74D5F127F}"/>
            </a:ext>
          </a:extLst>
        </xdr:cNvPr>
        <xdr:cNvSpPr/>
      </xdr:nvSpPr>
      <xdr:spPr>
        <a:xfrm>
          <a:off x="7534162" y="8350250"/>
          <a:ext cx="1463788" cy="154894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1"/>
        <a:lstStyle/>
        <a:p>
          <a:pPr algn="ctr"/>
          <a:r>
            <a:rPr lang="es-CO" sz="3200"/>
            <a:t>6</a:t>
          </a:r>
        </a:p>
      </xdr:txBody>
    </xdr:sp>
    <xdr:clientData/>
  </xdr:twoCellAnchor>
  <xdr:twoCellAnchor>
    <xdr:from>
      <xdr:col>3</xdr:col>
      <xdr:colOff>873012</xdr:colOff>
      <xdr:row>8</xdr:row>
      <xdr:rowOff>635000</xdr:rowOff>
    </xdr:from>
    <xdr:to>
      <xdr:col>3</xdr:col>
      <xdr:colOff>2336800</xdr:colOff>
      <xdr:row>9</xdr:row>
      <xdr:rowOff>710746</xdr:rowOff>
    </xdr:to>
    <xdr:sp macro="" textlink="">
      <xdr:nvSpPr>
        <xdr:cNvPr id="77" name="Elipse 76">
          <a:extLst>
            <a:ext uri="{FF2B5EF4-FFF2-40B4-BE49-F238E27FC236}">
              <a16:creationId xmlns:a16="http://schemas.microsoft.com/office/drawing/2014/main" id="{DD38A936-28A8-421C-A08F-08A62B4921AB}"/>
            </a:ext>
          </a:extLst>
        </xdr:cNvPr>
        <xdr:cNvSpPr/>
      </xdr:nvSpPr>
      <xdr:spPr>
        <a:xfrm>
          <a:off x="4206762" y="8350250"/>
          <a:ext cx="1463788" cy="156799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1"/>
        <a:lstStyle/>
        <a:p>
          <a:pPr algn="ctr"/>
          <a:r>
            <a:rPr lang="es-CO" sz="3200"/>
            <a:t>5</a:t>
          </a:r>
        </a:p>
      </xdr:txBody>
    </xdr:sp>
    <xdr:clientData/>
  </xdr:twoCellAnchor>
  <xdr:twoCellAnchor>
    <xdr:from>
      <xdr:col>11</xdr:col>
      <xdr:colOff>746012</xdr:colOff>
      <xdr:row>9</xdr:row>
      <xdr:rowOff>31750</xdr:rowOff>
    </xdr:from>
    <xdr:to>
      <xdr:col>11</xdr:col>
      <xdr:colOff>2190750</xdr:colOff>
      <xdr:row>10</xdr:row>
      <xdr:rowOff>43996</xdr:rowOff>
    </xdr:to>
    <xdr:sp macro="" textlink="">
      <xdr:nvSpPr>
        <xdr:cNvPr id="78" name="Elipse 77">
          <a:extLst>
            <a:ext uri="{FF2B5EF4-FFF2-40B4-BE49-F238E27FC236}">
              <a16:creationId xmlns:a16="http://schemas.microsoft.com/office/drawing/2014/main" id="{7AA18BDB-3A42-4CFB-B23A-55D20D546D5D}"/>
            </a:ext>
          </a:extLst>
        </xdr:cNvPr>
        <xdr:cNvSpPr/>
      </xdr:nvSpPr>
      <xdr:spPr>
        <a:xfrm>
          <a:off x="18526012" y="9239250"/>
          <a:ext cx="1444738" cy="150449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1"/>
        <a:lstStyle/>
        <a:p>
          <a:pPr algn="ctr"/>
          <a:r>
            <a:rPr lang="es-CO" sz="3200"/>
            <a:t>6</a:t>
          </a:r>
        </a:p>
      </xdr:txBody>
    </xdr:sp>
    <xdr:clientData/>
  </xdr:twoCellAnchor>
  <xdr:twoCellAnchor>
    <xdr:from>
      <xdr:col>13</xdr:col>
      <xdr:colOff>1167493</xdr:colOff>
      <xdr:row>9</xdr:row>
      <xdr:rowOff>31750</xdr:rowOff>
    </xdr:from>
    <xdr:to>
      <xdr:col>13</xdr:col>
      <xdr:colOff>2635250</xdr:colOff>
      <xdr:row>10</xdr:row>
      <xdr:rowOff>0</xdr:rowOff>
    </xdr:to>
    <xdr:sp macro="" textlink="">
      <xdr:nvSpPr>
        <xdr:cNvPr id="79" name="Elipse 78">
          <a:extLst>
            <a:ext uri="{FF2B5EF4-FFF2-40B4-BE49-F238E27FC236}">
              <a16:creationId xmlns:a16="http://schemas.microsoft.com/office/drawing/2014/main" id="{942C3D8D-58F2-4D92-8C4F-BB87B7CDB6C4}"/>
            </a:ext>
          </a:extLst>
        </xdr:cNvPr>
        <xdr:cNvSpPr/>
      </xdr:nvSpPr>
      <xdr:spPr>
        <a:xfrm>
          <a:off x="25741993" y="9239250"/>
          <a:ext cx="1467757" cy="146050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lang="es-CO" sz="3200"/>
            <a:t>7</a:t>
          </a:r>
        </a:p>
      </xdr:txBody>
    </xdr:sp>
    <xdr:clientData/>
  </xdr:twoCellAnchor>
  <xdr:twoCellAnchor>
    <xdr:from>
      <xdr:col>12</xdr:col>
      <xdr:colOff>1040493</xdr:colOff>
      <xdr:row>8</xdr:row>
      <xdr:rowOff>444500</xdr:rowOff>
    </xdr:from>
    <xdr:to>
      <xdr:col>12</xdr:col>
      <xdr:colOff>2635250</xdr:colOff>
      <xdr:row>9</xdr:row>
      <xdr:rowOff>666750</xdr:rowOff>
    </xdr:to>
    <xdr:sp macro="" textlink="">
      <xdr:nvSpPr>
        <xdr:cNvPr id="80" name="Elipse 79">
          <a:extLst>
            <a:ext uri="{FF2B5EF4-FFF2-40B4-BE49-F238E27FC236}">
              <a16:creationId xmlns:a16="http://schemas.microsoft.com/office/drawing/2014/main" id="{E5F7B4D5-2339-4CFD-B3D3-20035052F930}"/>
            </a:ext>
          </a:extLst>
        </xdr:cNvPr>
        <xdr:cNvSpPr/>
      </xdr:nvSpPr>
      <xdr:spPr>
        <a:xfrm>
          <a:off x="22217743" y="8159750"/>
          <a:ext cx="1594757" cy="1714500"/>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lang="es-CO" sz="3200"/>
            <a:t>22</a:t>
          </a:r>
        </a:p>
      </xdr:txBody>
    </xdr:sp>
    <xdr:clientData/>
  </xdr:twoCellAnchor>
  <xdr:twoCellAnchor>
    <xdr:from>
      <xdr:col>3</xdr:col>
      <xdr:colOff>873012</xdr:colOff>
      <xdr:row>7</xdr:row>
      <xdr:rowOff>31750</xdr:rowOff>
    </xdr:from>
    <xdr:to>
      <xdr:col>3</xdr:col>
      <xdr:colOff>2286000</xdr:colOff>
      <xdr:row>7</xdr:row>
      <xdr:rowOff>1472746</xdr:rowOff>
    </xdr:to>
    <xdr:sp macro="" textlink="">
      <xdr:nvSpPr>
        <xdr:cNvPr id="9" name="Elipse 8">
          <a:extLst>
            <a:ext uri="{FF2B5EF4-FFF2-40B4-BE49-F238E27FC236}">
              <a16:creationId xmlns:a16="http://schemas.microsoft.com/office/drawing/2014/main" id="{497EC069-FB05-4CD5-B28C-5944DE6B204D}"/>
            </a:ext>
          </a:extLst>
        </xdr:cNvPr>
        <xdr:cNvSpPr/>
      </xdr:nvSpPr>
      <xdr:spPr>
        <a:xfrm>
          <a:off x="4206762" y="6254750"/>
          <a:ext cx="1412988" cy="1440996"/>
        </a:xfrm>
        <a:prstGeom prst="ellipse">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1"/>
        <a:lstStyle/>
        <a:p>
          <a:pPr algn="ctr"/>
          <a:r>
            <a:rPr lang="es-CO" sz="3200"/>
            <a:t>1</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476250</xdr:colOff>
      <xdr:row>7</xdr:row>
      <xdr:rowOff>457200</xdr:rowOff>
    </xdr:from>
    <xdr:to>
      <xdr:col>22</xdr:col>
      <xdr:colOff>447675</xdr:colOff>
      <xdr:row>25</xdr:row>
      <xdr:rowOff>1676400</xdr:rowOff>
    </xdr:to>
    <xdr:pic>
      <xdr:nvPicPr>
        <xdr:cNvPr id="27192" name="Imagen 1">
          <a:extLst>
            <a:ext uri="{FF2B5EF4-FFF2-40B4-BE49-F238E27FC236}">
              <a16:creationId xmlns:a16="http://schemas.microsoft.com/office/drawing/2014/main" id="{0ED9F976-D602-47A5-9689-982CD97FE8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3060" t="13890" r="32553" b="9711"/>
        <a:stretch>
          <a:fillRect/>
        </a:stretch>
      </xdr:blipFill>
      <xdr:spPr bwMode="auto">
        <a:xfrm>
          <a:off x="15525750" y="1590675"/>
          <a:ext cx="12163425" cy="1568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150813</xdr:colOff>
      <xdr:row>1</xdr:row>
      <xdr:rowOff>23813</xdr:rowOff>
    </xdr:from>
    <xdr:to>
      <xdr:col>20</xdr:col>
      <xdr:colOff>595313</xdr:colOff>
      <xdr:row>5</xdr:row>
      <xdr:rowOff>71437</xdr:rowOff>
    </xdr:to>
    <xdr:sp macro="" textlink="">
      <xdr:nvSpPr>
        <xdr:cNvPr id="3" name="CuadroTexto 2">
          <a:extLst>
            <a:ext uri="{FF2B5EF4-FFF2-40B4-BE49-F238E27FC236}">
              <a16:creationId xmlns:a16="http://schemas.microsoft.com/office/drawing/2014/main" id="{C9A32A9B-F3D5-42FE-A147-6ABBC88E2241}"/>
            </a:ext>
          </a:extLst>
        </xdr:cNvPr>
        <xdr:cNvSpPr txBox="1"/>
      </xdr:nvSpPr>
      <xdr:spPr>
        <a:xfrm>
          <a:off x="16724313" y="185738"/>
          <a:ext cx="9588500" cy="695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4000"/>
            <a:t>ejemplo de </a:t>
          </a:r>
          <a:r>
            <a:rPr lang="es-CO" sz="4000" baseline="0"/>
            <a:t>un control bien diseñado</a:t>
          </a:r>
          <a:endParaRPr lang="es-CO" sz="4000"/>
        </a:p>
      </xdr:txBody>
    </xdr:sp>
    <xdr:clientData/>
  </xdr:twoCellAnchor>
  <xdr:twoCellAnchor>
    <xdr:from>
      <xdr:col>0</xdr:col>
      <xdr:colOff>317500</xdr:colOff>
      <xdr:row>1</xdr:row>
      <xdr:rowOff>0</xdr:rowOff>
    </xdr:from>
    <xdr:to>
      <xdr:col>5</xdr:col>
      <xdr:colOff>698500</xdr:colOff>
      <xdr:row>5</xdr:row>
      <xdr:rowOff>63500</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966E04EF-868D-455A-A0A0-D5F43B08E6B9}"/>
            </a:ext>
          </a:extLst>
        </xdr:cNvPr>
        <xdr:cNvSpPr/>
      </xdr:nvSpPr>
      <xdr:spPr>
        <a:xfrm>
          <a:off x="317500" y="161925"/>
          <a:ext cx="14668500" cy="7112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3600" b="1"/>
            <a:t>VOLVER</a:t>
          </a:r>
          <a:r>
            <a:rPr lang="es-CO" sz="3600" b="1" baseline="0"/>
            <a:t> A MATRIZ</a:t>
          </a:r>
          <a:endParaRPr lang="es-CO" sz="3600" b="1"/>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46</xdr:col>
      <xdr:colOff>104775</xdr:colOff>
      <xdr:row>6</xdr:row>
      <xdr:rowOff>0</xdr:rowOff>
    </xdr:from>
    <xdr:to>
      <xdr:col>57</xdr:col>
      <xdr:colOff>57150</xdr:colOff>
      <xdr:row>55</xdr:row>
      <xdr:rowOff>47625</xdr:rowOff>
    </xdr:to>
    <xdr:pic>
      <xdr:nvPicPr>
        <xdr:cNvPr id="223232" name="Imagen 1">
          <a:extLst>
            <a:ext uri="{FF2B5EF4-FFF2-40B4-BE49-F238E27FC236}">
              <a16:creationId xmlns:a16="http://schemas.microsoft.com/office/drawing/2014/main" id="{D0C56A85-1041-489B-801A-8E3C93C014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974" t="15497" r="27377" b="6805"/>
        <a:stretch>
          <a:fillRect/>
        </a:stretch>
      </xdr:blipFill>
      <xdr:spPr bwMode="auto">
        <a:xfrm>
          <a:off x="35556825" y="2190750"/>
          <a:ext cx="8334375" cy="798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409575</xdr:colOff>
      <xdr:row>62</xdr:row>
      <xdr:rowOff>66675</xdr:rowOff>
    </xdr:from>
    <xdr:to>
      <xdr:col>51</xdr:col>
      <xdr:colOff>257175</xdr:colOff>
      <xdr:row>113</xdr:row>
      <xdr:rowOff>28575</xdr:rowOff>
    </xdr:to>
    <xdr:pic>
      <xdr:nvPicPr>
        <xdr:cNvPr id="223233" name="Imagen 2">
          <a:extLst>
            <a:ext uri="{FF2B5EF4-FFF2-40B4-BE49-F238E27FC236}">
              <a16:creationId xmlns:a16="http://schemas.microsoft.com/office/drawing/2014/main" id="{2D570F3B-7170-426D-8553-58CB37D4F4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7089" t="15410" r="30322" b="10579"/>
        <a:stretch>
          <a:fillRect/>
        </a:stretch>
      </xdr:blipFill>
      <xdr:spPr bwMode="auto">
        <a:xfrm>
          <a:off x="31289625" y="11229975"/>
          <a:ext cx="8229600" cy="822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647700</xdr:colOff>
      <xdr:row>0</xdr:row>
      <xdr:rowOff>1285875</xdr:rowOff>
    </xdr:from>
    <xdr:to>
      <xdr:col>18</xdr:col>
      <xdr:colOff>161925</xdr:colOff>
      <xdr:row>35</xdr:row>
      <xdr:rowOff>66675</xdr:rowOff>
    </xdr:to>
    <xdr:pic>
      <xdr:nvPicPr>
        <xdr:cNvPr id="223234" name="Imagen 5">
          <a:extLst>
            <a:ext uri="{FF2B5EF4-FFF2-40B4-BE49-F238E27FC236}">
              <a16:creationId xmlns:a16="http://schemas.microsoft.com/office/drawing/2014/main" id="{D9C3BA15-E3CB-46DB-8B12-31265CFA92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31116" t="24744" r="32092" b="47260"/>
        <a:stretch>
          <a:fillRect/>
        </a:stretch>
      </xdr:blipFill>
      <xdr:spPr bwMode="auto">
        <a:xfrm>
          <a:off x="647700" y="1285875"/>
          <a:ext cx="13630275" cy="566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35</xdr:row>
      <xdr:rowOff>0</xdr:rowOff>
    </xdr:from>
    <xdr:to>
      <xdr:col>18</xdr:col>
      <xdr:colOff>95250</xdr:colOff>
      <xdr:row>63</xdr:row>
      <xdr:rowOff>142875</xdr:rowOff>
    </xdr:to>
    <xdr:pic>
      <xdr:nvPicPr>
        <xdr:cNvPr id="223235" name="Imagen 6">
          <a:extLst>
            <a:ext uri="{FF2B5EF4-FFF2-40B4-BE49-F238E27FC236}">
              <a16:creationId xmlns:a16="http://schemas.microsoft.com/office/drawing/2014/main" id="{F54CB45A-DECA-4BFF-BB0F-D02E56C04A7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0750" t="56648" r="33374" b="22191"/>
        <a:stretch>
          <a:fillRect/>
        </a:stretch>
      </xdr:blipFill>
      <xdr:spPr bwMode="auto">
        <a:xfrm>
          <a:off x="0" y="6886575"/>
          <a:ext cx="14211300" cy="458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214313</xdr:colOff>
      <xdr:row>0</xdr:row>
      <xdr:rowOff>166689</xdr:rowOff>
    </xdr:from>
    <xdr:to>
      <xdr:col>5</xdr:col>
      <xdr:colOff>603250</xdr:colOff>
      <xdr:row>0</xdr:row>
      <xdr:rowOff>865189</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15EAA87C-0E78-4AF1-B97B-3DBDB79698B4}"/>
            </a:ext>
          </a:extLst>
        </xdr:cNvPr>
        <xdr:cNvSpPr/>
      </xdr:nvSpPr>
      <xdr:spPr>
        <a:xfrm>
          <a:off x="214313" y="166689"/>
          <a:ext cx="4603750" cy="698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3200" b="1"/>
            <a:t>VOLVER</a:t>
          </a:r>
          <a:r>
            <a:rPr lang="es-CO" sz="3200" b="1" baseline="0"/>
            <a:t> A MATRIZ</a:t>
          </a:r>
          <a:endParaRPr lang="es-CO" sz="3200" b="1"/>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24</xdr:col>
      <xdr:colOff>523875</xdr:colOff>
      <xdr:row>1</xdr:row>
      <xdr:rowOff>114300</xdr:rowOff>
    </xdr:from>
    <xdr:to>
      <xdr:col>39</xdr:col>
      <xdr:colOff>133350</xdr:colOff>
      <xdr:row>67</xdr:row>
      <xdr:rowOff>85725</xdr:rowOff>
    </xdr:to>
    <xdr:pic>
      <xdr:nvPicPr>
        <xdr:cNvPr id="224256" name="Imagen 1">
          <a:extLst>
            <a:ext uri="{FF2B5EF4-FFF2-40B4-BE49-F238E27FC236}">
              <a16:creationId xmlns:a16="http://schemas.microsoft.com/office/drawing/2014/main" id="{A7D63A6A-A876-4656-B268-2705EF210E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974" t="15497" r="27377" b="6805"/>
        <a:stretch>
          <a:fillRect/>
        </a:stretch>
      </xdr:blipFill>
      <xdr:spPr bwMode="auto">
        <a:xfrm>
          <a:off x="19211925" y="1085850"/>
          <a:ext cx="11039475" cy="10563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22</xdr:col>
      <xdr:colOff>561975</xdr:colOff>
      <xdr:row>74</xdr:row>
      <xdr:rowOff>66675</xdr:rowOff>
    </xdr:to>
    <xdr:pic>
      <xdr:nvPicPr>
        <xdr:cNvPr id="224257" name="Imagen 1">
          <a:extLst>
            <a:ext uri="{FF2B5EF4-FFF2-40B4-BE49-F238E27FC236}">
              <a16:creationId xmlns:a16="http://schemas.microsoft.com/office/drawing/2014/main" id="{4844CDE6-CCA0-4E46-97A4-38B273D693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514" t="24219" r="24771" b="11775"/>
        <a:stretch>
          <a:fillRect/>
        </a:stretch>
      </xdr:blipFill>
      <xdr:spPr bwMode="auto">
        <a:xfrm>
          <a:off x="0" y="971550"/>
          <a:ext cx="17726025" cy="1179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214312</xdr:colOff>
      <xdr:row>0</xdr:row>
      <xdr:rowOff>142875</xdr:rowOff>
    </xdr:from>
    <xdr:to>
      <xdr:col>5</xdr:col>
      <xdr:colOff>603249</xdr:colOff>
      <xdr:row>0</xdr:row>
      <xdr:rowOff>841375</xdr:rowOff>
    </xdr:to>
    <xdr:sp macro="" textlink="">
      <xdr:nvSpPr>
        <xdr:cNvPr id="4" name="Rectángulo 3">
          <a:hlinkClick xmlns:r="http://schemas.openxmlformats.org/officeDocument/2006/relationships" r:id="rId3"/>
          <a:extLst>
            <a:ext uri="{FF2B5EF4-FFF2-40B4-BE49-F238E27FC236}">
              <a16:creationId xmlns:a16="http://schemas.microsoft.com/office/drawing/2014/main" id="{9ACF7BD4-17A2-4592-90D5-824D147010DF}"/>
            </a:ext>
          </a:extLst>
        </xdr:cNvPr>
        <xdr:cNvSpPr/>
      </xdr:nvSpPr>
      <xdr:spPr>
        <a:xfrm>
          <a:off x="214312" y="142875"/>
          <a:ext cx="4603750" cy="698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3200" b="1"/>
            <a:t>VOLVER</a:t>
          </a:r>
          <a:r>
            <a:rPr lang="es-CO" sz="3200" b="1" baseline="0"/>
            <a:t> A MATRIZ</a:t>
          </a:r>
          <a:endParaRPr lang="es-CO" sz="32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os/Downloads/1454709916_31143d04fb001b84a08e7e4cf9fefca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IG/Plan%20Anticorrupci&#243;n/Plan%20Anticorrupcion%202016/MAPA%20DE%20RIESGOS%20DE%20CORRUPCION%202016%20MARZ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mprada/Configuraci&#243;n%20local/Archivos%20temporales%20de%20Internet/Content.Outlook/U0N9MWXX/Estrategias%20de%20racionalizaci&#243;n%20de%20tr&#225;mites%20naci&#243;n%2017Ju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transmilenio-my.sharepoint.com/Documents%20and%20Settings/mprada/Configuraci&#243;n%20local/Archivos%20temporales%20de%20Internet/Content.Outlook/U0N9MWXX/Estrategias%20de%20racionalizaci&#243;n%20de%20tr&#225;mites%20naci&#243;n%2017Ju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KRC%20CONSULTING/Downloads/ANEXO%202.%20MATRIZ%20RIESGOS%20DE%20CORRUPCION%20AGOSTO%20DE%202019%20V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15%20-%20MIS%20DOCUMENTOS\GIROS%20Y%20FINANZAS\5%20MATRIZ%20DE%20RIESGO%202014%20VF1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ENITH/Documents/CESA/CESA%20INCOLDA%2009/SARLAFT/TALLER/ARLA%20Ver%2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ELIZAB~1.DEL/AppData/Local/Temp/Users/USER/Documents/2014/PORTAFOLIO/CONSULTORIA/MARSH/SARLAFT/ENTREGABLE%206%20FEB/Metodolog&#237;a%20de%20Riesgos%20LAFT%20V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Criss%20Cossio/Desktop/SEGUIMIENTO%202%20MATRIZ%20TMSA%20-%20v6.xls%20correciones%20de%20ortografi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dcartage/AppData/Local/Microsoft/Windows/Temporary%20Internet%20Files/Content.Outlook/CRNUFVNP/3%20NIVEL%20VULNERABILIDAD%20DE%20LOS%20SEGMENTO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diana.castro/AppData/Local/Microsoft/Windows/Temporary%20Internet%20Files/Content.Outlook/BWE2EJ3N/Copia%20de%20Mapa%20de%20Riesgos%20de%20Corrupci&#243;n%20PARA%20DILIGENCIAMIENTO%20POR%20PARTE%20PROCES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16%20OCT\ACH\SARO\AVANCES\MATRIZ%20RIESGO%20FORMATO%20V5.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ELIZAB~1.DEL/AppData/Local/Temp/Documents%20and%20Settings/mrodrigp/Configuraci&#243;n%20local/Temp/Documents%20and%20Settings/kpincayg/Configuraci&#243;n%20local/Temp/Modelo%20Matriz%20de%20Riesgos%20y%20Controles%20Banco%20Bolivarian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ELIZAB~1.DEL/AppData/Local/Temp/Users/USER/Documents/2014/PORTAFOLIO/CAPACITACION%20JENITH/EJEMPLOS/EJEMPLO%20MEDICION%20RIESGO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atos/IDU/MATERIAL%20IDU/TALLER/GESTION%20DEL%20RIESGO%20Y%20CONTRO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NITHLINARES/Desktop/FINDETER%20SAF/MESA%20GRAL%201%20DIC/APLICACI&#211;N%20SAF%20A%20PROCESOS%20CONSOLIDADO%20V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09%20final/LIBERTY%20SEGUROS%20SCI/CONTROLES/CLASIFICACION%20Y%20CALIFICACIO%20CONTROLES%20LIBERTY%20V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cuments\2016%20OCT\ACH\AVANCES\Test%20Controles%20ACH%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JENITH/Mis%20documentos/LIBERTY%20SEGUROS/AVANCE%202/PROPUESTA%20METODOLOGICA%20JELGA%2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ONTROL%20INTERNO%20CGC/TALLER/GESTION%20DEL%20RIESG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KRC-ADM/Documents/2018%20JUN/DELIMA%20MARSH/CALIDAD/MATRIZ%20RIESGO%20SGC%20DELIMA%20V3%20201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IG/PLAN%20ANTICORRUPCION%20Y%20ATENCION%20AL%20CIUDADANO/Plan%20Anticorrupcion%202016/2016/Octubre%202016/Anexo%202%20-%20MAPA%20DE%20RIESGOS%20DE%20CORRUPCION%20OCTUBRE%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D2" t="str">
            <v>Amazonas</v>
          </cell>
          <cell r="E2">
            <v>2015</v>
          </cell>
          <cell r="G2" t="str">
            <v>Normativas</v>
          </cell>
          <cell r="Q2" t="str">
            <v>SI</v>
          </cell>
        </row>
        <row r="3">
          <cell r="A3" t="str">
            <v>Nacional</v>
          </cell>
          <cell r="B3" t="str">
            <v>Ambiente y Desarrollo Sostenible</v>
          </cell>
          <cell r="D3" t="str">
            <v>Antioquia</v>
          </cell>
          <cell r="E3">
            <v>2016</v>
          </cell>
          <cell r="G3" t="str">
            <v>Administrativas</v>
          </cell>
          <cell r="Q3" t="str">
            <v>NO</v>
          </cell>
        </row>
        <row r="4">
          <cell r="A4" t="str">
            <v>Territorial</v>
          </cell>
          <cell r="B4" t="str">
            <v>Ciencia, Tecnología e innovación</v>
          </cell>
          <cell r="D4" t="str">
            <v>Arauca</v>
          </cell>
          <cell r="E4">
            <v>2017</v>
          </cell>
          <cell r="G4" t="str">
            <v>Tecnologicas</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Anticorr. Modif"/>
      <sheetName val="Hoja1"/>
      <sheetName val="Hoja2"/>
      <sheetName val="Hoja5"/>
    </sheetNames>
    <sheetDataSet>
      <sheetData sheetId="0"/>
      <sheetData sheetId="1">
        <row r="2">
          <cell r="G2" t="str">
            <v>Aspectos Económicos</v>
          </cell>
          <cell r="H2" t="str">
            <v>Estructura Organizativa</v>
          </cell>
        </row>
        <row r="3">
          <cell r="G3" t="str">
            <v>Aspectos Sociales</v>
          </cell>
          <cell r="H3" t="str">
            <v>Planes, programas y proyectos</v>
          </cell>
        </row>
        <row r="4">
          <cell r="G4" t="str">
            <v>Aspectos Culturales</v>
          </cell>
          <cell r="H4" t="str">
            <v>Procesos y procedimientos</v>
          </cell>
        </row>
        <row r="5">
          <cell r="G5" t="str">
            <v>Aspectos Políticos</v>
          </cell>
          <cell r="H5" t="str">
            <v>Sistemas de Información y Comunicación</v>
          </cell>
        </row>
        <row r="6">
          <cell r="G6" t="str">
            <v>Aspectos Legales y Normativos</v>
          </cell>
          <cell r="H6" t="str">
            <v>Talento Humano</v>
          </cell>
        </row>
        <row r="7">
          <cell r="G7" t="str">
            <v>Aspectos Ambientales</v>
          </cell>
          <cell r="H7" t="str">
            <v>Plataforma Estratégica</v>
          </cell>
        </row>
        <row r="8">
          <cell r="G8" t="str">
            <v>Aspectos Tecnológicos</v>
          </cell>
          <cell r="H8" t="str">
            <v>Juntas Directiva y Alta Direccion con intereses particulares</v>
          </cell>
        </row>
        <row r="9">
          <cell r="G9" t="str">
            <v>Aspectos de Orden Público</v>
          </cell>
          <cell r="H9" t="str">
            <v xml:space="preserve">Ruptura del SIG </v>
          </cell>
        </row>
        <row r="10">
          <cell r="G10" t="str">
            <v>Reduccion o eliminacion del Presupuesto</v>
          </cell>
          <cell r="H10" t="str">
            <v>Cambio de Admon Institucional</v>
          </cell>
        </row>
        <row r="11">
          <cell r="G11" t="str">
            <v>Reformas  Administrativas</v>
          </cell>
          <cell r="H11" t="str">
            <v>Manejo de los Recursos Internos</v>
          </cell>
        </row>
        <row r="12">
          <cell r="G12" t="str">
            <v>Cambio de Admon distrital</v>
          </cell>
        </row>
        <row r="13">
          <cell r="G13" t="str">
            <v>Necesidades o expectativas de clientes y proveedores</v>
          </cell>
        </row>
        <row r="14">
          <cell r="G14" t="str">
            <v>Competencia</v>
          </cell>
        </row>
        <row r="15">
          <cell r="G15" t="str">
            <v>Catastrofes naturales</v>
          </cell>
        </row>
        <row r="16">
          <cell r="G16" t="str">
            <v>Relación con otras entidades</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G2" t="str">
            <v>Factores Externos y/o Internos</v>
          </cell>
        </row>
        <row r="3">
          <cell r="G3" t="str">
            <v>GRAT</v>
          </cell>
        </row>
        <row r="4">
          <cell r="G4" t="str">
            <v>Cumplimiento de disposiciones legales</v>
          </cell>
        </row>
        <row r="5">
          <cell r="G5" t="str">
            <v>Iniciativa de la institución</v>
          </cell>
        </row>
      </sheetData>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G2" t="str">
            <v>Factores Externos y/o Internos</v>
          </cell>
        </row>
        <row r="3">
          <cell r="G3" t="str">
            <v>GRAT</v>
          </cell>
        </row>
        <row r="4">
          <cell r="G4" t="str">
            <v>Cumplimiento de disposiciones legales</v>
          </cell>
        </row>
        <row r="5">
          <cell r="G5" t="str">
            <v>Iniciativa de la institución</v>
          </cell>
        </row>
      </sheetData>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s 2022"/>
      <sheetName val="Hoja3"/>
      <sheetName val="Hoja2"/>
      <sheetName val="MAPA CALORIMETRICO"/>
      <sheetName val="Hoja1"/>
      <sheetName val="Probabilidad Impacto"/>
      <sheetName val="MAPA CALORIMETRICO (2)"/>
      <sheetName val="Calificación diseño control"/>
      <sheetName val="Calificación ejecucion control"/>
      <sheetName val="Solidez del control"/>
      <sheetName val="Desplazamiento RI"/>
      <sheetName val="MATRIZ RIESGO"/>
      <sheetName val="MAPA TERMICO R INHERENTE"/>
      <sheetName val="MAPA TERMICO R RESIDUAL"/>
      <sheetName val="CRITERIOS DE MEDICION "/>
      <sheetName val="DINAMRIESGO"/>
      <sheetName val="DINAMICONT"/>
      <sheetName val="NO BORRAR"/>
      <sheetName val="DATOS"/>
      <sheetName val="MATRIZ RIESGO (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row r="4">
          <cell r="B4">
            <v>0</v>
          </cell>
          <cell r="C4" t="str">
            <v>DEBIL</v>
          </cell>
        </row>
        <row r="5">
          <cell r="B5">
            <v>1</v>
          </cell>
          <cell r="C5" t="str">
            <v>DEBIL</v>
          </cell>
        </row>
        <row r="6">
          <cell r="B6">
            <v>2</v>
          </cell>
          <cell r="C6" t="str">
            <v>DEBIL</v>
          </cell>
        </row>
        <row r="7">
          <cell r="B7">
            <v>3</v>
          </cell>
          <cell r="C7" t="str">
            <v>DEBIL</v>
          </cell>
        </row>
        <row r="8">
          <cell r="B8">
            <v>4</v>
          </cell>
          <cell r="C8" t="str">
            <v>DEBIL</v>
          </cell>
        </row>
        <row r="9">
          <cell r="B9">
            <v>5</v>
          </cell>
          <cell r="C9" t="str">
            <v>DEBIL</v>
          </cell>
        </row>
        <row r="10">
          <cell r="B10">
            <v>6</v>
          </cell>
          <cell r="C10" t="str">
            <v>DEBIL</v>
          </cell>
        </row>
        <row r="11">
          <cell r="B11">
            <v>7</v>
          </cell>
          <cell r="C11" t="str">
            <v>DEBIL</v>
          </cell>
        </row>
        <row r="12">
          <cell r="B12">
            <v>8</v>
          </cell>
          <cell r="C12" t="str">
            <v>DEBIL</v>
          </cell>
        </row>
        <row r="13">
          <cell r="B13">
            <v>9</v>
          </cell>
          <cell r="C13" t="str">
            <v>DEBIL</v>
          </cell>
        </row>
        <row r="14">
          <cell r="B14">
            <v>10</v>
          </cell>
          <cell r="C14" t="str">
            <v>DEBIL</v>
          </cell>
        </row>
        <row r="15">
          <cell r="B15">
            <v>11</v>
          </cell>
          <cell r="C15" t="str">
            <v>DEBIL</v>
          </cell>
        </row>
        <row r="16">
          <cell r="B16">
            <v>12</v>
          </cell>
          <cell r="C16" t="str">
            <v>DEBIL</v>
          </cell>
        </row>
        <row r="17">
          <cell r="B17">
            <v>13</v>
          </cell>
          <cell r="C17" t="str">
            <v>DEBIL</v>
          </cell>
        </row>
        <row r="18">
          <cell r="B18">
            <v>14</v>
          </cell>
          <cell r="C18" t="str">
            <v>DEBIL</v>
          </cell>
        </row>
        <row r="19">
          <cell r="B19">
            <v>15</v>
          </cell>
          <cell r="C19" t="str">
            <v>DEBIL</v>
          </cell>
        </row>
        <row r="20">
          <cell r="B20">
            <v>16</v>
          </cell>
          <cell r="C20" t="str">
            <v>DEBIL</v>
          </cell>
        </row>
        <row r="21">
          <cell r="B21">
            <v>17</v>
          </cell>
          <cell r="C21" t="str">
            <v>DEBIL</v>
          </cell>
        </row>
        <row r="22">
          <cell r="B22">
            <v>18</v>
          </cell>
          <cell r="C22" t="str">
            <v>DEBIL</v>
          </cell>
        </row>
        <row r="23">
          <cell r="B23">
            <v>19</v>
          </cell>
          <cell r="C23" t="str">
            <v>DEBIL</v>
          </cell>
        </row>
        <row r="24">
          <cell r="B24">
            <v>20</v>
          </cell>
          <cell r="C24" t="str">
            <v>DEBIL</v>
          </cell>
        </row>
        <row r="25">
          <cell r="B25">
            <v>21</v>
          </cell>
          <cell r="C25" t="str">
            <v>DEBIL</v>
          </cell>
        </row>
        <row r="26">
          <cell r="B26">
            <v>22</v>
          </cell>
          <cell r="C26" t="str">
            <v>DEBIL</v>
          </cell>
        </row>
        <row r="27">
          <cell r="B27">
            <v>23</v>
          </cell>
          <cell r="C27" t="str">
            <v>DEBIL</v>
          </cell>
        </row>
        <row r="28">
          <cell r="B28">
            <v>24</v>
          </cell>
          <cell r="C28" t="str">
            <v>DEBIL</v>
          </cell>
        </row>
        <row r="29">
          <cell r="B29">
            <v>25</v>
          </cell>
          <cell r="C29" t="str">
            <v>DEBIL</v>
          </cell>
        </row>
        <row r="30">
          <cell r="B30">
            <v>26</v>
          </cell>
          <cell r="C30" t="str">
            <v>DEBIL</v>
          </cell>
        </row>
        <row r="31">
          <cell r="B31">
            <v>27</v>
          </cell>
          <cell r="C31" t="str">
            <v>DEBIL</v>
          </cell>
        </row>
        <row r="32">
          <cell r="B32">
            <v>28</v>
          </cell>
          <cell r="C32" t="str">
            <v>DEBIL</v>
          </cell>
        </row>
        <row r="33">
          <cell r="B33">
            <v>29</v>
          </cell>
          <cell r="C33" t="str">
            <v>DEBIL</v>
          </cell>
        </row>
        <row r="34">
          <cell r="B34">
            <v>30</v>
          </cell>
          <cell r="C34" t="str">
            <v>DEBIL</v>
          </cell>
        </row>
        <row r="35">
          <cell r="B35">
            <v>31</v>
          </cell>
          <cell r="C35" t="str">
            <v>DEBIL</v>
          </cell>
        </row>
        <row r="36">
          <cell r="B36">
            <v>32</v>
          </cell>
          <cell r="C36" t="str">
            <v>DEBIL</v>
          </cell>
        </row>
        <row r="37">
          <cell r="B37">
            <v>33</v>
          </cell>
          <cell r="C37" t="str">
            <v>DEBIL</v>
          </cell>
        </row>
        <row r="38">
          <cell r="B38">
            <v>34</v>
          </cell>
          <cell r="C38" t="str">
            <v>DEBIL</v>
          </cell>
        </row>
        <row r="39">
          <cell r="B39">
            <v>35</v>
          </cell>
          <cell r="C39" t="str">
            <v>DEBIL</v>
          </cell>
        </row>
        <row r="40">
          <cell r="B40">
            <v>36</v>
          </cell>
          <cell r="C40" t="str">
            <v>DEBIL</v>
          </cell>
        </row>
        <row r="41">
          <cell r="B41">
            <v>37</v>
          </cell>
          <cell r="C41" t="str">
            <v>DEBIL</v>
          </cell>
        </row>
        <row r="42">
          <cell r="B42">
            <v>38</v>
          </cell>
          <cell r="C42" t="str">
            <v>DEBIL</v>
          </cell>
        </row>
        <row r="43">
          <cell r="B43">
            <v>39</v>
          </cell>
          <cell r="C43" t="str">
            <v>DEBIL</v>
          </cell>
        </row>
        <row r="44">
          <cell r="B44">
            <v>40</v>
          </cell>
          <cell r="C44" t="str">
            <v>DEBIL</v>
          </cell>
        </row>
        <row r="45">
          <cell r="B45">
            <v>41</v>
          </cell>
          <cell r="C45" t="str">
            <v>DEBIL</v>
          </cell>
        </row>
        <row r="46">
          <cell r="B46">
            <v>42</v>
          </cell>
          <cell r="C46" t="str">
            <v>DEBIL</v>
          </cell>
        </row>
        <row r="47">
          <cell r="B47">
            <v>43</v>
          </cell>
          <cell r="C47" t="str">
            <v>DEBIL</v>
          </cell>
        </row>
        <row r="48">
          <cell r="B48">
            <v>44</v>
          </cell>
          <cell r="C48" t="str">
            <v>DEBIL</v>
          </cell>
        </row>
        <row r="49">
          <cell r="B49">
            <v>45</v>
          </cell>
          <cell r="C49" t="str">
            <v>DEBIL</v>
          </cell>
        </row>
        <row r="50">
          <cell r="B50">
            <v>46</v>
          </cell>
          <cell r="C50" t="str">
            <v>DEBIL</v>
          </cell>
        </row>
        <row r="51">
          <cell r="B51">
            <v>47</v>
          </cell>
          <cell r="C51" t="str">
            <v>DEBIL</v>
          </cell>
        </row>
        <row r="52">
          <cell r="B52">
            <v>48</v>
          </cell>
          <cell r="C52" t="str">
            <v>DEBIL</v>
          </cell>
        </row>
        <row r="53">
          <cell r="B53">
            <v>49</v>
          </cell>
          <cell r="C53" t="str">
            <v>DEBIL</v>
          </cell>
        </row>
        <row r="54">
          <cell r="B54">
            <v>50</v>
          </cell>
          <cell r="C54" t="str">
            <v>DEBIL</v>
          </cell>
        </row>
        <row r="55">
          <cell r="B55">
            <v>51</v>
          </cell>
          <cell r="C55" t="str">
            <v>DEBIL</v>
          </cell>
        </row>
        <row r="56">
          <cell r="B56">
            <v>52</v>
          </cell>
          <cell r="C56" t="str">
            <v>DEBIL</v>
          </cell>
        </row>
        <row r="57">
          <cell r="B57">
            <v>53</v>
          </cell>
          <cell r="C57" t="str">
            <v>DEBIL</v>
          </cell>
        </row>
        <row r="58">
          <cell r="B58">
            <v>54</v>
          </cell>
          <cell r="C58" t="str">
            <v>DEBIL</v>
          </cell>
        </row>
        <row r="59">
          <cell r="B59">
            <v>55</v>
          </cell>
          <cell r="C59" t="str">
            <v>DEBIL</v>
          </cell>
        </row>
        <row r="60">
          <cell r="B60">
            <v>56</v>
          </cell>
          <cell r="C60" t="str">
            <v>DEBIL</v>
          </cell>
        </row>
        <row r="61">
          <cell r="B61">
            <v>57</v>
          </cell>
          <cell r="C61" t="str">
            <v>DEBIL</v>
          </cell>
        </row>
        <row r="62">
          <cell r="B62">
            <v>58</v>
          </cell>
          <cell r="C62" t="str">
            <v>DEBIL</v>
          </cell>
        </row>
        <row r="63">
          <cell r="B63">
            <v>59</v>
          </cell>
          <cell r="C63" t="str">
            <v>DEBIL</v>
          </cell>
        </row>
        <row r="64">
          <cell r="B64">
            <v>60</v>
          </cell>
          <cell r="C64" t="str">
            <v>DEBIL</v>
          </cell>
        </row>
        <row r="65">
          <cell r="B65">
            <v>61</v>
          </cell>
          <cell r="C65" t="str">
            <v>MODERADO</v>
          </cell>
        </row>
        <row r="66">
          <cell r="B66">
            <v>62</v>
          </cell>
          <cell r="C66" t="str">
            <v>MODERADO</v>
          </cell>
        </row>
        <row r="67">
          <cell r="B67">
            <v>63</v>
          </cell>
          <cell r="C67" t="str">
            <v>MODERADO</v>
          </cell>
        </row>
        <row r="68">
          <cell r="B68">
            <v>64</v>
          </cell>
          <cell r="C68" t="str">
            <v>MODERADO</v>
          </cell>
        </row>
        <row r="69">
          <cell r="B69">
            <v>65</v>
          </cell>
          <cell r="C69" t="str">
            <v>MODERADO</v>
          </cell>
        </row>
        <row r="70">
          <cell r="B70">
            <v>66</v>
          </cell>
          <cell r="C70" t="str">
            <v>MODERADO</v>
          </cell>
        </row>
        <row r="71">
          <cell r="B71">
            <v>67</v>
          </cell>
          <cell r="C71" t="str">
            <v>MODERADO</v>
          </cell>
        </row>
        <row r="72">
          <cell r="B72">
            <v>68</v>
          </cell>
          <cell r="C72" t="str">
            <v>MODERADO</v>
          </cell>
        </row>
        <row r="73">
          <cell r="B73">
            <v>69</v>
          </cell>
          <cell r="C73" t="str">
            <v>MODERADO</v>
          </cell>
        </row>
        <row r="74">
          <cell r="B74">
            <v>70</v>
          </cell>
          <cell r="C74" t="str">
            <v>MODERADO</v>
          </cell>
        </row>
        <row r="75">
          <cell r="B75">
            <v>71</v>
          </cell>
          <cell r="C75" t="str">
            <v>MODERADO</v>
          </cell>
        </row>
        <row r="76">
          <cell r="B76">
            <v>72</v>
          </cell>
          <cell r="C76" t="str">
            <v>MODERADO</v>
          </cell>
        </row>
        <row r="77">
          <cell r="B77">
            <v>73</v>
          </cell>
          <cell r="C77" t="str">
            <v>MODERADO</v>
          </cell>
        </row>
        <row r="78">
          <cell r="B78">
            <v>74</v>
          </cell>
          <cell r="C78" t="str">
            <v>MODERADO</v>
          </cell>
        </row>
        <row r="79">
          <cell r="B79">
            <v>75</v>
          </cell>
          <cell r="C79" t="str">
            <v>MODERADO</v>
          </cell>
        </row>
        <row r="80">
          <cell r="B80">
            <v>76</v>
          </cell>
          <cell r="C80" t="str">
            <v>MODERADO</v>
          </cell>
        </row>
        <row r="81">
          <cell r="B81">
            <v>77</v>
          </cell>
          <cell r="C81" t="str">
            <v>MODERADO</v>
          </cell>
        </row>
        <row r="82">
          <cell r="B82">
            <v>78</v>
          </cell>
          <cell r="C82" t="str">
            <v>MODERADO</v>
          </cell>
        </row>
        <row r="83">
          <cell r="B83">
            <v>79</v>
          </cell>
          <cell r="C83" t="str">
            <v>MODERADO</v>
          </cell>
        </row>
        <row r="84">
          <cell r="B84">
            <v>80</v>
          </cell>
          <cell r="C84" t="str">
            <v>MODERADO</v>
          </cell>
        </row>
        <row r="85">
          <cell r="B85">
            <v>81</v>
          </cell>
          <cell r="C85" t="str">
            <v>MODERADO</v>
          </cell>
        </row>
        <row r="86">
          <cell r="B86">
            <v>82</v>
          </cell>
          <cell r="C86" t="str">
            <v>MODERADO</v>
          </cell>
        </row>
        <row r="87">
          <cell r="B87">
            <v>83</v>
          </cell>
          <cell r="C87" t="str">
            <v>MODERADO</v>
          </cell>
        </row>
        <row r="88">
          <cell r="B88">
            <v>84</v>
          </cell>
          <cell r="C88" t="str">
            <v>MODERADO</v>
          </cell>
        </row>
        <row r="89">
          <cell r="B89">
            <v>85</v>
          </cell>
          <cell r="C89" t="str">
            <v>MODERADO</v>
          </cell>
        </row>
        <row r="90">
          <cell r="B90">
            <v>86</v>
          </cell>
          <cell r="C90" t="str">
            <v>MODERADO</v>
          </cell>
        </row>
        <row r="91">
          <cell r="B91">
            <v>87</v>
          </cell>
          <cell r="C91" t="str">
            <v>MODERADO</v>
          </cell>
        </row>
        <row r="92">
          <cell r="B92">
            <v>88</v>
          </cell>
          <cell r="C92" t="str">
            <v>MODERADO</v>
          </cell>
        </row>
        <row r="93">
          <cell r="B93">
            <v>89</v>
          </cell>
          <cell r="C93" t="str">
            <v>MODERADO</v>
          </cell>
        </row>
        <row r="94">
          <cell r="B94">
            <v>90</v>
          </cell>
          <cell r="C94" t="str">
            <v>MODERADO</v>
          </cell>
        </row>
        <row r="95">
          <cell r="B95">
            <v>91</v>
          </cell>
          <cell r="C95" t="str">
            <v>MODERADO</v>
          </cell>
        </row>
        <row r="96">
          <cell r="B96">
            <v>92</v>
          </cell>
          <cell r="C96" t="str">
            <v>MODERADO</v>
          </cell>
        </row>
        <row r="97">
          <cell r="B97">
            <v>93</v>
          </cell>
          <cell r="C97" t="str">
            <v>MODERADO</v>
          </cell>
        </row>
        <row r="98">
          <cell r="B98">
            <v>94</v>
          </cell>
          <cell r="C98" t="str">
            <v>MODERADO</v>
          </cell>
        </row>
        <row r="99">
          <cell r="B99">
            <v>95</v>
          </cell>
          <cell r="C99" t="str">
            <v>MODERADO</v>
          </cell>
        </row>
        <row r="100">
          <cell r="B100">
            <v>96</v>
          </cell>
          <cell r="C100" t="str">
            <v>FUERTE</v>
          </cell>
        </row>
        <row r="101">
          <cell r="B101">
            <v>97</v>
          </cell>
          <cell r="C101" t="str">
            <v>FUERTE</v>
          </cell>
        </row>
        <row r="102">
          <cell r="B102">
            <v>98</v>
          </cell>
          <cell r="C102" t="str">
            <v>FUERTE</v>
          </cell>
        </row>
        <row r="103">
          <cell r="B103">
            <v>99</v>
          </cell>
          <cell r="C103" t="str">
            <v>FUERTE</v>
          </cell>
        </row>
        <row r="104">
          <cell r="B104">
            <v>100</v>
          </cell>
          <cell r="C104" t="str">
            <v>FUERTE</v>
          </cell>
        </row>
        <row r="190">
          <cell r="B190" t="str">
            <v xml:space="preserve">DIARIO </v>
          </cell>
        </row>
        <row r="191">
          <cell r="B191" t="str">
            <v>SEMANAL</v>
          </cell>
        </row>
        <row r="192">
          <cell r="B192" t="str">
            <v>QUINCENAL</v>
          </cell>
        </row>
        <row r="193">
          <cell r="B193" t="str">
            <v>MENSUAL</v>
          </cell>
        </row>
        <row r="194">
          <cell r="B194" t="str">
            <v>BIMENSUAL</v>
          </cell>
        </row>
        <row r="195">
          <cell r="B195" t="str">
            <v>TRIMESTRAL</v>
          </cell>
        </row>
        <row r="196">
          <cell r="B196" t="str">
            <v>CUATRIMESTRAL</v>
          </cell>
        </row>
        <row r="197">
          <cell r="B197" t="str">
            <v>SEMESTRAL</v>
          </cell>
        </row>
        <row r="198">
          <cell r="B198" t="str">
            <v>ANUAL</v>
          </cell>
        </row>
        <row r="199">
          <cell r="B199" t="str">
            <v>CUANDO SE REQUIERA</v>
          </cell>
        </row>
        <row r="271">
          <cell r="A271" t="str">
            <v>EXTERNO</v>
          </cell>
        </row>
        <row r="272">
          <cell r="A272" t="str">
            <v>INTERNO</v>
          </cell>
        </row>
        <row r="273">
          <cell r="A273" t="str">
            <v>PROCESO</v>
          </cell>
        </row>
      </sheetData>
      <sheetData sheetId="18"/>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S"/>
      <sheetName val="MATRIZ DE RIESGO LAFT"/>
      <sheetName val="Hoja2"/>
      <sheetName val="Hoja1"/>
      <sheetName val=" inh res x riesgo"/>
      <sheetName val="levantamiento de riesgos (2)"/>
      <sheetName val="levantamiento de riesgos"/>
      <sheetName val=" inh res consolidad"/>
      <sheetName val="CALIFICACIÓN CONTROLES"/>
      <sheetName val="POLITICAS"/>
      <sheetName val="CALCONT"/>
      <sheetName val="CONTRCONSO"/>
      <sheetName val="MITIG"/>
      <sheetName val="MAPA TERMICO"/>
      <sheetName val="Hoja5"/>
    </sheetNames>
    <sheetDataSet>
      <sheetData sheetId="0"/>
      <sheetData sheetId="1">
        <row r="3">
          <cell r="I3">
            <v>0.73</v>
          </cell>
        </row>
      </sheetData>
      <sheetData sheetId="2"/>
      <sheetData sheetId="3"/>
      <sheetData sheetId="4"/>
      <sheetData sheetId="5"/>
      <sheetData sheetId="6"/>
      <sheetData sheetId="7"/>
      <sheetData sheetId="8"/>
      <sheetData sheetId="9"/>
      <sheetData sheetId="10">
        <row r="12">
          <cell r="L12">
            <v>1</v>
          </cell>
          <cell r="M12">
            <v>0</v>
          </cell>
        </row>
        <row r="13">
          <cell r="L13">
            <v>2</v>
          </cell>
          <cell r="M13">
            <v>0.15</v>
          </cell>
        </row>
        <row r="14">
          <cell r="L14">
            <v>3</v>
          </cell>
          <cell r="M14">
            <v>0.3</v>
          </cell>
        </row>
        <row r="15">
          <cell r="L15">
            <v>4</v>
          </cell>
          <cell r="M15">
            <v>0.45</v>
          </cell>
        </row>
        <row r="16">
          <cell r="L16">
            <v>5</v>
          </cell>
          <cell r="M16">
            <v>0.6</v>
          </cell>
        </row>
        <row r="17">
          <cell r="L17">
            <v>6</v>
          </cell>
          <cell r="M17">
            <v>0.75</v>
          </cell>
        </row>
      </sheetData>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R"/>
      <sheetName val="MED"/>
      <sheetName val="CAL"/>
      <sheetName val="MR"/>
      <sheetName val="ACC"/>
      <sheetName val="FUENTES"/>
      <sheetName val="MAPEO"/>
    </sheetNames>
    <sheetDataSet>
      <sheetData sheetId="0"/>
      <sheetData sheetId="1"/>
      <sheetData sheetId="2"/>
      <sheetData sheetId="3" refreshError="1"/>
      <sheetData sheetId="4"/>
      <sheetData sheetId="5">
        <row r="2">
          <cell r="A2" t="str">
            <v>FACTOR DEL RIESGO</v>
          </cell>
        </row>
        <row r="3">
          <cell r="A3" t="str">
            <v>Clientes</v>
          </cell>
        </row>
        <row r="4">
          <cell r="A4" t="str">
            <v>Usuarios</v>
          </cell>
        </row>
        <row r="5">
          <cell r="A5" t="str">
            <v>Jurisdicción</v>
          </cell>
        </row>
        <row r="6">
          <cell r="A6" t="str">
            <v xml:space="preserve">Canal de Disribución </v>
          </cell>
        </row>
        <row r="7">
          <cell r="A7" t="str">
            <v>Producto</v>
          </cell>
        </row>
        <row r="8">
          <cell r="A8" t="str">
            <v>Proceso</v>
          </cell>
        </row>
      </sheetData>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DR"/>
      <sheetName val="MRi"/>
      <sheetName val="PRi"/>
      <sheetName val="MRCT"/>
      <sheetName val="MRCT 1"/>
      <sheetName val="MAPAS DE RIESGO "/>
      <sheetName val="DATOS"/>
      <sheetName val="Hoja1"/>
    </sheetNames>
    <sheetDataSet>
      <sheetData sheetId="0"/>
      <sheetData sheetId="1"/>
      <sheetData sheetId="2"/>
      <sheetData sheetId="3"/>
      <sheetData sheetId="4"/>
      <sheetData sheetId="5"/>
      <sheetData sheetId="6"/>
      <sheetData sheetId="7">
        <row r="3">
          <cell r="E3">
            <v>0</v>
          </cell>
          <cell r="F3" t="str">
            <v xml:space="preserve">MUY BAJO </v>
          </cell>
        </row>
        <row r="4">
          <cell r="E4">
            <v>1</v>
          </cell>
          <cell r="F4" t="str">
            <v xml:space="preserve">MUY BAJO </v>
          </cell>
        </row>
        <row r="5">
          <cell r="E5">
            <v>2</v>
          </cell>
          <cell r="F5" t="str">
            <v xml:space="preserve">BAJO </v>
          </cell>
        </row>
        <row r="6">
          <cell r="E6">
            <v>3</v>
          </cell>
          <cell r="F6" t="str">
            <v xml:space="preserve">MODERADO </v>
          </cell>
        </row>
        <row r="7">
          <cell r="E7">
            <v>4</v>
          </cell>
          <cell r="F7" t="str">
            <v xml:space="preserve">MODERADO </v>
          </cell>
        </row>
        <row r="8">
          <cell r="E8">
            <v>5</v>
          </cell>
          <cell r="F8" t="str">
            <v xml:space="preserve">MODERADO </v>
          </cell>
        </row>
        <row r="9">
          <cell r="E9">
            <v>6</v>
          </cell>
          <cell r="F9" t="str">
            <v xml:space="preserve">MODERADO </v>
          </cell>
        </row>
        <row r="10">
          <cell r="E10">
            <v>7</v>
          </cell>
          <cell r="F10" t="str">
            <v xml:space="preserve">ALTO </v>
          </cell>
        </row>
        <row r="11">
          <cell r="E11">
            <v>8</v>
          </cell>
          <cell r="F11" t="str">
            <v xml:space="preserve">ALTO </v>
          </cell>
        </row>
        <row r="12">
          <cell r="E12">
            <v>9</v>
          </cell>
          <cell r="F12" t="str">
            <v xml:space="preserve">ALTO </v>
          </cell>
        </row>
        <row r="13">
          <cell r="E13">
            <v>10</v>
          </cell>
          <cell r="F13" t="str">
            <v xml:space="preserve">ALTO </v>
          </cell>
        </row>
        <row r="14">
          <cell r="E14">
            <v>11</v>
          </cell>
          <cell r="F14" t="str">
            <v xml:space="preserve">ALTO </v>
          </cell>
        </row>
        <row r="15">
          <cell r="E15">
            <v>12</v>
          </cell>
          <cell r="F15" t="str">
            <v xml:space="preserve">ALTO </v>
          </cell>
        </row>
        <row r="16">
          <cell r="E16">
            <v>13</v>
          </cell>
          <cell r="F16" t="str">
            <v xml:space="preserve">MUY ALTO </v>
          </cell>
        </row>
        <row r="17">
          <cell r="E17">
            <v>14</v>
          </cell>
          <cell r="F17" t="str">
            <v xml:space="preserve">MUY ALTO </v>
          </cell>
        </row>
        <row r="18">
          <cell r="E18">
            <v>15</v>
          </cell>
          <cell r="F18" t="str">
            <v xml:space="preserve">MUY ALTO </v>
          </cell>
        </row>
        <row r="19">
          <cell r="E19">
            <v>16</v>
          </cell>
          <cell r="F19" t="str">
            <v xml:space="preserve">MUY ALTO </v>
          </cell>
        </row>
        <row r="20">
          <cell r="E20">
            <v>17</v>
          </cell>
          <cell r="F20" t="str">
            <v xml:space="preserve">MUY ALTO </v>
          </cell>
        </row>
        <row r="21">
          <cell r="E21">
            <v>18</v>
          </cell>
          <cell r="F21" t="str">
            <v xml:space="preserve">MUY ALTO </v>
          </cell>
        </row>
        <row r="22">
          <cell r="E22">
            <v>19</v>
          </cell>
          <cell r="F22" t="str">
            <v xml:space="preserve">MUY ALTO </v>
          </cell>
        </row>
        <row r="23">
          <cell r="E23">
            <v>20</v>
          </cell>
          <cell r="F23" t="str">
            <v xml:space="preserve">MUY ALTO </v>
          </cell>
        </row>
        <row r="24">
          <cell r="E24">
            <v>21</v>
          </cell>
          <cell r="F24" t="str">
            <v xml:space="preserve">MUY ALTO </v>
          </cell>
        </row>
        <row r="25">
          <cell r="E25">
            <v>22</v>
          </cell>
          <cell r="F25" t="str">
            <v xml:space="preserve">MUY ALTO </v>
          </cell>
        </row>
        <row r="26">
          <cell r="E26">
            <v>23</v>
          </cell>
          <cell r="F26" t="str">
            <v xml:space="preserve">MUY ALTO </v>
          </cell>
        </row>
        <row r="27">
          <cell r="E27">
            <v>24</v>
          </cell>
          <cell r="F27" t="str">
            <v xml:space="preserve">MUY ALTO </v>
          </cell>
        </row>
        <row r="28">
          <cell r="E28">
            <v>25</v>
          </cell>
          <cell r="F28" t="str">
            <v xml:space="preserve">MUY ALTO </v>
          </cell>
        </row>
        <row r="32">
          <cell r="P32" t="str">
            <v xml:space="preserve">Daño de la información </v>
          </cell>
        </row>
        <row r="33">
          <cell r="P33" t="str">
            <v>Daño de bienes</v>
          </cell>
        </row>
        <row r="34">
          <cell r="P34" t="str">
            <v xml:space="preserve">Perdida de información </v>
          </cell>
        </row>
        <row r="35">
          <cell r="P35" t="str">
            <v>Sanciones legales</v>
          </cell>
        </row>
        <row r="36">
          <cell r="P36" t="str">
            <v xml:space="preserve">Sanciones de entes de control </v>
          </cell>
        </row>
        <row r="37">
          <cell r="D37" t="str">
            <v>Continuo</v>
          </cell>
          <cell r="E37" t="str">
            <v>Manual</v>
          </cell>
          <cell r="F37" t="str">
            <v>Preventivo</v>
          </cell>
          <cell r="P37" t="str">
            <v xml:space="preserve">Multas de entes de control </v>
          </cell>
        </row>
        <row r="38">
          <cell r="D38" t="str">
            <v>Diario</v>
          </cell>
          <cell r="E38" t="str">
            <v>Automático</v>
          </cell>
          <cell r="F38" t="str">
            <v>Detectivo</v>
          </cell>
          <cell r="P38" t="str">
            <v>Multas de entidades financieras</v>
          </cell>
        </row>
        <row r="39">
          <cell r="D39" t="str">
            <v>Semanal</v>
          </cell>
          <cell r="E39" t="str">
            <v>Combinado</v>
          </cell>
          <cell r="F39" t="str">
            <v>Correctivo</v>
          </cell>
          <cell r="P39" t="str">
            <v>Demandas</v>
          </cell>
        </row>
        <row r="40">
          <cell r="D40" t="str">
            <v>Mensual</v>
          </cell>
          <cell r="P40" t="str">
            <v>Perdida de mercado</v>
          </cell>
        </row>
        <row r="41">
          <cell r="D41" t="str">
            <v>Trimestral</v>
          </cell>
          <cell r="P41" t="str">
            <v>Disminución de los ingresos</v>
          </cell>
        </row>
        <row r="42">
          <cell r="D42" t="str">
            <v>Semestral</v>
          </cell>
          <cell r="P42" t="str">
            <v xml:space="preserve">Perdida de Clientes </v>
          </cell>
        </row>
        <row r="43">
          <cell r="D43" t="str">
            <v xml:space="preserve">Eventual </v>
          </cell>
          <cell r="P43" t="str">
            <v xml:space="preserve">Sobre costos </v>
          </cell>
        </row>
        <row r="44">
          <cell r="P44" t="str">
            <v>Lesiones de los funcionarios</v>
          </cell>
        </row>
        <row r="45">
          <cell r="P45" t="str">
            <v>Insatisfacción de los usuarios o clientes</v>
          </cell>
        </row>
        <row r="46">
          <cell r="P46" t="str">
            <v xml:space="preserve">Perdida de patrimonio </v>
          </cell>
        </row>
        <row r="47">
          <cell r="P47" t="str">
            <v>Interrupcion de actividades o servicio</v>
          </cell>
        </row>
        <row r="48">
          <cell r="P48" t="str">
            <v>Incumplimientos</v>
          </cell>
        </row>
        <row r="49">
          <cell r="P49" t="str">
            <v>Cambios a las condiciones iniciales</v>
          </cell>
        </row>
        <row r="50">
          <cell r="P50" t="str">
            <v>Reprocesos</v>
          </cell>
        </row>
        <row r="51">
          <cell r="P51" t="str">
            <v>Daño del ambiente</v>
          </cell>
        </row>
        <row r="52">
          <cell r="P52" t="str">
            <v xml:space="preserve">Perdida de Reputación </v>
          </cell>
        </row>
        <row r="53">
          <cell r="P53" t="str">
            <v xml:space="preserve">Daño de la imagen </v>
          </cell>
        </row>
        <row r="54">
          <cell r="P54" t="str">
            <v>Deterioro valores eticos y morales</v>
          </cell>
        </row>
        <row r="55">
          <cell r="P55" t="str">
            <v>Desmotivación</v>
          </cell>
        </row>
        <row r="56">
          <cell r="P56" t="str">
            <v>Deterioro comunicación</v>
          </cell>
        </row>
        <row r="57">
          <cell r="P57" t="str">
            <v>Deterioro en el majejo de equipos</v>
          </cell>
        </row>
        <row r="58">
          <cell r="P58" t="str">
            <v>Efecto de estrés</v>
          </cell>
        </row>
      </sheetData>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2"/>
      <sheetName val="Hoja1"/>
      <sheetName val="DINAMRIESGO"/>
      <sheetName val="DINAMICONT"/>
      <sheetName val="NO BORRAR"/>
      <sheetName val="DATOS"/>
    </sheetNames>
    <sheetDataSet>
      <sheetData sheetId="0"/>
      <sheetData sheetId="1" refreshError="1"/>
      <sheetData sheetId="2" refreshError="1"/>
      <sheetData sheetId="3" refreshError="1"/>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SOPORTE"/>
      <sheetName val="Cuestionario Prob x factor"/>
      <sheetName val="CALIFICRITERIOS"/>
      <sheetName val="CRITERIOS MEDIDICO IMPACTO"/>
      <sheetName val="VULNERABILIDAD SEGMENTO"/>
      <sheetName val="MEDICION IMPACTO"/>
      <sheetName val="MAPA TERMICO"/>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Anticorrupción"/>
      <sheetName val="Hoja1"/>
    </sheetNames>
    <sheetDataSet>
      <sheetData sheetId="0"/>
      <sheetData sheetId="1">
        <row r="2">
          <cell r="A2" t="str">
            <v>1. Rara vez</v>
          </cell>
        </row>
        <row r="3">
          <cell r="A3" t="str">
            <v>2. Improbable</v>
          </cell>
        </row>
        <row r="4">
          <cell r="A4" t="str">
            <v>3. Posible</v>
          </cell>
        </row>
        <row r="5">
          <cell r="A5" t="str">
            <v>4. Probable</v>
          </cell>
        </row>
        <row r="6">
          <cell r="A6" t="str">
            <v>5. Casi Seguro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S"/>
      <sheetName val="FACTOR"/>
      <sheetName val="SEG"/>
      <sheetName val="MATRIZ DE RIESGO LAFT"/>
      <sheetName val=" inh res x riesgo"/>
      <sheetName val="levantamiento de riesgos (2)"/>
      <sheetName val="levantamiento de riesgos"/>
      <sheetName val=" inh res consolidad"/>
      <sheetName val="CONTROL"/>
      <sheetName val="POLITICAS"/>
      <sheetName val="CALCONT"/>
      <sheetName val="CONTRCONSO"/>
      <sheetName val="MITIG"/>
      <sheetName val="Hoja5"/>
    </sheetNames>
    <sheetDataSet>
      <sheetData sheetId="0"/>
      <sheetData sheetId="1"/>
      <sheetData sheetId="2"/>
      <sheetData sheetId="3"/>
      <sheetData sheetId="4"/>
      <sheetData sheetId="5"/>
      <sheetData sheetId="6"/>
      <sheetData sheetId="7"/>
      <sheetData sheetId="8"/>
      <sheetData sheetId="9"/>
      <sheetData sheetId="10">
        <row r="12">
          <cell r="D12">
            <v>0</v>
          </cell>
          <cell r="E12" t="str">
            <v>CRITICO</v>
          </cell>
          <cell r="L12">
            <v>1</v>
          </cell>
          <cell r="M12">
            <v>0</v>
          </cell>
        </row>
        <row r="13">
          <cell r="D13">
            <v>1</v>
          </cell>
          <cell r="E13" t="str">
            <v>CRITICO</v>
          </cell>
          <cell r="L13">
            <v>2</v>
          </cell>
          <cell r="M13">
            <v>0.15</v>
          </cell>
        </row>
        <row r="14">
          <cell r="D14">
            <v>2</v>
          </cell>
          <cell r="E14" t="str">
            <v>CRITICO</v>
          </cell>
          <cell r="L14">
            <v>3</v>
          </cell>
          <cell r="M14">
            <v>0.3</v>
          </cell>
        </row>
        <row r="15">
          <cell r="D15">
            <v>3</v>
          </cell>
          <cell r="E15" t="str">
            <v>CRITICO</v>
          </cell>
          <cell r="L15">
            <v>4</v>
          </cell>
          <cell r="M15">
            <v>0.45</v>
          </cell>
        </row>
        <row r="16">
          <cell r="D16">
            <v>4</v>
          </cell>
          <cell r="E16" t="str">
            <v>CRITICO</v>
          </cell>
          <cell r="L16">
            <v>5</v>
          </cell>
          <cell r="M16">
            <v>0.6</v>
          </cell>
        </row>
        <row r="17">
          <cell r="D17">
            <v>5</v>
          </cell>
          <cell r="E17" t="str">
            <v>CRITICO</v>
          </cell>
          <cell r="L17">
            <v>6</v>
          </cell>
          <cell r="M17">
            <v>0.75</v>
          </cell>
        </row>
        <row r="18">
          <cell r="D18">
            <v>6</v>
          </cell>
          <cell r="E18" t="str">
            <v>CRITICO</v>
          </cell>
        </row>
        <row r="19">
          <cell r="D19">
            <v>7</v>
          </cell>
          <cell r="E19" t="str">
            <v>CRITICO</v>
          </cell>
        </row>
        <row r="20">
          <cell r="D20">
            <v>8</v>
          </cell>
          <cell r="E20" t="str">
            <v>CRITICO</v>
          </cell>
        </row>
        <row r="21">
          <cell r="D21">
            <v>9</v>
          </cell>
          <cell r="E21" t="str">
            <v>CRITICO</v>
          </cell>
        </row>
        <row r="22">
          <cell r="D22">
            <v>10</v>
          </cell>
          <cell r="E22" t="str">
            <v>CRITICO</v>
          </cell>
        </row>
        <row r="23">
          <cell r="D23">
            <v>11</v>
          </cell>
          <cell r="E23" t="str">
            <v>CRITICO</v>
          </cell>
        </row>
        <row r="24">
          <cell r="D24">
            <v>12</v>
          </cell>
          <cell r="E24" t="str">
            <v>CRITICO</v>
          </cell>
        </row>
        <row r="25">
          <cell r="D25">
            <v>13</v>
          </cell>
          <cell r="E25" t="str">
            <v>CRITICO</v>
          </cell>
        </row>
        <row r="26">
          <cell r="D26">
            <v>14</v>
          </cell>
          <cell r="E26" t="str">
            <v>CRITICO</v>
          </cell>
        </row>
        <row r="27">
          <cell r="D27">
            <v>15</v>
          </cell>
          <cell r="E27" t="str">
            <v>CRITICO</v>
          </cell>
        </row>
        <row r="28">
          <cell r="D28">
            <v>16</v>
          </cell>
          <cell r="E28" t="str">
            <v>CRITICO</v>
          </cell>
        </row>
        <row r="29">
          <cell r="D29">
            <v>17</v>
          </cell>
          <cell r="E29" t="str">
            <v>CRITICO</v>
          </cell>
        </row>
        <row r="30">
          <cell r="D30">
            <v>18</v>
          </cell>
          <cell r="E30" t="str">
            <v>CRITICO</v>
          </cell>
        </row>
        <row r="31">
          <cell r="D31">
            <v>19</v>
          </cell>
          <cell r="E31" t="str">
            <v>CRITICO</v>
          </cell>
        </row>
        <row r="32">
          <cell r="D32">
            <v>20</v>
          </cell>
          <cell r="E32" t="str">
            <v>CRITICO</v>
          </cell>
        </row>
        <row r="33">
          <cell r="D33">
            <v>21</v>
          </cell>
          <cell r="E33" t="str">
            <v>CRITICO</v>
          </cell>
        </row>
        <row r="34">
          <cell r="D34">
            <v>22</v>
          </cell>
          <cell r="E34" t="str">
            <v>CRITICO</v>
          </cell>
        </row>
        <row r="35">
          <cell r="D35">
            <v>23</v>
          </cell>
          <cell r="E35" t="str">
            <v>CRITICO</v>
          </cell>
        </row>
        <row r="36">
          <cell r="D36">
            <v>24</v>
          </cell>
          <cell r="E36" t="str">
            <v>CRITICO</v>
          </cell>
        </row>
        <row r="37">
          <cell r="D37">
            <v>25</v>
          </cell>
          <cell r="E37" t="str">
            <v>CRITICO</v>
          </cell>
        </row>
        <row r="38">
          <cell r="D38">
            <v>26</v>
          </cell>
          <cell r="E38" t="str">
            <v>CRITICO</v>
          </cell>
        </row>
        <row r="39">
          <cell r="D39">
            <v>27</v>
          </cell>
          <cell r="E39" t="str">
            <v>CRITICO</v>
          </cell>
        </row>
        <row r="40">
          <cell r="D40">
            <v>28</v>
          </cell>
          <cell r="E40" t="str">
            <v>CRITICO</v>
          </cell>
        </row>
        <row r="41">
          <cell r="D41">
            <v>29</v>
          </cell>
          <cell r="E41" t="str">
            <v>CRITICO</v>
          </cell>
        </row>
        <row r="42">
          <cell r="D42">
            <v>30</v>
          </cell>
          <cell r="E42" t="str">
            <v>CRITICO</v>
          </cell>
        </row>
        <row r="43">
          <cell r="D43">
            <v>31</v>
          </cell>
          <cell r="E43" t="str">
            <v>CRITICO</v>
          </cell>
        </row>
        <row r="44">
          <cell r="D44">
            <v>32</v>
          </cell>
          <cell r="E44" t="str">
            <v>CRITICO</v>
          </cell>
        </row>
        <row r="45">
          <cell r="D45">
            <v>33</v>
          </cell>
          <cell r="E45" t="str">
            <v>CRITICO</v>
          </cell>
        </row>
        <row r="46">
          <cell r="D46">
            <v>34</v>
          </cell>
          <cell r="E46" t="str">
            <v>CRITICO</v>
          </cell>
        </row>
        <row r="47">
          <cell r="D47">
            <v>35</v>
          </cell>
          <cell r="E47" t="str">
            <v>CRITICO</v>
          </cell>
        </row>
        <row r="48">
          <cell r="D48">
            <v>36</v>
          </cell>
          <cell r="E48" t="str">
            <v>CRITICO</v>
          </cell>
        </row>
        <row r="49">
          <cell r="D49">
            <v>37</v>
          </cell>
          <cell r="E49" t="str">
            <v>CRITICO</v>
          </cell>
        </row>
        <row r="50">
          <cell r="D50">
            <v>38</v>
          </cell>
          <cell r="E50" t="str">
            <v>CRITICO</v>
          </cell>
        </row>
        <row r="51">
          <cell r="D51">
            <v>39</v>
          </cell>
          <cell r="E51" t="str">
            <v>CRITICO</v>
          </cell>
        </row>
        <row r="52">
          <cell r="D52">
            <v>40</v>
          </cell>
          <cell r="E52" t="str">
            <v>CRITICO</v>
          </cell>
        </row>
        <row r="53">
          <cell r="D53">
            <v>41</v>
          </cell>
          <cell r="E53" t="str">
            <v>CRITICO</v>
          </cell>
        </row>
        <row r="54">
          <cell r="D54">
            <v>42</v>
          </cell>
          <cell r="E54" t="str">
            <v>CRITICO</v>
          </cell>
        </row>
        <row r="55">
          <cell r="D55">
            <v>43</v>
          </cell>
          <cell r="E55" t="str">
            <v>CRITICO</v>
          </cell>
        </row>
        <row r="56">
          <cell r="D56">
            <v>44</v>
          </cell>
          <cell r="E56" t="str">
            <v>CRITICO</v>
          </cell>
        </row>
        <row r="57">
          <cell r="D57">
            <v>45</v>
          </cell>
          <cell r="E57" t="str">
            <v>CRITICO</v>
          </cell>
        </row>
        <row r="58">
          <cell r="D58">
            <v>46</v>
          </cell>
          <cell r="E58" t="str">
            <v>CRITICO</v>
          </cell>
        </row>
        <row r="59">
          <cell r="D59">
            <v>47</v>
          </cell>
          <cell r="E59" t="str">
            <v>CRITICO</v>
          </cell>
        </row>
        <row r="60">
          <cell r="D60">
            <v>48</v>
          </cell>
          <cell r="E60" t="str">
            <v>CRITICO</v>
          </cell>
        </row>
        <row r="61">
          <cell r="D61">
            <v>49</v>
          </cell>
          <cell r="E61" t="str">
            <v>CRITICO</v>
          </cell>
        </row>
        <row r="62">
          <cell r="D62">
            <v>50</v>
          </cell>
          <cell r="E62" t="str">
            <v>CRITICO</v>
          </cell>
        </row>
        <row r="63">
          <cell r="D63">
            <v>51</v>
          </cell>
          <cell r="E63" t="str">
            <v>BAJO</v>
          </cell>
        </row>
        <row r="64">
          <cell r="D64">
            <v>52</v>
          </cell>
          <cell r="E64" t="str">
            <v>BAJO</v>
          </cell>
        </row>
        <row r="65">
          <cell r="D65">
            <v>53</v>
          </cell>
          <cell r="E65" t="str">
            <v>BAJO</v>
          </cell>
        </row>
        <row r="66">
          <cell r="D66">
            <v>54</v>
          </cell>
          <cell r="E66" t="str">
            <v>BAJO</v>
          </cell>
        </row>
        <row r="67">
          <cell r="D67">
            <v>55</v>
          </cell>
          <cell r="E67" t="str">
            <v>BAJO</v>
          </cell>
        </row>
        <row r="68">
          <cell r="D68">
            <v>56</v>
          </cell>
          <cell r="E68" t="str">
            <v>BAJO</v>
          </cell>
        </row>
        <row r="69">
          <cell r="D69">
            <v>57</v>
          </cell>
          <cell r="E69" t="str">
            <v>BAJO</v>
          </cell>
        </row>
        <row r="70">
          <cell r="D70">
            <v>58</v>
          </cell>
          <cell r="E70" t="str">
            <v>BAJO</v>
          </cell>
        </row>
        <row r="71">
          <cell r="D71">
            <v>59</v>
          </cell>
          <cell r="E71" t="str">
            <v>BAJO</v>
          </cell>
        </row>
        <row r="72">
          <cell r="D72">
            <v>60</v>
          </cell>
          <cell r="E72" t="str">
            <v>BAJO</v>
          </cell>
        </row>
        <row r="73">
          <cell r="D73">
            <v>61</v>
          </cell>
          <cell r="E73" t="str">
            <v>RAZONABLE</v>
          </cell>
        </row>
        <row r="74">
          <cell r="D74">
            <v>62</v>
          </cell>
          <cell r="E74" t="str">
            <v>RAZONABLE</v>
          </cell>
        </row>
        <row r="75">
          <cell r="D75">
            <v>63</v>
          </cell>
          <cell r="E75" t="str">
            <v>RAZONABLE</v>
          </cell>
        </row>
        <row r="76">
          <cell r="D76">
            <v>64</v>
          </cell>
          <cell r="E76" t="str">
            <v>RAZONABLE</v>
          </cell>
        </row>
        <row r="77">
          <cell r="D77">
            <v>65</v>
          </cell>
          <cell r="E77" t="str">
            <v>RAZONABLE</v>
          </cell>
        </row>
        <row r="78">
          <cell r="D78">
            <v>66</v>
          </cell>
          <cell r="E78" t="str">
            <v>RAZONABLE</v>
          </cell>
        </row>
        <row r="79">
          <cell r="D79">
            <v>67</v>
          </cell>
          <cell r="E79" t="str">
            <v>RAZONABLE</v>
          </cell>
        </row>
        <row r="80">
          <cell r="D80">
            <v>68</v>
          </cell>
          <cell r="E80" t="str">
            <v>RAZONABLE</v>
          </cell>
        </row>
        <row r="81">
          <cell r="D81">
            <v>69</v>
          </cell>
          <cell r="E81" t="str">
            <v>RAZONABLE</v>
          </cell>
        </row>
        <row r="82">
          <cell r="D82">
            <v>70</v>
          </cell>
          <cell r="E82" t="str">
            <v>RAZONABLE</v>
          </cell>
        </row>
        <row r="83">
          <cell r="D83">
            <v>71</v>
          </cell>
          <cell r="E83" t="str">
            <v>BUENO</v>
          </cell>
        </row>
        <row r="84">
          <cell r="D84">
            <v>72</v>
          </cell>
          <cell r="E84" t="str">
            <v>BUENO</v>
          </cell>
        </row>
        <row r="85">
          <cell r="D85">
            <v>73</v>
          </cell>
          <cell r="E85" t="str">
            <v>BUENO</v>
          </cell>
        </row>
        <row r="86">
          <cell r="D86">
            <v>74</v>
          </cell>
          <cell r="E86" t="str">
            <v>BUENO</v>
          </cell>
        </row>
        <row r="87">
          <cell r="D87">
            <v>75</v>
          </cell>
          <cell r="E87" t="str">
            <v>BUENO</v>
          </cell>
        </row>
        <row r="88">
          <cell r="D88">
            <v>76</v>
          </cell>
          <cell r="E88" t="str">
            <v>BUENO</v>
          </cell>
        </row>
        <row r="89">
          <cell r="D89">
            <v>77</v>
          </cell>
          <cell r="E89" t="str">
            <v>BUENO</v>
          </cell>
        </row>
        <row r="90">
          <cell r="D90">
            <v>78</v>
          </cell>
          <cell r="E90" t="str">
            <v>BUENO</v>
          </cell>
        </row>
        <row r="91">
          <cell r="D91">
            <v>79</v>
          </cell>
          <cell r="E91" t="str">
            <v>BUENO</v>
          </cell>
        </row>
        <row r="92">
          <cell r="D92">
            <v>80</v>
          </cell>
          <cell r="E92" t="str">
            <v>BUENO</v>
          </cell>
        </row>
        <row r="93">
          <cell r="D93">
            <v>81</v>
          </cell>
          <cell r="E93" t="str">
            <v>MUY BUENO</v>
          </cell>
        </row>
        <row r="94">
          <cell r="D94">
            <v>82</v>
          </cell>
          <cell r="E94" t="str">
            <v>MUY BUENO</v>
          </cell>
        </row>
        <row r="95">
          <cell r="D95">
            <v>83</v>
          </cell>
          <cell r="E95" t="str">
            <v>MUY BUENO</v>
          </cell>
        </row>
        <row r="96">
          <cell r="D96">
            <v>84</v>
          </cell>
          <cell r="E96" t="str">
            <v>MUY BUENO</v>
          </cell>
        </row>
        <row r="97">
          <cell r="D97">
            <v>85</v>
          </cell>
          <cell r="E97" t="str">
            <v>MUY BUENO</v>
          </cell>
        </row>
        <row r="98">
          <cell r="D98">
            <v>86</v>
          </cell>
          <cell r="E98" t="str">
            <v>MUY BUENO</v>
          </cell>
        </row>
        <row r="99">
          <cell r="D99">
            <v>87</v>
          </cell>
          <cell r="E99" t="str">
            <v>MUY BUENO</v>
          </cell>
        </row>
        <row r="100">
          <cell r="D100">
            <v>88</v>
          </cell>
          <cell r="E100" t="str">
            <v>MUY BUENO</v>
          </cell>
        </row>
        <row r="101">
          <cell r="D101">
            <v>89</v>
          </cell>
          <cell r="E101" t="str">
            <v>MUY BUENO</v>
          </cell>
        </row>
        <row r="102">
          <cell r="D102">
            <v>90</v>
          </cell>
          <cell r="E102" t="str">
            <v>MUY BUENO</v>
          </cell>
        </row>
        <row r="103">
          <cell r="D103">
            <v>91</v>
          </cell>
          <cell r="E103" t="str">
            <v>OPTIMO</v>
          </cell>
        </row>
        <row r="104">
          <cell r="D104">
            <v>92</v>
          </cell>
          <cell r="E104" t="str">
            <v>OPTIMO</v>
          </cell>
        </row>
        <row r="105">
          <cell r="D105">
            <v>93</v>
          </cell>
          <cell r="E105" t="str">
            <v>OPTIMO</v>
          </cell>
        </row>
        <row r="106">
          <cell r="D106">
            <v>94</v>
          </cell>
          <cell r="E106" t="str">
            <v>OPTIMO</v>
          </cell>
        </row>
        <row r="107">
          <cell r="D107">
            <v>95</v>
          </cell>
          <cell r="E107" t="str">
            <v>OPTIMO</v>
          </cell>
        </row>
        <row r="108">
          <cell r="D108">
            <v>96</v>
          </cell>
          <cell r="E108" t="str">
            <v>OPTIMO</v>
          </cell>
        </row>
        <row r="109">
          <cell r="D109">
            <v>97</v>
          </cell>
          <cell r="E109" t="str">
            <v>OPTIMO</v>
          </cell>
        </row>
        <row r="110">
          <cell r="D110">
            <v>98</v>
          </cell>
          <cell r="E110" t="str">
            <v>OPTIMO</v>
          </cell>
        </row>
        <row r="111">
          <cell r="D111">
            <v>99</v>
          </cell>
          <cell r="E111" t="str">
            <v>OPTIMO</v>
          </cell>
        </row>
        <row r="112">
          <cell r="D112">
            <v>100</v>
          </cell>
          <cell r="E112" t="str">
            <v>OPTIMO</v>
          </cell>
        </row>
      </sheetData>
      <sheetData sheetId="11"/>
      <sheetData sheetId="12"/>
      <sheetData sheetId="1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Riesgos y Controles"/>
      <sheetName val="Soporte Calificación"/>
      <sheetName val="Mapa Inherente"/>
      <sheetName val="Mapa Residual"/>
      <sheetName val="Pareto"/>
      <sheetName val="Riesgos"/>
      <sheetName val="Prioridad de riesgos"/>
      <sheetName val="Estadísticos"/>
      <sheetName val="Modelo Matriz de Riesgos y Cont"/>
    </sheetNames>
    <sheetDataSet>
      <sheetData sheetId="0" refreshError="1"/>
      <sheetData sheetId="1" refreshError="1"/>
      <sheetData sheetId="2">
        <row r="65486">
          <cell r="G65486" t="str">
            <v xml:space="preserve">5.1 Nos ocurre con cierta periodicidad (1 vez cada mes) </v>
          </cell>
          <cell r="H65486" t="str">
            <v xml:space="preserve">5.2 Se espera la ocurrencia del evento en más del 20% de los casos </v>
          </cell>
        </row>
        <row r="65487">
          <cell r="G65487" t="str">
            <v xml:space="preserve">4.1 Se presenta con alguna frecuencia (1 vez cada trimestre) </v>
          </cell>
          <cell r="H65487" t="str">
            <v xml:space="preserve">4.2 El evento ocurrirá entre el 15 y el 20% de los casos </v>
          </cell>
        </row>
        <row r="65488">
          <cell r="G65488" t="str">
            <v xml:space="preserve">3.1 Se presenta por lo menos una vez cada año </v>
          </cell>
          <cell r="H65488" t="str">
            <v xml:space="preserve">3.2 El evento puede ocurrir entre el 10 y 15% de los casos </v>
          </cell>
        </row>
        <row r="65489">
          <cell r="G65489" t="str">
            <v xml:space="preserve">2.1 Se ha presentado alguna vez en la Entidad ó en el sector (En cinco años) </v>
          </cell>
          <cell r="H65489" t="str">
            <v xml:space="preserve">2.2 El evento puede ocurrir entre el 3 y el 10% de los casos </v>
          </cell>
        </row>
        <row r="65490">
          <cell r="H65490" t="str">
            <v xml:space="preserve">1.2 El evento puede ocurrir en menos del 3% de los casos </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RP"/>
      <sheetName val="BASE PROB"/>
      <sheetName val="Cuestionario Prob.-Usuarios"/>
      <sheetName val="CALIFICRITERIOS"/>
      <sheetName val="MedRI"/>
      <sheetName val="Cuestionarios Impactos-usuarios"/>
      <sheetName val="CRITERIOS SOPORTE"/>
      <sheetName val="controles"/>
      <sheetName val="INCCONTROL"/>
      <sheetName val="RIRR"/>
      <sheetName val="DATOS BASE MT"/>
      <sheetName val="MTXF"/>
      <sheetName val="ejemplo probabilidad"/>
      <sheetName val="Ejemplo impacto"/>
      <sheetName val="EJ RR"/>
      <sheetName val="MAPA TERMICO"/>
    </sheetNames>
    <sheetDataSet>
      <sheetData sheetId="0"/>
      <sheetData sheetId="1">
        <row r="5">
          <cell r="V5" t="str">
            <v>C1</v>
          </cell>
          <cell r="W5">
            <v>4</v>
          </cell>
        </row>
        <row r="6">
          <cell r="V6" t="str">
            <v>C2</v>
          </cell>
          <cell r="W6">
            <v>3</v>
          </cell>
        </row>
        <row r="7">
          <cell r="V7" t="str">
            <v>C3</v>
          </cell>
          <cell r="W7">
            <v>5</v>
          </cell>
        </row>
        <row r="8">
          <cell r="V8" t="str">
            <v>C4</v>
          </cell>
          <cell r="W8">
            <v>4</v>
          </cell>
        </row>
        <row r="9">
          <cell r="V9" t="str">
            <v>C5</v>
          </cell>
          <cell r="W9">
            <v>3</v>
          </cell>
        </row>
        <row r="10">
          <cell r="V10" t="str">
            <v>C6</v>
          </cell>
          <cell r="W10">
            <v>3</v>
          </cell>
        </row>
        <row r="11">
          <cell r="V11" t="str">
            <v>C7</v>
          </cell>
          <cell r="W11">
            <v>3</v>
          </cell>
        </row>
        <row r="12">
          <cell r="V12" t="str">
            <v>P1</v>
          </cell>
          <cell r="W12">
            <v>3</v>
          </cell>
        </row>
        <row r="13">
          <cell r="V13" t="str">
            <v>P2</v>
          </cell>
          <cell r="W13">
            <v>3</v>
          </cell>
        </row>
        <row r="14">
          <cell r="V14" t="str">
            <v>P3</v>
          </cell>
          <cell r="W14">
            <v>5</v>
          </cell>
        </row>
        <row r="15">
          <cell r="V15" t="str">
            <v>P4</v>
          </cell>
          <cell r="W15">
            <v>4</v>
          </cell>
        </row>
        <row r="16">
          <cell r="V16" t="str">
            <v>P5</v>
          </cell>
          <cell r="W16">
            <v>3</v>
          </cell>
        </row>
        <row r="17">
          <cell r="V17" t="str">
            <v>P6</v>
          </cell>
          <cell r="W17">
            <v>4</v>
          </cell>
        </row>
        <row r="18">
          <cell r="V18" t="str">
            <v>P7</v>
          </cell>
          <cell r="W18">
            <v>4</v>
          </cell>
        </row>
        <row r="19">
          <cell r="V19" t="str">
            <v>J1</v>
          </cell>
          <cell r="W19">
            <v>4</v>
          </cell>
        </row>
        <row r="20">
          <cell r="V20" t="str">
            <v>J2</v>
          </cell>
          <cell r="W20">
            <v>3</v>
          </cell>
        </row>
        <row r="21">
          <cell r="V21" t="str">
            <v>J3</v>
          </cell>
          <cell r="W21">
            <v>5</v>
          </cell>
        </row>
        <row r="22">
          <cell r="V22" t="str">
            <v>J4</v>
          </cell>
          <cell r="W22">
            <v>4</v>
          </cell>
        </row>
        <row r="23">
          <cell r="V23" t="str">
            <v>J5</v>
          </cell>
          <cell r="W23">
            <v>3</v>
          </cell>
        </row>
        <row r="24">
          <cell r="V24" t="str">
            <v>J6</v>
          </cell>
          <cell r="W24">
            <v>3</v>
          </cell>
        </row>
        <row r="25">
          <cell r="V25" t="str">
            <v>J7</v>
          </cell>
          <cell r="W25">
            <v>3</v>
          </cell>
        </row>
        <row r="26">
          <cell r="V26" t="str">
            <v>CN1</v>
          </cell>
          <cell r="W26">
            <v>4</v>
          </cell>
        </row>
        <row r="27">
          <cell r="V27" t="str">
            <v>CN2</v>
          </cell>
          <cell r="W27">
            <v>4</v>
          </cell>
        </row>
        <row r="28">
          <cell r="V28" t="str">
            <v>CN3</v>
          </cell>
          <cell r="W28">
            <v>5</v>
          </cell>
        </row>
        <row r="29">
          <cell r="V29" t="str">
            <v>CN4</v>
          </cell>
          <cell r="W29">
            <v>4</v>
          </cell>
        </row>
        <row r="30">
          <cell r="V30" t="str">
            <v>CN5</v>
          </cell>
          <cell r="W30">
            <v>3</v>
          </cell>
        </row>
        <row r="31">
          <cell r="V31" t="str">
            <v>CN6</v>
          </cell>
          <cell r="W31">
            <v>3</v>
          </cell>
        </row>
        <row r="32">
          <cell r="V32" t="str">
            <v>CN7</v>
          </cell>
          <cell r="W32">
            <v>3</v>
          </cell>
        </row>
        <row r="33">
          <cell r="V33" t="str">
            <v>THTH</v>
          </cell>
          <cell r="W33">
            <v>2</v>
          </cell>
        </row>
        <row r="34">
          <cell r="V34" t="str">
            <v>PVPV</v>
          </cell>
          <cell r="W34">
            <v>2</v>
          </cell>
        </row>
        <row r="35">
          <cell r="V35" t="str">
            <v>PTPT</v>
          </cell>
          <cell r="W35">
            <v>2</v>
          </cell>
        </row>
        <row r="36">
          <cell r="V36" t="str">
            <v>GCGC</v>
          </cell>
          <cell r="W36">
            <v>2</v>
          </cell>
        </row>
      </sheetData>
      <sheetData sheetId="2"/>
      <sheetData sheetId="3"/>
      <sheetData sheetId="4"/>
      <sheetData sheetId="5"/>
      <sheetData sheetId="6"/>
      <sheetData sheetId="7"/>
      <sheetData sheetId="8">
        <row r="2">
          <cell r="K2">
            <v>0.6</v>
          </cell>
        </row>
      </sheetData>
      <sheetData sheetId="9"/>
      <sheetData sheetId="10"/>
      <sheetData sheetId="11"/>
      <sheetData sheetId="12"/>
      <sheetData sheetId="13"/>
      <sheetData sheetId="14"/>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F1" t="str">
            <v>SI</v>
          </cell>
          <cell r="G1" t="str">
            <v>EVITAR</v>
          </cell>
        </row>
        <row r="2">
          <cell r="F2" t="str">
            <v>NO</v>
          </cell>
          <cell r="G2" t="str">
            <v>REDUCIR LA CAUSA</v>
          </cell>
        </row>
        <row r="3">
          <cell r="G3" t="str">
            <v>REDUCIR EL IMPACTO</v>
          </cell>
        </row>
        <row r="4">
          <cell r="G4" t="str">
            <v>TRANFERIR TOTALMENTE</v>
          </cell>
        </row>
        <row r="5">
          <cell r="G5" t="str">
            <v>TRANSFERIR PARCIALMENTE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BASE OCULTAR"/>
      <sheetName val="CODIGOS INTERNOS"/>
      <sheetName val="MRP"/>
      <sheetName val="CRITERIOS"/>
      <sheetName val="BASE"/>
      <sheetName val="MAPA DE RIESGO "/>
      <sheetName val="Riesgos Procesos"/>
      <sheetName val="IMP Y DET"/>
      <sheetName val="TRATAMIENTO"/>
      <sheetName val="Listado Procesos"/>
    </sheetNames>
    <sheetDataSet>
      <sheetData sheetId="0"/>
      <sheetData sheetId="1">
        <row r="10">
          <cell r="C10">
            <v>0</v>
          </cell>
          <cell r="D10" t="str">
            <v>CRITICA</v>
          </cell>
        </row>
        <row r="11">
          <cell r="C11">
            <v>1</v>
          </cell>
          <cell r="D11" t="str">
            <v>CRITICA</v>
          </cell>
        </row>
        <row r="12">
          <cell r="C12">
            <v>2</v>
          </cell>
          <cell r="D12" t="str">
            <v>CRITICA</v>
          </cell>
        </row>
        <row r="13">
          <cell r="C13">
            <v>3</v>
          </cell>
          <cell r="D13" t="str">
            <v>CRITICA</v>
          </cell>
        </row>
        <row r="14">
          <cell r="C14">
            <v>4</v>
          </cell>
          <cell r="D14" t="str">
            <v>CRITICA</v>
          </cell>
        </row>
        <row r="15">
          <cell r="C15">
            <v>5</v>
          </cell>
          <cell r="D15" t="str">
            <v>CRITICA</v>
          </cell>
        </row>
        <row r="16">
          <cell r="C16">
            <v>6</v>
          </cell>
          <cell r="D16" t="str">
            <v>CRITICA</v>
          </cell>
        </row>
        <row r="17">
          <cell r="C17">
            <v>7</v>
          </cell>
          <cell r="D17" t="str">
            <v>CRITICA</v>
          </cell>
        </row>
        <row r="18">
          <cell r="C18">
            <v>8</v>
          </cell>
          <cell r="D18" t="str">
            <v>CRITICA</v>
          </cell>
        </row>
        <row r="19">
          <cell r="C19">
            <v>9</v>
          </cell>
          <cell r="D19" t="str">
            <v>CRITICA</v>
          </cell>
        </row>
        <row r="20">
          <cell r="C20">
            <v>10</v>
          </cell>
          <cell r="D20" t="str">
            <v>CRITICA</v>
          </cell>
        </row>
        <row r="21">
          <cell r="C21">
            <v>11</v>
          </cell>
          <cell r="D21" t="str">
            <v>CRITICA</v>
          </cell>
        </row>
        <row r="22">
          <cell r="C22">
            <v>12</v>
          </cell>
          <cell r="D22" t="str">
            <v>CRITICA</v>
          </cell>
        </row>
        <row r="23">
          <cell r="C23">
            <v>13</v>
          </cell>
          <cell r="D23" t="str">
            <v>CRITICA</v>
          </cell>
        </row>
        <row r="24">
          <cell r="C24">
            <v>14</v>
          </cell>
          <cell r="D24" t="str">
            <v>CRITICA</v>
          </cell>
        </row>
        <row r="25">
          <cell r="C25">
            <v>15</v>
          </cell>
          <cell r="D25" t="str">
            <v>CRITICA</v>
          </cell>
        </row>
        <row r="26">
          <cell r="C26">
            <v>16</v>
          </cell>
          <cell r="D26" t="str">
            <v>CRITICA</v>
          </cell>
        </row>
        <row r="27">
          <cell r="C27">
            <v>17</v>
          </cell>
          <cell r="D27" t="str">
            <v>CRITICA</v>
          </cell>
        </row>
        <row r="28">
          <cell r="C28">
            <v>18</v>
          </cell>
          <cell r="D28" t="str">
            <v>CRITICA</v>
          </cell>
        </row>
        <row r="29">
          <cell r="C29">
            <v>19</v>
          </cell>
          <cell r="D29" t="str">
            <v>CRITICA</v>
          </cell>
        </row>
        <row r="30">
          <cell r="C30">
            <v>20</v>
          </cell>
          <cell r="D30" t="str">
            <v>BAJA</v>
          </cell>
        </row>
        <row r="31">
          <cell r="C31">
            <v>21</v>
          </cell>
          <cell r="D31" t="str">
            <v>BAJA</v>
          </cell>
        </row>
        <row r="32">
          <cell r="C32">
            <v>22</v>
          </cell>
          <cell r="D32" t="str">
            <v>BAJA</v>
          </cell>
        </row>
        <row r="33">
          <cell r="C33">
            <v>23</v>
          </cell>
          <cell r="D33" t="str">
            <v>BAJA</v>
          </cell>
        </row>
        <row r="34">
          <cell r="C34">
            <v>24</v>
          </cell>
          <cell r="D34" t="str">
            <v>BAJA</v>
          </cell>
        </row>
        <row r="35">
          <cell r="C35">
            <v>25</v>
          </cell>
          <cell r="D35" t="str">
            <v>BAJA</v>
          </cell>
        </row>
        <row r="36">
          <cell r="C36">
            <v>26</v>
          </cell>
          <cell r="D36" t="str">
            <v>BAJA</v>
          </cell>
        </row>
        <row r="37">
          <cell r="C37">
            <v>27</v>
          </cell>
          <cell r="D37" t="str">
            <v>BAJA</v>
          </cell>
        </row>
        <row r="38">
          <cell r="C38">
            <v>28</v>
          </cell>
          <cell r="D38" t="str">
            <v>BAJA</v>
          </cell>
        </row>
        <row r="39">
          <cell r="C39">
            <v>29</v>
          </cell>
          <cell r="D39" t="str">
            <v>BAJA</v>
          </cell>
        </row>
        <row r="40">
          <cell r="C40">
            <v>30</v>
          </cell>
          <cell r="D40" t="str">
            <v>BAJA</v>
          </cell>
        </row>
        <row r="41">
          <cell r="C41">
            <v>31</v>
          </cell>
          <cell r="D41" t="str">
            <v>BAJA</v>
          </cell>
        </row>
        <row r="42">
          <cell r="C42">
            <v>32</v>
          </cell>
          <cell r="D42" t="str">
            <v>BAJA</v>
          </cell>
        </row>
        <row r="43">
          <cell r="C43">
            <v>33</v>
          </cell>
          <cell r="D43" t="str">
            <v>BAJA</v>
          </cell>
        </row>
        <row r="44">
          <cell r="C44">
            <v>34</v>
          </cell>
          <cell r="D44" t="str">
            <v>BAJA</v>
          </cell>
        </row>
        <row r="45">
          <cell r="C45">
            <v>35</v>
          </cell>
          <cell r="D45" t="str">
            <v>BAJA</v>
          </cell>
        </row>
        <row r="46">
          <cell r="C46">
            <v>36</v>
          </cell>
          <cell r="D46" t="str">
            <v>BAJA</v>
          </cell>
        </row>
        <row r="47">
          <cell r="C47">
            <v>37</v>
          </cell>
          <cell r="D47" t="str">
            <v>BAJA</v>
          </cell>
        </row>
        <row r="48">
          <cell r="C48">
            <v>38</v>
          </cell>
          <cell r="D48" t="str">
            <v>BAJA</v>
          </cell>
        </row>
        <row r="49">
          <cell r="C49">
            <v>39</v>
          </cell>
          <cell r="D49" t="str">
            <v>BAJA</v>
          </cell>
        </row>
        <row r="50">
          <cell r="C50">
            <v>40</v>
          </cell>
          <cell r="D50" t="str">
            <v>BAJA</v>
          </cell>
        </row>
        <row r="51">
          <cell r="C51">
            <v>41</v>
          </cell>
          <cell r="D51" t="str">
            <v>BUENA</v>
          </cell>
        </row>
        <row r="52">
          <cell r="C52">
            <v>42</v>
          </cell>
          <cell r="D52" t="str">
            <v>BUENA</v>
          </cell>
        </row>
        <row r="53">
          <cell r="C53">
            <v>43</v>
          </cell>
          <cell r="D53" t="str">
            <v>BUENA</v>
          </cell>
        </row>
        <row r="54">
          <cell r="C54">
            <v>44</v>
          </cell>
          <cell r="D54" t="str">
            <v>BUENA</v>
          </cell>
        </row>
        <row r="55">
          <cell r="C55">
            <v>45</v>
          </cell>
          <cell r="D55" t="str">
            <v>BUENA</v>
          </cell>
        </row>
        <row r="56">
          <cell r="C56">
            <v>46</v>
          </cell>
          <cell r="D56" t="str">
            <v>BUENA</v>
          </cell>
        </row>
        <row r="57">
          <cell r="C57">
            <v>47</v>
          </cell>
          <cell r="D57" t="str">
            <v>BUENA</v>
          </cell>
        </row>
        <row r="58">
          <cell r="C58">
            <v>48</v>
          </cell>
          <cell r="D58" t="str">
            <v>BUENA</v>
          </cell>
        </row>
        <row r="59">
          <cell r="C59">
            <v>49</v>
          </cell>
          <cell r="D59" t="str">
            <v>BUENA</v>
          </cell>
        </row>
        <row r="60">
          <cell r="C60">
            <v>50</v>
          </cell>
          <cell r="D60" t="str">
            <v>BUENA</v>
          </cell>
        </row>
        <row r="61">
          <cell r="C61">
            <v>51</v>
          </cell>
          <cell r="D61" t="str">
            <v>BUENA</v>
          </cell>
        </row>
        <row r="62">
          <cell r="C62">
            <v>52</v>
          </cell>
          <cell r="D62" t="str">
            <v>BUENA</v>
          </cell>
        </row>
        <row r="63">
          <cell r="C63">
            <v>53</v>
          </cell>
          <cell r="D63" t="str">
            <v>BUENA</v>
          </cell>
        </row>
        <row r="64">
          <cell r="C64">
            <v>54</v>
          </cell>
          <cell r="D64" t="str">
            <v>BUENA</v>
          </cell>
        </row>
        <row r="65">
          <cell r="C65">
            <v>55</v>
          </cell>
          <cell r="D65" t="str">
            <v>BUENA</v>
          </cell>
        </row>
        <row r="66">
          <cell r="C66">
            <v>56</v>
          </cell>
          <cell r="D66" t="str">
            <v>BUENA</v>
          </cell>
        </row>
        <row r="67">
          <cell r="C67">
            <v>57</v>
          </cell>
          <cell r="D67" t="str">
            <v>BUENA</v>
          </cell>
        </row>
        <row r="68">
          <cell r="C68">
            <v>58</v>
          </cell>
          <cell r="D68" t="str">
            <v>BUENA</v>
          </cell>
        </row>
        <row r="69">
          <cell r="C69">
            <v>59</v>
          </cell>
          <cell r="D69" t="str">
            <v>BUENA</v>
          </cell>
        </row>
        <row r="70">
          <cell r="C70">
            <v>60</v>
          </cell>
          <cell r="D70" t="str">
            <v>BUENA</v>
          </cell>
        </row>
        <row r="71">
          <cell r="C71">
            <v>61</v>
          </cell>
          <cell r="D71" t="str">
            <v>BUENA</v>
          </cell>
        </row>
        <row r="72">
          <cell r="C72">
            <v>62</v>
          </cell>
          <cell r="D72" t="str">
            <v>BUENA</v>
          </cell>
        </row>
        <row r="73">
          <cell r="C73">
            <v>63</v>
          </cell>
          <cell r="D73" t="str">
            <v>BUENA</v>
          </cell>
        </row>
        <row r="74">
          <cell r="C74">
            <v>64</v>
          </cell>
          <cell r="D74" t="str">
            <v>BUENA</v>
          </cell>
        </row>
        <row r="75">
          <cell r="C75">
            <v>65</v>
          </cell>
          <cell r="D75" t="str">
            <v>BUENA</v>
          </cell>
        </row>
        <row r="76">
          <cell r="C76">
            <v>66</v>
          </cell>
          <cell r="D76" t="str">
            <v>BUENA</v>
          </cell>
        </row>
        <row r="77">
          <cell r="C77">
            <v>67</v>
          </cell>
          <cell r="D77" t="str">
            <v>BUENA</v>
          </cell>
        </row>
        <row r="78">
          <cell r="C78">
            <v>68</v>
          </cell>
          <cell r="D78" t="str">
            <v>BUENA</v>
          </cell>
        </row>
        <row r="79">
          <cell r="C79">
            <v>69</v>
          </cell>
          <cell r="D79" t="str">
            <v>BUENA</v>
          </cell>
        </row>
        <row r="80">
          <cell r="C80">
            <v>70</v>
          </cell>
          <cell r="D80" t="str">
            <v>BUENA</v>
          </cell>
        </row>
        <row r="81">
          <cell r="C81">
            <v>71</v>
          </cell>
          <cell r="D81" t="str">
            <v>BUENA</v>
          </cell>
        </row>
        <row r="82">
          <cell r="C82">
            <v>72</v>
          </cell>
          <cell r="D82" t="str">
            <v>BUENA</v>
          </cell>
        </row>
        <row r="83">
          <cell r="C83">
            <v>73</v>
          </cell>
          <cell r="D83" t="str">
            <v>BUENA</v>
          </cell>
        </row>
        <row r="84">
          <cell r="C84">
            <v>74</v>
          </cell>
          <cell r="D84" t="str">
            <v>BUENA</v>
          </cell>
        </row>
        <row r="85">
          <cell r="C85">
            <v>75</v>
          </cell>
          <cell r="D85" t="str">
            <v>BUENA</v>
          </cell>
        </row>
        <row r="86">
          <cell r="C86">
            <v>76</v>
          </cell>
          <cell r="D86" t="str">
            <v>BUENA</v>
          </cell>
        </row>
        <row r="87">
          <cell r="C87">
            <v>77</v>
          </cell>
          <cell r="D87" t="str">
            <v>BUENA</v>
          </cell>
        </row>
        <row r="88">
          <cell r="C88">
            <v>78</v>
          </cell>
          <cell r="D88" t="str">
            <v>BUENA</v>
          </cell>
        </row>
        <row r="89">
          <cell r="C89">
            <v>79</v>
          </cell>
          <cell r="D89" t="str">
            <v>BUENA</v>
          </cell>
        </row>
        <row r="90">
          <cell r="C90">
            <v>80</v>
          </cell>
          <cell r="D90" t="str">
            <v>BUENA</v>
          </cell>
        </row>
        <row r="91">
          <cell r="C91">
            <v>81</v>
          </cell>
          <cell r="D91" t="str">
            <v>BUENA</v>
          </cell>
        </row>
        <row r="92">
          <cell r="C92">
            <v>82</v>
          </cell>
          <cell r="D92" t="str">
            <v>BUENA</v>
          </cell>
        </row>
        <row r="93">
          <cell r="C93">
            <v>83</v>
          </cell>
          <cell r="D93" t="str">
            <v>BUENA</v>
          </cell>
        </row>
        <row r="94">
          <cell r="C94">
            <v>84</v>
          </cell>
          <cell r="D94" t="str">
            <v>BUENA</v>
          </cell>
        </row>
        <row r="95">
          <cell r="C95">
            <v>85</v>
          </cell>
          <cell r="D95" t="str">
            <v>BUENA</v>
          </cell>
        </row>
        <row r="96">
          <cell r="C96">
            <v>86</v>
          </cell>
          <cell r="D96" t="str">
            <v>BUENA</v>
          </cell>
        </row>
        <row r="97">
          <cell r="C97">
            <v>87</v>
          </cell>
          <cell r="D97" t="str">
            <v>BUENA</v>
          </cell>
        </row>
        <row r="98">
          <cell r="C98">
            <v>88</v>
          </cell>
          <cell r="D98" t="str">
            <v>BUENA</v>
          </cell>
        </row>
        <row r="99">
          <cell r="C99">
            <v>89</v>
          </cell>
          <cell r="D99" t="str">
            <v>BUENA</v>
          </cell>
        </row>
        <row r="100">
          <cell r="C100">
            <v>90</v>
          </cell>
          <cell r="D100" t="str">
            <v>BUENA</v>
          </cell>
        </row>
        <row r="101">
          <cell r="C101">
            <v>91</v>
          </cell>
          <cell r="D101" t="str">
            <v>EXCELENTE</v>
          </cell>
        </row>
        <row r="102">
          <cell r="C102">
            <v>92</v>
          </cell>
          <cell r="D102" t="str">
            <v>EXCELENTE</v>
          </cell>
        </row>
        <row r="103">
          <cell r="C103">
            <v>93</v>
          </cell>
          <cell r="D103" t="str">
            <v>EXCELENTE</v>
          </cell>
        </row>
        <row r="104">
          <cell r="C104">
            <v>94</v>
          </cell>
          <cell r="D104" t="str">
            <v>EXCELENTE</v>
          </cell>
        </row>
        <row r="105">
          <cell r="C105">
            <v>95</v>
          </cell>
          <cell r="D105" t="str">
            <v>EXCELENTE</v>
          </cell>
        </row>
        <row r="106">
          <cell r="C106">
            <v>96</v>
          </cell>
          <cell r="D106" t="str">
            <v>EXCELENTE</v>
          </cell>
        </row>
        <row r="107">
          <cell r="C107">
            <v>97</v>
          </cell>
          <cell r="D107" t="str">
            <v>EXCELENTE</v>
          </cell>
        </row>
        <row r="108">
          <cell r="C108">
            <v>98</v>
          </cell>
          <cell r="D108" t="str">
            <v>EXCELENTE</v>
          </cell>
        </row>
        <row r="109">
          <cell r="C109">
            <v>99</v>
          </cell>
          <cell r="D109" t="str">
            <v>EXCELENTE</v>
          </cell>
        </row>
        <row r="110">
          <cell r="C110">
            <v>100</v>
          </cell>
          <cell r="D110" t="str">
            <v>EXCELENTE</v>
          </cell>
        </row>
      </sheetData>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BASE OCULTAR"/>
    </sheetNames>
    <sheetDataSet>
      <sheetData sheetId="0" refreshError="1"/>
      <sheetData sheetId="1" refreshError="1">
        <row r="6">
          <cell r="C6" t="str">
            <v>CALIF</v>
          </cell>
          <cell r="D6" t="str">
            <v>RANGO</v>
          </cell>
        </row>
        <row r="7">
          <cell r="C7">
            <v>0</v>
          </cell>
          <cell r="D7" t="str">
            <v>CRITICO</v>
          </cell>
        </row>
        <row r="8">
          <cell r="C8">
            <v>1</v>
          </cell>
          <cell r="D8" t="str">
            <v>CRITICO</v>
          </cell>
        </row>
        <row r="9">
          <cell r="C9">
            <v>2</v>
          </cell>
          <cell r="D9" t="str">
            <v>CRITICO</v>
          </cell>
        </row>
        <row r="10">
          <cell r="C10">
            <v>3</v>
          </cell>
          <cell r="D10" t="str">
            <v>CRITICO</v>
          </cell>
        </row>
        <row r="11">
          <cell r="C11">
            <v>4</v>
          </cell>
          <cell r="D11" t="str">
            <v>CRITICO</v>
          </cell>
        </row>
        <row r="12">
          <cell r="C12">
            <v>5</v>
          </cell>
          <cell r="D12" t="str">
            <v>CRITICO</v>
          </cell>
        </row>
        <row r="13">
          <cell r="C13">
            <v>6</v>
          </cell>
          <cell r="D13" t="str">
            <v>CRITICO</v>
          </cell>
        </row>
        <row r="14">
          <cell r="C14">
            <v>7</v>
          </cell>
          <cell r="D14" t="str">
            <v>CRITICO</v>
          </cell>
        </row>
        <row r="15">
          <cell r="C15">
            <v>8</v>
          </cell>
          <cell r="D15" t="str">
            <v>CRITICO</v>
          </cell>
        </row>
        <row r="16">
          <cell r="C16">
            <v>9</v>
          </cell>
          <cell r="D16" t="str">
            <v>CRITICO</v>
          </cell>
        </row>
        <row r="17">
          <cell r="C17">
            <v>10</v>
          </cell>
          <cell r="D17" t="str">
            <v>CRITICO</v>
          </cell>
        </row>
        <row r="18">
          <cell r="C18">
            <v>11</v>
          </cell>
          <cell r="D18" t="str">
            <v>CRITICO</v>
          </cell>
        </row>
        <row r="19">
          <cell r="C19">
            <v>12</v>
          </cell>
          <cell r="D19" t="str">
            <v>CRITICO</v>
          </cell>
        </row>
        <row r="20">
          <cell r="C20">
            <v>13</v>
          </cell>
          <cell r="D20" t="str">
            <v>CRITICO</v>
          </cell>
        </row>
        <row r="21">
          <cell r="C21">
            <v>14</v>
          </cell>
          <cell r="D21" t="str">
            <v>CRITICO</v>
          </cell>
        </row>
        <row r="22">
          <cell r="C22">
            <v>15</v>
          </cell>
          <cell r="D22" t="str">
            <v>CRITICO</v>
          </cell>
        </row>
        <row r="23">
          <cell r="C23">
            <v>16</v>
          </cell>
          <cell r="D23" t="str">
            <v>CRITICO</v>
          </cell>
        </row>
        <row r="24">
          <cell r="C24">
            <v>17</v>
          </cell>
          <cell r="D24" t="str">
            <v>CRITICO</v>
          </cell>
        </row>
        <row r="25">
          <cell r="C25">
            <v>18</v>
          </cell>
          <cell r="D25" t="str">
            <v>CRITICO</v>
          </cell>
        </row>
        <row r="26">
          <cell r="C26">
            <v>19</v>
          </cell>
          <cell r="D26" t="str">
            <v>CRITICO</v>
          </cell>
        </row>
        <row r="27">
          <cell r="C27">
            <v>20</v>
          </cell>
          <cell r="D27" t="str">
            <v>BAJO</v>
          </cell>
        </row>
        <row r="28">
          <cell r="C28">
            <v>21</v>
          </cell>
          <cell r="D28" t="str">
            <v>BAJO</v>
          </cell>
        </row>
        <row r="29">
          <cell r="C29">
            <v>22</v>
          </cell>
          <cell r="D29" t="str">
            <v>BAJO</v>
          </cell>
        </row>
        <row r="30">
          <cell r="C30">
            <v>23</v>
          </cell>
          <cell r="D30" t="str">
            <v>BAJO</v>
          </cell>
        </row>
        <row r="31">
          <cell r="C31">
            <v>24</v>
          </cell>
          <cell r="D31" t="str">
            <v>BAJO</v>
          </cell>
        </row>
        <row r="32">
          <cell r="C32">
            <v>25</v>
          </cell>
          <cell r="D32" t="str">
            <v>BAJO</v>
          </cell>
        </row>
        <row r="33">
          <cell r="C33">
            <v>26</v>
          </cell>
          <cell r="D33" t="str">
            <v>BAJO</v>
          </cell>
        </row>
        <row r="34">
          <cell r="C34">
            <v>27</v>
          </cell>
          <cell r="D34" t="str">
            <v>BAJO</v>
          </cell>
        </row>
        <row r="35">
          <cell r="C35">
            <v>28</v>
          </cell>
          <cell r="D35" t="str">
            <v>BAJO</v>
          </cell>
        </row>
        <row r="36">
          <cell r="C36">
            <v>29</v>
          </cell>
          <cell r="D36" t="str">
            <v>BAJO</v>
          </cell>
        </row>
        <row r="37">
          <cell r="C37">
            <v>30</v>
          </cell>
          <cell r="D37" t="str">
            <v>BAJO</v>
          </cell>
        </row>
        <row r="38">
          <cell r="C38">
            <v>31</v>
          </cell>
          <cell r="D38" t="str">
            <v>BAJO</v>
          </cell>
        </row>
        <row r="39">
          <cell r="C39">
            <v>32</v>
          </cell>
          <cell r="D39" t="str">
            <v>BAJO</v>
          </cell>
        </row>
        <row r="40">
          <cell r="C40">
            <v>33</v>
          </cell>
          <cell r="D40" t="str">
            <v>BAJO</v>
          </cell>
        </row>
        <row r="41">
          <cell r="C41">
            <v>34</v>
          </cell>
          <cell r="D41" t="str">
            <v>BAJO</v>
          </cell>
        </row>
        <row r="42">
          <cell r="C42">
            <v>35</v>
          </cell>
          <cell r="D42" t="str">
            <v>BAJO</v>
          </cell>
        </row>
        <row r="43">
          <cell r="C43">
            <v>36</v>
          </cell>
          <cell r="D43" t="str">
            <v>BAJO</v>
          </cell>
        </row>
        <row r="44">
          <cell r="C44">
            <v>37</v>
          </cell>
          <cell r="D44" t="str">
            <v>BAJO</v>
          </cell>
        </row>
        <row r="45">
          <cell r="C45">
            <v>38</v>
          </cell>
          <cell r="D45" t="str">
            <v>BAJO</v>
          </cell>
        </row>
        <row r="46">
          <cell r="C46">
            <v>39</v>
          </cell>
          <cell r="D46" t="str">
            <v>BAJO</v>
          </cell>
        </row>
        <row r="47">
          <cell r="C47">
            <v>40</v>
          </cell>
          <cell r="D47" t="str">
            <v>BAJO</v>
          </cell>
        </row>
        <row r="48">
          <cell r="C48">
            <v>41</v>
          </cell>
          <cell r="D48" t="str">
            <v>BAJO</v>
          </cell>
        </row>
        <row r="49">
          <cell r="C49">
            <v>42</v>
          </cell>
          <cell r="D49" t="str">
            <v>BAJO</v>
          </cell>
        </row>
        <row r="50">
          <cell r="C50">
            <v>43</v>
          </cell>
          <cell r="D50" t="str">
            <v>BAJO</v>
          </cell>
        </row>
        <row r="51">
          <cell r="C51">
            <v>44</v>
          </cell>
          <cell r="D51" t="str">
            <v>BAJO</v>
          </cell>
        </row>
        <row r="52">
          <cell r="C52">
            <v>45</v>
          </cell>
          <cell r="D52" t="str">
            <v>BAJO</v>
          </cell>
        </row>
        <row r="53">
          <cell r="C53">
            <v>46</v>
          </cell>
          <cell r="D53" t="str">
            <v>BAJO</v>
          </cell>
        </row>
        <row r="54">
          <cell r="C54">
            <v>47</v>
          </cell>
          <cell r="D54" t="str">
            <v>BAJO</v>
          </cell>
        </row>
        <row r="55">
          <cell r="C55">
            <v>48</v>
          </cell>
          <cell r="D55" t="str">
            <v>BAJO</v>
          </cell>
        </row>
        <row r="56">
          <cell r="C56">
            <v>49</v>
          </cell>
          <cell r="D56" t="str">
            <v>BAJO</v>
          </cell>
        </row>
        <row r="57">
          <cell r="C57">
            <v>50</v>
          </cell>
          <cell r="D57" t="str">
            <v>BAJO</v>
          </cell>
        </row>
        <row r="58">
          <cell r="C58">
            <v>51</v>
          </cell>
          <cell r="D58" t="str">
            <v>BAJO</v>
          </cell>
        </row>
        <row r="59">
          <cell r="C59">
            <v>52</v>
          </cell>
          <cell r="D59" t="str">
            <v>BAJO</v>
          </cell>
        </row>
        <row r="60">
          <cell r="C60">
            <v>53</v>
          </cell>
          <cell r="D60" t="str">
            <v>BAJO</v>
          </cell>
        </row>
        <row r="61">
          <cell r="C61">
            <v>54</v>
          </cell>
          <cell r="D61" t="str">
            <v>BAJO</v>
          </cell>
        </row>
        <row r="62">
          <cell r="C62">
            <v>55</v>
          </cell>
          <cell r="D62" t="str">
            <v>BAJO</v>
          </cell>
        </row>
        <row r="63">
          <cell r="C63">
            <v>56</v>
          </cell>
          <cell r="D63" t="str">
            <v>BAJO</v>
          </cell>
        </row>
        <row r="64">
          <cell r="C64">
            <v>57</v>
          </cell>
          <cell r="D64" t="str">
            <v>BAJO</v>
          </cell>
        </row>
        <row r="65">
          <cell r="C65">
            <v>58</v>
          </cell>
          <cell r="D65" t="str">
            <v>BAJO</v>
          </cell>
        </row>
        <row r="66">
          <cell r="C66">
            <v>59</v>
          </cell>
          <cell r="D66" t="str">
            <v>BAJO</v>
          </cell>
        </row>
        <row r="67">
          <cell r="C67">
            <v>60</v>
          </cell>
          <cell r="D67" t="str">
            <v>BAJO</v>
          </cell>
        </row>
        <row r="68">
          <cell r="C68">
            <v>61</v>
          </cell>
          <cell r="D68" t="str">
            <v>BUENO</v>
          </cell>
        </row>
        <row r="69">
          <cell r="C69">
            <v>62</v>
          </cell>
          <cell r="D69" t="str">
            <v>BUENO</v>
          </cell>
        </row>
        <row r="70">
          <cell r="C70">
            <v>63</v>
          </cell>
          <cell r="D70" t="str">
            <v>BUENO</v>
          </cell>
        </row>
        <row r="71">
          <cell r="C71">
            <v>64</v>
          </cell>
          <cell r="D71" t="str">
            <v>BUENO</v>
          </cell>
        </row>
        <row r="72">
          <cell r="C72">
            <v>65</v>
          </cell>
          <cell r="D72" t="str">
            <v>BUENO</v>
          </cell>
        </row>
        <row r="73">
          <cell r="C73">
            <v>66</v>
          </cell>
          <cell r="D73" t="str">
            <v>BUENO</v>
          </cell>
        </row>
        <row r="74">
          <cell r="C74">
            <v>67</v>
          </cell>
          <cell r="D74" t="str">
            <v>BUENO</v>
          </cell>
        </row>
        <row r="75">
          <cell r="C75">
            <v>68</v>
          </cell>
          <cell r="D75" t="str">
            <v>BUENO</v>
          </cell>
        </row>
        <row r="76">
          <cell r="C76">
            <v>69</v>
          </cell>
          <cell r="D76" t="str">
            <v>BUENO</v>
          </cell>
        </row>
        <row r="77">
          <cell r="C77">
            <v>70</v>
          </cell>
          <cell r="D77" t="str">
            <v>BUENO</v>
          </cell>
        </row>
        <row r="78">
          <cell r="C78">
            <v>71</v>
          </cell>
          <cell r="D78" t="str">
            <v>BUENO</v>
          </cell>
        </row>
        <row r="79">
          <cell r="C79">
            <v>72</v>
          </cell>
          <cell r="D79" t="str">
            <v>BUENO</v>
          </cell>
        </row>
        <row r="80">
          <cell r="C80">
            <v>73</v>
          </cell>
          <cell r="D80" t="str">
            <v>BUENO</v>
          </cell>
        </row>
        <row r="81">
          <cell r="C81">
            <v>74</v>
          </cell>
          <cell r="D81" t="str">
            <v>BUENO</v>
          </cell>
        </row>
        <row r="82">
          <cell r="C82">
            <v>75</v>
          </cell>
          <cell r="D82" t="str">
            <v>BUENO</v>
          </cell>
        </row>
        <row r="83">
          <cell r="C83">
            <v>76</v>
          </cell>
          <cell r="D83" t="str">
            <v>BUENO</v>
          </cell>
        </row>
        <row r="84">
          <cell r="C84">
            <v>77</v>
          </cell>
          <cell r="D84" t="str">
            <v>BUENO</v>
          </cell>
        </row>
        <row r="85">
          <cell r="C85">
            <v>78</v>
          </cell>
          <cell r="D85" t="str">
            <v>BUENO</v>
          </cell>
        </row>
        <row r="86">
          <cell r="C86">
            <v>79</v>
          </cell>
          <cell r="D86" t="str">
            <v>BUENO</v>
          </cell>
        </row>
        <row r="87">
          <cell r="C87">
            <v>80</v>
          </cell>
          <cell r="D87" t="str">
            <v>BUENO</v>
          </cell>
        </row>
        <row r="88">
          <cell r="C88">
            <v>81</v>
          </cell>
          <cell r="D88" t="str">
            <v>EXCELENTE</v>
          </cell>
        </row>
        <row r="89">
          <cell r="C89">
            <v>82</v>
          </cell>
          <cell r="D89" t="str">
            <v>EXCELENTE</v>
          </cell>
        </row>
        <row r="90">
          <cell r="C90">
            <v>83</v>
          </cell>
          <cell r="D90" t="str">
            <v>EXCELENTE</v>
          </cell>
        </row>
        <row r="91">
          <cell r="C91">
            <v>84</v>
          </cell>
          <cell r="D91" t="str">
            <v>EXCELENTE</v>
          </cell>
        </row>
        <row r="92">
          <cell r="C92">
            <v>85</v>
          </cell>
          <cell r="D92" t="str">
            <v>EXCELENTE</v>
          </cell>
        </row>
        <row r="93">
          <cell r="C93">
            <v>86</v>
          </cell>
          <cell r="D93" t="str">
            <v>EXCELENTE</v>
          </cell>
        </row>
        <row r="94">
          <cell r="C94">
            <v>87</v>
          </cell>
          <cell r="D94" t="str">
            <v>EXCELENTE</v>
          </cell>
        </row>
        <row r="95">
          <cell r="C95">
            <v>88</v>
          </cell>
          <cell r="D95" t="str">
            <v>EXCELENTE</v>
          </cell>
        </row>
        <row r="96">
          <cell r="C96">
            <v>89</v>
          </cell>
          <cell r="D96" t="str">
            <v>EXCELENTE</v>
          </cell>
        </row>
        <row r="97">
          <cell r="C97">
            <v>90</v>
          </cell>
          <cell r="D97" t="str">
            <v>EXCELENTE</v>
          </cell>
        </row>
        <row r="98">
          <cell r="C98">
            <v>91</v>
          </cell>
          <cell r="D98" t="str">
            <v>EXCELENTE</v>
          </cell>
        </row>
        <row r="99">
          <cell r="C99">
            <v>92</v>
          </cell>
          <cell r="D99" t="str">
            <v>EXCELENTE</v>
          </cell>
        </row>
        <row r="100">
          <cell r="C100">
            <v>93</v>
          </cell>
          <cell r="D100" t="str">
            <v>EXCELENTE</v>
          </cell>
        </row>
        <row r="101">
          <cell r="C101">
            <v>94</v>
          </cell>
          <cell r="D101" t="str">
            <v>EXCELENTE</v>
          </cell>
        </row>
        <row r="102">
          <cell r="C102">
            <v>95</v>
          </cell>
          <cell r="D102" t="str">
            <v>EXCELENTE</v>
          </cell>
        </row>
        <row r="103">
          <cell r="C103">
            <v>96</v>
          </cell>
          <cell r="D103" t="str">
            <v>EXCELENTE</v>
          </cell>
        </row>
        <row r="104">
          <cell r="C104">
            <v>97</v>
          </cell>
          <cell r="D104" t="str">
            <v>EXCELENTE</v>
          </cell>
        </row>
        <row r="105">
          <cell r="C105">
            <v>98</v>
          </cell>
          <cell r="D105" t="str">
            <v>EXCELENTE</v>
          </cell>
        </row>
        <row r="106">
          <cell r="C106">
            <v>99</v>
          </cell>
          <cell r="D106" t="str">
            <v>EXCELENTE</v>
          </cell>
        </row>
        <row r="107">
          <cell r="C107">
            <v>100</v>
          </cell>
          <cell r="D107" t="str">
            <v>EXCELENTE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ROCESO 1"/>
      <sheetName val="Hoja1"/>
      <sheetName val="BASE OCULTAR"/>
      <sheetName val="CRITERIOS"/>
      <sheetName val="SARO"/>
      <sheetName val="CONSOLIDADOS"/>
      <sheetName val="CAL"/>
      <sheetName val="BUSQUEDA"/>
      <sheetName val="MONITSISTEMA"/>
      <sheetName val="R VS C"/>
      <sheetName val="EVALUAC CONTROL"/>
      <sheetName val="Atracción TH, Admon TH"/>
      <sheetName val="Facturación y Recaudo"/>
      <sheetName val="GIR"/>
      <sheetName val="Reporte de Eventos"/>
      <sheetName val="BASE DE DATOS DE EVENTOS"/>
      <sheetName val="CUANT PERDIDA"/>
      <sheetName val="A PRENDIZAJE"/>
      <sheetName val="INDICADORES "/>
    </sheetNames>
    <sheetDataSet>
      <sheetData sheetId="0"/>
      <sheetData sheetId="1"/>
      <sheetData sheetId="2"/>
      <sheetData sheetId="3" refreshError="1">
        <row r="11">
          <cell r="H11">
            <v>0</v>
          </cell>
          <cell r="I11" t="str">
            <v>INACEPTABLE</v>
          </cell>
        </row>
        <row r="12">
          <cell r="H12">
            <v>1</v>
          </cell>
          <cell r="I12" t="str">
            <v>INACEPTABLE</v>
          </cell>
        </row>
        <row r="13">
          <cell r="H13">
            <v>2</v>
          </cell>
          <cell r="I13" t="str">
            <v>INACEPTABLE</v>
          </cell>
        </row>
        <row r="14">
          <cell r="H14">
            <v>3</v>
          </cell>
          <cell r="I14" t="str">
            <v>INACEPTABLE</v>
          </cell>
        </row>
        <row r="15">
          <cell r="H15">
            <v>4</v>
          </cell>
          <cell r="I15" t="str">
            <v>INACEPTABLE</v>
          </cell>
        </row>
        <row r="16">
          <cell r="H16">
            <v>5</v>
          </cell>
          <cell r="I16" t="str">
            <v>INACEPTABLE</v>
          </cell>
        </row>
        <row r="17">
          <cell r="H17">
            <v>6</v>
          </cell>
          <cell r="I17" t="str">
            <v>INACEPTABLE</v>
          </cell>
        </row>
        <row r="18">
          <cell r="H18">
            <v>7</v>
          </cell>
          <cell r="I18" t="str">
            <v>INACEPTABLE</v>
          </cell>
        </row>
        <row r="19">
          <cell r="H19">
            <v>8</v>
          </cell>
          <cell r="I19" t="str">
            <v>INACEPTABLE</v>
          </cell>
        </row>
        <row r="20">
          <cell r="H20">
            <v>9</v>
          </cell>
          <cell r="I20" t="str">
            <v>INACEPTABLE</v>
          </cell>
        </row>
        <row r="21">
          <cell r="H21">
            <v>10</v>
          </cell>
          <cell r="I21" t="str">
            <v>INACEPTABLE</v>
          </cell>
        </row>
        <row r="22">
          <cell r="H22">
            <v>11</v>
          </cell>
          <cell r="I22" t="str">
            <v>INACEPTABLE</v>
          </cell>
        </row>
        <row r="23">
          <cell r="H23">
            <v>12</v>
          </cell>
          <cell r="I23" t="str">
            <v>INACEPTABLE</v>
          </cell>
        </row>
        <row r="24">
          <cell r="H24">
            <v>13</v>
          </cell>
          <cell r="I24" t="str">
            <v>INACEPTABLE</v>
          </cell>
        </row>
        <row r="25">
          <cell r="H25">
            <v>14</v>
          </cell>
          <cell r="I25" t="str">
            <v>INACEPTABLE</v>
          </cell>
        </row>
        <row r="26">
          <cell r="H26">
            <v>15</v>
          </cell>
          <cell r="I26" t="str">
            <v>INACEPTABLE</v>
          </cell>
        </row>
        <row r="27">
          <cell r="H27">
            <v>16</v>
          </cell>
          <cell r="I27" t="str">
            <v>INACEPTABLE</v>
          </cell>
        </row>
        <row r="28">
          <cell r="H28">
            <v>17</v>
          </cell>
          <cell r="I28" t="str">
            <v>INACEPTABLE</v>
          </cell>
        </row>
        <row r="29">
          <cell r="H29">
            <v>18</v>
          </cell>
          <cell r="I29" t="str">
            <v>INACEPTABLE</v>
          </cell>
        </row>
        <row r="30">
          <cell r="H30">
            <v>19</v>
          </cell>
          <cell r="I30" t="str">
            <v>INACEPTABLE</v>
          </cell>
        </row>
        <row r="31">
          <cell r="H31">
            <v>20</v>
          </cell>
          <cell r="I31" t="str">
            <v>INACEPTABLE</v>
          </cell>
        </row>
        <row r="32">
          <cell r="H32">
            <v>21</v>
          </cell>
          <cell r="I32" t="str">
            <v>INACEPTABLE</v>
          </cell>
        </row>
        <row r="33">
          <cell r="H33">
            <v>22</v>
          </cell>
          <cell r="I33" t="str">
            <v>INACEPTABLE</v>
          </cell>
        </row>
        <row r="34">
          <cell r="H34">
            <v>23</v>
          </cell>
          <cell r="I34" t="str">
            <v>INACEPTABLE</v>
          </cell>
        </row>
        <row r="35">
          <cell r="H35">
            <v>24</v>
          </cell>
          <cell r="I35" t="str">
            <v>INACEPTABLE</v>
          </cell>
        </row>
        <row r="36">
          <cell r="H36">
            <v>25</v>
          </cell>
          <cell r="I36" t="str">
            <v>DEBIL</v>
          </cell>
        </row>
        <row r="37">
          <cell r="H37">
            <v>26</v>
          </cell>
          <cell r="I37" t="str">
            <v>DEBIL</v>
          </cell>
        </row>
        <row r="38">
          <cell r="H38">
            <v>27</v>
          </cell>
          <cell r="I38" t="str">
            <v>DEBIL</v>
          </cell>
        </row>
        <row r="39">
          <cell r="H39">
            <v>28</v>
          </cell>
          <cell r="I39" t="str">
            <v>DEBIL</v>
          </cell>
        </row>
        <row r="40">
          <cell r="H40">
            <v>29</v>
          </cell>
          <cell r="I40" t="str">
            <v>DEBIL</v>
          </cell>
        </row>
        <row r="41">
          <cell r="H41">
            <v>30</v>
          </cell>
          <cell r="I41" t="str">
            <v>DEBIL</v>
          </cell>
        </row>
        <row r="42">
          <cell r="H42">
            <v>31</v>
          </cell>
          <cell r="I42" t="str">
            <v>DEBIL</v>
          </cell>
        </row>
        <row r="43">
          <cell r="H43">
            <v>32</v>
          </cell>
          <cell r="I43" t="str">
            <v>DEBIL</v>
          </cell>
        </row>
        <row r="44">
          <cell r="H44">
            <v>33</v>
          </cell>
          <cell r="I44" t="str">
            <v>DEBIL</v>
          </cell>
        </row>
        <row r="45">
          <cell r="H45">
            <v>34</v>
          </cell>
          <cell r="I45" t="str">
            <v>DEBIL</v>
          </cell>
        </row>
        <row r="46">
          <cell r="H46">
            <v>35</v>
          </cell>
          <cell r="I46" t="str">
            <v>DEBIL</v>
          </cell>
        </row>
        <row r="47">
          <cell r="H47">
            <v>36</v>
          </cell>
          <cell r="I47" t="str">
            <v>DEBIL</v>
          </cell>
        </row>
        <row r="48">
          <cell r="H48">
            <v>37</v>
          </cell>
          <cell r="I48" t="str">
            <v>DEBIL</v>
          </cell>
        </row>
        <row r="49">
          <cell r="H49">
            <v>38</v>
          </cell>
          <cell r="I49" t="str">
            <v>DEBIL</v>
          </cell>
        </row>
        <row r="50">
          <cell r="H50">
            <v>39</v>
          </cell>
          <cell r="I50" t="str">
            <v>DEBIL</v>
          </cell>
        </row>
        <row r="51">
          <cell r="H51">
            <v>40</v>
          </cell>
          <cell r="I51" t="str">
            <v>DEBIL</v>
          </cell>
        </row>
        <row r="52">
          <cell r="H52">
            <v>41</v>
          </cell>
          <cell r="I52" t="str">
            <v>DEBIL</v>
          </cell>
        </row>
        <row r="53">
          <cell r="H53">
            <v>42</v>
          </cell>
          <cell r="I53" t="str">
            <v>DEBIL</v>
          </cell>
        </row>
        <row r="54">
          <cell r="H54">
            <v>43</v>
          </cell>
          <cell r="I54" t="str">
            <v>DEBIL</v>
          </cell>
        </row>
        <row r="55">
          <cell r="H55">
            <v>44</v>
          </cell>
          <cell r="I55" t="str">
            <v>DEBIL</v>
          </cell>
        </row>
        <row r="56">
          <cell r="H56">
            <v>45</v>
          </cell>
          <cell r="I56" t="str">
            <v>DEBIL</v>
          </cell>
        </row>
        <row r="57">
          <cell r="H57">
            <v>46</v>
          </cell>
          <cell r="I57" t="str">
            <v>DEBIL</v>
          </cell>
        </row>
        <row r="58">
          <cell r="H58">
            <v>47</v>
          </cell>
          <cell r="I58" t="str">
            <v>DEBIL</v>
          </cell>
        </row>
        <row r="59">
          <cell r="H59">
            <v>48</v>
          </cell>
          <cell r="I59" t="str">
            <v>DEBIL</v>
          </cell>
        </row>
        <row r="60">
          <cell r="H60">
            <v>49</v>
          </cell>
          <cell r="I60" t="str">
            <v>DEBIL</v>
          </cell>
        </row>
        <row r="61">
          <cell r="H61">
            <v>50</v>
          </cell>
          <cell r="I61" t="str">
            <v>BUENO</v>
          </cell>
        </row>
        <row r="62">
          <cell r="H62">
            <v>51</v>
          </cell>
          <cell r="I62" t="str">
            <v>BUENO</v>
          </cell>
        </row>
        <row r="63">
          <cell r="H63">
            <v>52</v>
          </cell>
          <cell r="I63" t="str">
            <v>BUENO</v>
          </cell>
        </row>
        <row r="64">
          <cell r="H64">
            <v>53</v>
          </cell>
          <cell r="I64" t="str">
            <v>BUENO</v>
          </cell>
        </row>
        <row r="65">
          <cell r="H65">
            <v>54</v>
          </cell>
          <cell r="I65" t="str">
            <v>BUENO</v>
          </cell>
        </row>
        <row r="66">
          <cell r="H66">
            <v>55</v>
          </cell>
          <cell r="I66" t="str">
            <v>BUENO</v>
          </cell>
        </row>
        <row r="67">
          <cell r="H67">
            <v>56</v>
          </cell>
          <cell r="I67" t="str">
            <v>BUENO</v>
          </cell>
        </row>
        <row r="68">
          <cell r="H68">
            <v>57</v>
          </cell>
          <cell r="I68" t="str">
            <v>BUENO</v>
          </cell>
        </row>
        <row r="69">
          <cell r="H69">
            <v>58</v>
          </cell>
          <cell r="I69" t="str">
            <v>BUENO</v>
          </cell>
        </row>
        <row r="70">
          <cell r="H70">
            <v>59</v>
          </cell>
          <cell r="I70" t="str">
            <v>BUENO</v>
          </cell>
        </row>
        <row r="71">
          <cell r="H71">
            <v>60</v>
          </cell>
          <cell r="I71" t="str">
            <v>BUENO</v>
          </cell>
        </row>
        <row r="72">
          <cell r="H72">
            <v>61</v>
          </cell>
          <cell r="I72" t="str">
            <v>BUENO</v>
          </cell>
        </row>
        <row r="73">
          <cell r="H73">
            <v>62</v>
          </cell>
          <cell r="I73" t="str">
            <v>BUENO</v>
          </cell>
        </row>
        <row r="74">
          <cell r="H74">
            <v>63</v>
          </cell>
          <cell r="I74" t="str">
            <v>BUENO</v>
          </cell>
        </row>
        <row r="75">
          <cell r="H75">
            <v>64</v>
          </cell>
          <cell r="I75" t="str">
            <v>BUENO</v>
          </cell>
        </row>
        <row r="76">
          <cell r="H76">
            <v>65</v>
          </cell>
          <cell r="I76" t="str">
            <v>BUENO</v>
          </cell>
        </row>
        <row r="77">
          <cell r="H77">
            <v>66</v>
          </cell>
          <cell r="I77" t="str">
            <v>BUENO</v>
          </cell>
        </row>
        <row r="78">
          <cell r="H78">
            <v>67</v>
          </cell>
          <cell r="I78" t="str">
            <v>BUENO</v>
          </cell>
        </row>
        <row r="79">
          <cell r="H79">
            <v>68</v>
          </cell>
          <cell r="I79" t="str">
            <v>BUENO</v>
          </cell>
        </row>
        <row r="80">
          <cell r="H80">
            <v>69</v>
          </cell>
          <cell r="I80" t="str">
            <v>BUENO</v>
          </cell>
        </row>
        <row r="81">
          <cell r="H81">
            <v>70</v>
          </cell>
          <cell r="I81" t="str">
            <v>BUENO</v>
          </cell>
        </row>
        <row r="82">
          <cell r="H82">
            <v>71</v>
          </cell>
          <cell r="I82" t="str">
            <v>BUENO</v>
          </cell>
        </row>
        <row r="83">
          <cell r="H83">
            <v>72</v>
          </cell>
          <cell r="I83" t="str">
            <v>BUENO</v>
          </cell>
        </row>
        <row r="84">
          <cell r="H84">
            <v>73</v>
          </cell>
          <cell r="I84" t="str">
            <v>BUENO</v>
          </cell>
        </row>
        <row r="85">
          <cell r="H85">
            <v>74</v>
          </cell>
          <cell r="I85" t="str">
            <v>BUENO</v>
          </cell>
        </row>
        <row r="86">
          <cell r="H86">
            <v>75</v>
          </cell>
          <cell r="I86" t="str">
            <v>BUENO</v>
          </cell>
        </row>
        <row r="87">
          <cell r="H87">
            <v>76</v>
          </cell>
          <cell r="I87" t="str">
            <v>BUENO</v>
          </cell>
        </row>
        <row r="88">
          <cell r="H88">
            <v>77</v>
          </cell>
          <cell r="I88" t="str">
            <v>BUENO</v>
          </cell>
        </row>
        <row r="89">
          <cell r="H89">
            <v>78</v>
          </cell>
          <cell r="I89" t="str">
            <v>BUENO</v>
          </cell>
        </row>
        <row r="90">
          <cell r="H90">
            <v>79</v>
          </cell>
          <cell r="I90" t="str">
            <v>BUENO</v>
          </cell>
        </row>
        <row r="91">
          <cell r="H91">
            <v>80</v>
          </cell>
          <cell r="I91" t="str">
            <v>OPTIMO</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AS"/>
      <sheetName val="DATOS"/>
      <sheetName val="politicas"/>
      <sheetName val="IDENTIFICACION"/>
      <sheetName val="MEDICION"/>
      <sheetName val="PERFIL RIESGO"/>
      <sheetName val="MRI"/>
      <sheetName val="MRi (3)"/>
      <sheetName val="PRi"/>
      <sheetName val="CONTROL"/>
      <sheetName val="CONTROL (2)"/>
      <sheetName val="ACC"/>
      <sheetName val="ALERTA SIMPLE"/>
      <sheetName val="ALERTA COMPUESTA"/>
      <sheetName val="ALERTA COMPLEJA"/>
      <sheetName val="ALERTA COMPLEJA PRODUCTO"/>
      <sheetName val="ALERTA COMPLEJA (2)"/>
      <sheetName val="ALERTA DIRECTA"/>
      <sheetName val="Hoja3"/>
      <sheetName val="Hoja2"/>
      <sheetName val="MRI (2)"/>
      <sheetName val="Hoja1"/>
    </sheetNames>
    <sheetDataSet>
      <sheetData sheetId="0"/>
      <sheetData sheetId="1">
        <row r="4">
          <cell r="A4" t="str">
            <v>PROCESOS</v>
          </cell>
        </row>
        <row r="5">
          <cell r="A5" t="str">
            <v>SUSCRIPCION</v>
          </cell>
        </row>
        <row r="6">
          <cell r="A6" t="str">
            <v>INDEMNIZACION</v>
          </cell>
        </row>
        <row r="7">
          <cell r="A7" t="str">
            <v>SARLAFT</v>
          </cell>
        </row>
        <row r="16">
          <cell r="A16" t="str">
            <v>CLIENTE</v>
          </cell>
          <cell r="B16" t="str">
            <v>USUARIO</v>
          </cell>
          <cell r="C16" t="str">
            <v>CANAL DE DISTRIBUCION</v>
          </cell>
          <cell r="D16" t="str">
            <v>PRODUCTO</v>
          </cell>
          <cell r="E16" t="str">
            <v>OPERACIÓN</v>
          </cell>
        </row>
        <row r="17">
          <cell r="C17" t="str">
            <v>Intermediarios Agente</v>
          </cell>
          <cell r="D17" t="str">
            <v>AUTOS</v>
          </cell>
          <cell r="E17" t="str">
            <v>TECNOLOGIA</v>
          </cell>
        </row>
        <row r="18">
          <cell r="C18" t="str">
            <v>Intermediario Agencia</v>
          </cell>
          <cell r="D18" t="str">
            <v>VIDA</v>
          </cell>
          <cell r="E18" t="str">
            <v>RECURSO HUMANO</v>
          </cell>
        </row>
        <row r="19">
          <cell r="C19" t="str">
            <v>Corredor de seguros</v>
          </cell>
          <cell r="D19" t="str">
            <v>SOAT</v>
          </cell>
          <cell r="E19" t="str">
            <v>FRAUDE INTERNO</v>
          </cell>
        </row>
        <row r="20">
          <cell r="C20" t="str">
            <v>Canal Tradicional - convenios interinstitucional</v>
          </cell>
          <cell r="D20" t="str">
            <v>ARP</v>
          </cell>
          <cell r="E20" t="str">
            <v>FRAUDE EXTERNO</v>
          </cell>
        </row>
        <row r="21">
          <cell r="C21" t="str">
            <v>Bancaseguros</v>
          </cell>
          <cell r="D21" t="str">
            <v>SALUD</v>
          </cell>
          <cell r="E21" t="str">
            <v>EVENTOS EXTERNOS</v>
          </cell>
        </row>
        <row r="22">
          <cell r="C22" t="str">
            <v>Canal no tradicional</v>
          </cell>
          <cell r="D22" t="str">
            <v>GENERALES</v>
          </cell>
          <cell r="E22" t="str">
            <v>GESTION DE PROCESOS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2">
          <cell r="C12" t="str">
            <v>A</v>
          </cell>
          <cell r="D12" t="str">
            <v>B</v>
          </cell>
          <cell r="E12" t="str">
            <v>C</v>
          </cell>
          <cell r="F12" t="str">
            <v>D</v>
          </cell>
          <cell r="G12" t="str">
            <v>E</v>
          </cell>
          <cell r="H12" t="str">
            <v>F</v>
          </cell>
          <cell r="I12" t="str">
            <v>G</v>
          </cell>
          <cell r="J12" t="str">
            <v>H</v>
          </cell>
          <cell r="K12" t="str">
            <v>I</v>
          </cell>
          <cell r="L12" t="str">
            <v>J</v>
          </cell>
          <cell r="M12" t="str">
            <v>K</v>
          </cell>
          <cell r="N12" t="str">
            <v>L</v>
          </cell>
          <cell r="O12" t="str">
            <v>M</v>
          </cell>
        </row>
      </sheetData>
      <sheetData sheetId="8" refreshError="1"/>
      <sheetData sheetId="9" refreshError="1"/>
      <sheetData sheetId="10" refreshError="1"/>
      <sheetData sheetId="11" refreshError="1">
        <row r="1">
          <cell r="G1" t="str">
            <v>EVITAR</v>
          </cell>
          <cell r="I1" t="str">
            <v>POLITICA</v>
          </cell>
        </row>
        <row r="2">
          <cell r="G2" t="str">
            <v>REDUCIR LA CAUSA</v>
          </cell>
          <cell r="I2" t="str">
            <v>PROCEDIMIENTO</v>
          </cell>
        </row>
        <row r="3">
          <cell r="B3">
            <v>1</v>
          </cell>
          <cell r="G3" t="str">
            <v>REDUCIR EL IMPACTO</v>
          </cell>
          <cell r="I3" t="str">
            <v>CONTROL</v>
          </cell>
        </row>
        <row r="4">
          <cell r="B4">
            <v>2</v>
          </cell>
          <cell r="G4" t="str">
            <v>TRANFERIR TOTALMENTE</v>
          </cell>
        </row>
        <row r="5">
          <cell r="B5">
            <v>3</v>
          </cell>
          <cell r="G5" t="str">
            <v>TRANSFERIR PARCIALMENTE</v>
          </cell>
        </row>
        <row r="6">
          <cell r="B6">
            <v>4</v>
          </cell>
        </row>
        <row r="7">
          <cell r="B7">
            <v>5</v>
          </cell>
        </row>
        <row r="8">
          <cell r="B8">
            <v>6</v>
          </cell>
        </row>
        <row r="9">
          <cell r="B9">
            <v>7</v>
          </cell>
        </row>
        <row r="10">
          <cell r="B10">
            <v>9</v>
          </cell>
        </row>
        <row r="11">
          <cell r="B11">
            <v>10</v>
          </cell>
        </row>
        <row r="12">
          <cell r="B12">
            <v>11</v>
          </cell>
        </row>
        <row r="13">
          <cell r="B13">
            <v>12</v>
          </cell>
        </row>
        <row r="14">
          <cell r="B14">
            <v>13</v>
          </cell>
        </row>
        <row r="15">
          <cell r="B15">
            <v>14</v>
          </cell>
        </row>
        <row r="16">
          <cell r="B16">
            <v>15</v>
          </cell>
        </row>
        <row r="17">
          <cell r="B17">
            <v>16</v>
          </cell>
        </row>
        <row r="22">
          <cell r="B22">
            <v>1</v>
          </cell>
        </row>
        <row r="23">
          <cell r="B23">
            <v>2</v>
          </cell>
        </row>
        <row r="24">
          <cell r="B24">
            <v>3</v>
          </cell>
        </row>
        <row r="25">
          <cell r="B25">
            <v>4</v>
          </cell>
        </row>
        <row r="26">
          <cell r="B26">
            <v>5</v>
          </cell>
        </row>
        <row r="27">
          <cell r="B27">
            <v>6</v>
          </cell>
        </row>
        <row r="28">
          <cell r="B28">
            <v>7</v>
          </cell>
        </row>
        <row r="29">
          <cell r="B29">
            <v>8</v>
          </cell>
        </row>
        <row r="30">
          <cell r="B30">
            <v>9</v>
          </cell>
        </row>
        <row r="31">
          <cell r="B31">
            <v>10</v>
          </cell>
        </row>
        <row r="32">
          <cell r="B32">
            <v>11</v>
          </cell>
        </row>
        <row r="33">
          <cell r="B33">
            <v>12</v>
          </cell>
        </row>
        <row r="34">
          <cell r="B34">
            <v>13</v>
          </cell>
        </row>
        <row r="35">
          <cell r="B35">
            <v>14</v>
          </cell>
        </row>
        <row r="36">
          <cell r="B36">
            <v>15</v>
          </cell>
        </row>
        <row r="37">
          <cell r="B37">
            <v>16</v>
          </cell>
        </row>
        <row r="38">
          <cell r="B38">
            <v>17</v>
          </cell>
        </row>
        <row r="41">
          <cell r="B41">
            <v>1</v>
          </cell>
          <cell r="C41" t="str">
            <v>Que tipo de Control desea implementar?</v>
          </cell>
        </row>
        <row r="42">
          <cell r="B42">
            <v>2</v>
          </cell>
          <cell r="C42" t="str">
            <v>Que clase de Control desea implementar?</v>
          </cell>
        </row>
        <row r="43">
          <cell r="B43">
            <v>3</v>
          </cell>
          <cell r="C43" t="str">
            <v>Cual es el Objetivo del control?</v>
          </cell>
        </row>
        <row r="44">
          <cell r="B44">
            <v>4</v>
          </cell>
          <cell r="C44" t="str">
            <v>A que procedimiento corresponde?</v>
          </cell>
        </row>
        <row r="45">
          <cell r="B45">
            <v>5</v>
          </cell>
          <cell r="C45" t="str">
            <v>Que otros procedimientos afecta?</v>
          </cell>
        </row>
        <row r="46">
          <cell r="B46">
            <v>6</v>
          </cell>
          <cell r="C46" t="str">
            <v>Cual es el proceso para su implementación?</v>
          </cell>
        </row>
        <row r="47">
          <cell r="B47">
            <v>7</v>
          </cell>
          <cell r="C47" t="str">
            <v>Quien será el responsable directo de su éxito?</v>
          </cell>
        </row>
        <row r="48">
          <cell r="B48">
            <v>8</v>
          </cell>
          <cell r="C48" t="str">
            <v>En que Fecha o periodo se espera realizarla?</v>
          </cell>
        </row>
        <row r="49">
          <cell r="B49">
            <v>9</v>
          </cell>
          <cell r="C49" t="str">
            <v>Que recursos financieros se requieren?</v>
          </cell>
        </row>
        <row r="50">
          <cell r="B50">
            <v>10</v>
          </cell>
          <cell r="C50" t="str">
            <v>Que recursos Humanos se Requieren?</v>
          </cell>
        </row>
        <row r="51">
          <cell r="B51">
            <v>11</v>
          </cell>
          <cell r="C51" t="str">
            <v>Que recursos logísticos se Requieren?</v>
          </cell>
        </row>
        <row r="52">
          <cell r="B52">
            <v>12</v>
          </cell>
          <cell r="C52" t="str">
            <v>Quien será el responsable de su evaluación?</v>
          </cell>
        </row>
        <row r="53">
          <cell r="B53">
            <v>13</v>
          </cell>
          <cell r="C53" t="str">
            <v>Cual será el indicador para su evaluación? (Indique variables y su lectura)</v>
          </cell>
        </row>
        <row r="54">
          <cell r="B54">
            <v>14</v>
          </cell>
        </row>
        <row r="55">
          <cell r="B55">
            <v>15</v>
          </cell>
        </row>
        <row r="56">
          <cell r="B56">
            <v>16</v>
          </cell>
        </row>
        <row r="57">
          <cell r="B57">
            <v>17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RITERIOS"/>
      <sheetName val="MATRIZ RIESGO"/>
      <sheetName val="NO BORRAR"/>
      <sheetName val="DATOS"/>
    </sheetNames>
    <sheetDataSet>
      <sheetData sheetId="0"/>
      <sheetData sheetId="1"/>
      <sheetData sheetId="2">
        <row r="6">
          <cell r="B6" t="str">
            <v>IMPLEMENTACION</v>
          </cell>
        </row>
      </sheetData>
      <sheetData sheetId="3">
        <row r="89">
          <cell r="E89">
            <v>0</v>
          </cell>
        </row>
        <row r="91">
          <cell r="B91" t="str">
            <v>1.La frecuencia es imperceptible. Es improbable que suceda</v>
          </cell>
          <cell r="F91" t="str">
            <v>IMPLEMENTACION</v>
          </cell>
        </row>
        <row r="92">
          <cell r="B92" t="str">
            <v>2.La frecuencia es Baja. Es poco probable que suceda</v>
          </cell>
          <cell r="F92" t="str">
            <v>TALENTO HUMANO</v>
          </cell>
        </row>
        <row r="93">
          <cell r="B93" t="str">
            <v>3.La frecuencia es moderada. Es posible que suceda</v>
          </cell>
          <cell r="F93" t="str">
            <v xml:space="preserve">RECURSOS </v>
          </cell>
        </row>
        <row r="94">
          <cell r="B94" t="str">
            <v>4.La frecuencia es Alta. Es problable que suceda</v>
          </cell>
          <cell r="F94" t="str">
            <v>LIDERAZGO</v>
          </cell>
        </row>
        <row r="95">
          <cell r="B95" t="str">
            <v>5.La frecuencia es muy alta- Es casi con certeza que suceda</v>
          </cell>
          <cell r="F95">
            <v>0</v>
          </cell>
        </row>
        <row r="96">
          <cell r="F96">
            <v>0</v>
          </cell>
        </row>
        <row r="97">
          <cell r="F97">
            <v>0</v>
          </cell>
        </row>
        <row r="98">
          <cell r="F98">
            <v>0</v>
          </cell>
        </row>
        <row r="99">
          <cell r="F99">
            <v>0</v>
          </cell>
        </row>
        <row r="100">
          <cell r="B100" t="str">
            <v>1.No tiene un efecto significativo en los objetivos de la entidad</v>
          </cell>
          <cell r="F100">
            <v>0</v>
          </cell>
        </row>
        <row r="101">
          <cell r="B101" t="str">
            <v>2.El impacto en los objetivos es menor, incumplimiento de metas y reprocesos</v>
          </cell>
          <cell r="F101">
            <v>0</v>
          </cell>
        </row>
        <row r="102">
          <cell r="B102" t="str">
            <v>3.El impacto para los objetivos de la entidad es importante, puede interrumpir la prestación del servicio y tener efectos en la pérdida de confianza de sus clientes</v>
          </cell>
          <cell r="F102">
            <v>0</v>
          </cell>
        </row>
        <row r="103">
          <cell r="B103" t="str">
            <v>4.El impacto para los objetivos de la entidad es significativo, por lo tanto puede afectar la reputación y ocasionar interrupción del negocio.</v>
          </cell>
          <cell r="F103">
            <v>0</v>
          </cell>
        </row>
        <row r="104">
          <cell r="B104" t="str">
            <v>5.El impacto para los objetivos de la entidad es crítico, por lo tanto puede afectar la reputación, continuidad del negocio, pérdida de posición en el mercado</v>
          </cell>
          <cell r="F104">
            <v>0</v>
          </cell>
        </row>
        <row r="105">
          <cell r="F105">
            <v>0</v>
          </cell>
        </row>
        <row r="106">
          <cell r="F106">
            <v>0</v>
          </cell>
        </row>
        <row r="107">
          <cell r="F107">
            <v>0</v>
          </cell>
        </row>
        <row r="108">
          <cell r="F108">
            <v>0</v>
          </cell>
        </row>
        <row r="109">
          <cell r="F109">
            <v>0</v>
          </cell>
        </row>
        <row r="110">
          <cell r="F110">
            <v>0</v>
          </cell>
        </row>
        <row r="111">
          <cell r="B111" t="str">
            <v xml:space="preserve">ELIMINAR </v>
          </cell>
          <cell r="F111">
            <v>0</v>
          </cell>
        </row>
        <row r="112">
          <cell r="B112" t="str">
            <v>REDUCIR</v>
          </cell>
          <cell r="F112">
            <v>0</v>
          </cell>
        </row>
        <row r="113">
          <cell r="B113" t="str">
            <v>ASUMIR</v>
          </cell>
        </row>
        <row r="114">
          <cell r="B114" t="str">
            <v>TRANSFERIR</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apa de Riesgos Anticorr. v1"/>
      <sheetName val="RR "/>
      <sheetName val="Impacto"/>
    </sheetNames>
    <sheetDataSet>
      <sheetData sheetId="0"/>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H53"/>
  <sheetViews>
    <sheetView tabSelected="1" topLeftCell="K1" zoomScale="50" zoomScaleNormal="50" zoomScaleSheetLayoutView="40" workbookViewId="0">
      <selection activeCell="M4" sqref="M4"/>
    </sheetView>
  </sheetViews>
  <sheetFormatPr baseColWidth="10" defaultColWidth="54.5703125" defaultRowHeight="120" customHeight="1" x14ac:dyDescent="0.2"/>
  <cols>
    <col min="1" max="1" width="15.140625" style="26" customWidth="1"/>
    <col min="2" max="2" width="52.85546875" style="172" customWidth="1"/>
    <col min="3" max="3" width="26.7109375" style="173" customWidth="1"/>
    <col min="4" max="4" width="65.7109375" style="172" customWidth="1"/>
    <col min="5" max="5" width="47.140625" style="172" customWidth="1"/>
    <col min="6" max="6" width="99.85546875" style="173" customWidth="1"/>
    <col min="7" max="8" width="21" style="174" hidden="1" customWidth="1"/>
    <col min="9" max="9" width="46.140625" style="174" hidden="1" customWidth="1"/>
    <col min="10" max="10" width="50.42578125" style="174" hidden="1" customWidth="1"/>
    <col min="11" max="11" width="80.85546875" style="174" customWidth="1"/>
    <col min="12" max="12" width="67" style="175" customWidth="1"/>
    <col min="13" max="13" width="34" style="1" customWidth="1"/>
    <col min="14" max="14" width="41.42578125" style="176" customWidth="1"/>
    <col min="15" max="33" width="43.5703125" style="1" hidden="1" customWidth="1"/>
    <col min="34" max="34" width="31.28515625" style="1" hidden="1" customWidth="1"/>
    <col min="35" max="35" width="29.7109375" style="1" customWidth="1"/>
    <col min="36" max="36" width="40.85546875" style="176" customWidth="1"/>
    <col min="37" max="37" width="25.7109375" style="1" customWidth="1"/>
    <col min="38" max="38" width="34.28515625" style="1" customWidth="1"/>
    <col min="39" max="39" width="59.85546875" style="1" customWidth="1"/>
    <col min="40" max="40" width="255.7109375" style="1" customWidth="1"/>
    <col min="41" max="41" width="28.28515625" style="1" hidden="1" customWidth="1"/>
    <col min="42" max="48" width="12.28515625" style="173" hidden="1" customWidth="1"/>
    <col min="49" max="49" width="20" style="143" hidden="1" customWidth="1"/>
    <col min="50" max="50" width="29.7109375" style="143" hidden="1" customWidth="1"/>
    <col min="51" max="52" width="31.140625" style="143" hidden="1" customWidth="1"/>
    <col min="53" max="53" width="37" style="143" hidden="1" customWidth="1"/>
    <col min="54" max="54" width="22.5703125" style="177" hidden="1" customWidth="1"/>
    <col min="55" max="55" width="30.42578125" style="143" hidden="1" customWidth="1"/>
    <col min="56" max="56" width="22.5703125" style="143" hidden="1" customWidth="1"/>
    <col min="57" max="57" width="36" style="143" hidden="1" customWidth="1"/>
    <col min="58" max="58" width="45" style="143" customWidth="1"/>
    <col min="59" max="59" width="53.7109375" style="143" customWidth="1"/>
    <col min="60" max="60" width="26.7109375" style="143" customWidth="1"/>
    <col min="61" max="61" width="31" style="143" customWidth="1"/>
    <col min="62" max="62" width="36.7109375" style="1" customWidth="1"/>
    <col min="63" max="63" width="119.28515625" style="190" customWidth="1"/>
    <col min="64" max="64" width="74.85546875" style="191" customWidth="1"/>
    <col min="65" max="65" width="69.42578125" style="192" customWidth="1"/>
    <col min="66" max="67" width="45.42578125" style="192" customWidth="1"/>
    <col min="68" max="68" width="91.7109375" style="191" customWidth="1"/>
    <col min="69" max="69" width="54.5703125" style="26" customWidth="1"/>
    <col min="70" max="16384" width="54.5703125" style="26"/>
  </cols>
  <sheetData>
    <row r="1" spans="1:216" s="25" customFormat="1" ht="133.5" customHeight="1" x14ac:dyDescent="0.2">
      <c r="B1" s="564" t="s">
        <v>554</v>
      </c>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c r="AE1" s="564"/>
      <c r="AF1" s="564"/>
      <c r="AG1" s="564"/>
      <c r="AH1" s="564"/>
      <c r="AI1" s="564"/>
      <c r="AJ1" s="564"/>
      <c r="AK1" s="564"/>
      <c r="AL1" s="564"/>
      <c r="AM1" s="564"/>
      <c r="AN1" s="564"/>
      <c r="AO1" s="564"/>
      <c r="AP1" s="564"/>
      <c r="AQ1" s="564"/>
      <c r="AR1" s="564"/>
      <c r="AS1" s="564"/>
      <c r="AT1" s="564"/>
      <c r="AU1" s="564"/>
      <c r="AV1" s="564"/>
      <c r="AW1" s="564"/>
      <c r="AX1" s="564"/>
      <c r="AY1" s="564"/>
      <c r="AZ1" s="564"/>
      <c r="BA1" s="564"/>
      <c r="BB1" s="564"/>
      <c r="BC1" s="564"/>
      <c r="BD1" s="564"/>
      <c r="BE1" s="564"/>
      <c r="BF1" s="564"/>
      <c r="BG1" s="564"/>
      <c r="BH1" s="564"/>
      <c r="BI1" s="564"/>
      <c r="BJ1" s="564"/>
      <c r="BK1" s="564"/>
      <c r="BL1" s="564"/>
      <c r="BM1" s="564"/>
      <c r="BN1" s="564"/>
      <c r="BO1" s="564"/>
      <c r="BP1" s="564"/>
    </row>
    <row r="2" spans="1:216" s="25" customFormat="1" ht="116.25" customHeight="1" thickBot="1" x14ac:dyDescent="0.25">
      <c r="B2" s="216"/>
      <c r="C2" s="302"/>
      <c r="D2" s="302"/>
      <c r="E2" s="302"/>
      <c r="F2" s="302"/>
      <c r="G2" s="302"/>
      <c r="H2" s="302"/>
      <c r="I2" s="302"/>
      <c r="J2" s="302"/>
      <c r="K2" s="302"/>
      <c r="L2" s="217"/>
      <c r="M2" s="525" t="s">
        <v>0</v>
      </c>
      <c r="N2" s="526"/>
      <c r="O2" s="526"/>
      <c r="P2" s="526"/>
      <c r="Q2" s="526"/>
      <c r="R2" s="526"/>
      <c r="S2" s="526"/>
      <c r="T2" s="526"/>
      <c r="U2" s="526"/>
      <c r="V2" s="526"/>
      <c r="W2" s="526"/>
      <c r="X2" s="526"/>
      <c r="Y2" s="526"/>
      <c r="Z2" s="526"/>
      <c r="AA2" s="526"/>
      <c r="AB2" s="526"/>
      <c r="AC2" s="526"/>
      <c r="AD2" s="526"/>
      <c r="AE2" s="526"/>
      <c r="AF2" s="526"/>
      <c r="AG2" s="526"/>
      <c r="AH2" s="526"/>
      <c r="AI2" s="526"/>
      <c r="AJ2" s="527"/>
      <c r="AK2" s="524" t="s">
        <v>1</v>
      </c>
      <c r="AL2" s="524"/>
      <c r="AM2" s="521" t="s">
        <v>2</v>
      </c>
      <c r="AN2" s="522"/>
      <c r="AO2" s="522"/>
      <c r="AP2" s="522"/>
      <c r="AQ2" s="522"/>
      <c r="AR2" s="522"/>
      <c r="AS2" s="522"/>
      <c r="AT2" s="522"/>
      <c r="AU2" s="522"/>
      <c r="AV2" s="522"/>
      <c r="AW2" s="522"/>
      <c r="AX2" s="522"/>
      <c r="AY2" s="522"/>
      <c r="AZ2" s="522"/>
      <c r="BA2" s="522"/>
      <c r="BB2" s="522"/>
      <c r="BC2" s="522"/>
      <c r="BD2" s="522"/>
      <c r="BE2" s="523"/>
      <c r="BF2" s="528" t="s">
        <v>3</v>
      </c>
      <c r="BG2" s="528"/>
      <c r="BH2" s="528"/>
      <c r="BI2" s="528"/>
      <c r="BJ2" s="524" t="s">
        <v>4</v>
      </c>
      <c r="BK2" s="524"/>
      <c r="BL2" s="524"/>
      <c r="BM2" s="524"/>
      <c r="BN2" s="524"/>
      <c r="BO2" s="524"/>
      <c r="BP2" s="524"/>
    </row>
    <row r="3" spans="1:216" s="25" customFormat="1" ht="160.5" customHeight="1" x14ac:dyDescent="0.2">
      <c r="A3" s="572" t="s">
        <v>5</v>
      </c>
      <c r="B3" s="494" t="s">
        <v>6</v>
      </c>
      <c r="C3" s="494" t="s">
        <v>7</v>
      </c>
      <c r="D3" s="494" t="s">
        <v>8</v>
      </c>
      <c r="E3" s="494" t="s">
        <v>9</v>
      </c>
      <c r="F3" s="496" t="s">
        <v>10</v>
      </c>
      <c r="G3" s="498" t="s">
        <v>11</v>
      </c>
      <c r="H3" s="499"/>
      <c r="I3" s="499"/>
      <c r="J3" s="500"/>
      <c r="K3" s="496" t="s">
        <v>12</v>
      </c>
      <c r="L3" s="494" t="s">
        <v>13</v>
      </c>
      <c r="M3" s="510" t="s">
        <v>14</v>
      </c>
      <c r="N3" s="510"/>
      <c r="O3" s="303" t="s">
        <v>15</v>
      </c>
      <c r="P3" s="304"/>
      <c r="Q3" s="304"/>
      <c r="R3" s="304"/>
      <c r="S3" s="305"/>
      <c r="T3" s="305"/>
      <c r="U3" s="305"/>
      <c r="V3" s="305"/>
      <c r="W3" s="305"/>
      <c r="X3" s="305"/>
      <c r="Y3" s="305"/>
      <c r="Z3" s="305"/>
      <c r="AA3" s="305"/>
      <c r="AB3" s="305"/>
      <c r="AC3" s="305"/>
      <c r="AD3" s="305"/>
      <c r="AE3" s="305"/>
      <c r="AF3" s="305"/>
      <c r="AG3" s="306"/>
      <c r="AH3" s="510" t="s">
        <v>16</v>
      </c>
      <c r="AI3" s="510"/>
      <c r="AJ3" s="510"/>
      <c r="AK3" s="535" t="s">
        <v>17</v>
      </c>
      <c r="AL3" s="536"/>
      <c r="AM3" s="533" t="s">
        <v>18</v>
      </c>
      <c r="AN3" s="534"/>
      <c r="AO3" s="307"/>
      <c r="AP3" s="505" t="s">
        <v>19</v>
      </c>
      <c r="AQ3" s="506"/>
      <c r="AR3" s="506"/>
      <c r="AS3" s="506"/>
      <c r="AT3" s="506"/>
      <c r="AU3" s="506"/>
      <c r="AV3" s="506"/>
      <c r="AW3" s="506"/>
      <c r="AX3" s="507"/>
      <c r="AY3" s="515" t="s">
        <v>20</v>
      </c>
      <c r="AZ3" s="519"/>
      <c r="BA3" s="515" t="s">
        <v>21</v>
      </c>
      <c r="BB3" s="541" t="s">
        <v>22</v>
      </c>
      <c r="BC3" s="542"/>
      <c r="BD3" s="515" t="s">
        <v>23</v>
      </c>
      <c r="BE3" s="519"/>
      <c r="BF3" s="517" t="s">
        <v>24</v>
      </c>
      <c r="BG3" s="517" t="s">
        <v>25</v>
      </c>
      <c r="BH3" s="529" t="s">
        <v>26</v>
      </c>
      <c r="BI3" s="530"/>
      <c r="BJ3" s="513" t="s">
        <v>27</v>
      </c>
      <c r="BK3" s="479" t="s">
        <v>28</v>
      </c>
      <c r="BL3" s="479" t="s">
        <v>29</v>
      </c>
      <c r="BM3" s="479" t="s">
        <v>30</v>
      </c>
      <c r="BN3" s="567" t="s">
        <v>31</v>
      </c>
      <c r="BO3" s="568"/>
      <c r="BP3" s="477" t="s">
        <v>32</v>
      </c>
    </row>
    <row r="4" spans="1:216" s="106" customFormat="1" ht="168" customHeight="1" x14ac:dyDescent="0.2">
      <c r="A4" s="573"/>
      <c r="B4" s="495"/>
      <c r="C4" s="495"/>
      <c r="D4" s="495"/>
      <c r="E4" s="495"/>
      <c r="F4" s="497"/>
      <c r="G4" s="227" t="s">
        <v>33</v>
      </c>
      <c r="H4" s="211" t="s">
        <v>34</v>
      </c>
      <c r="I4" s="211" t="s">
        <v>35</v>
      </c>
      <c r="J4" s="211" t="s">
        <v>36</v>
      </c>
      <c r="K4" s="497"/>
      <c r="L4" s="495"/>
      <c r="M4" s="103" t="s">
        <v>37</v>
      </c>
      <c r="N4" s="103" t="s">
        <v>38</v>
      </c>
      <c r="O4" s="103" t="s">
        <v>39</v>
      </c>
      <c r="P4" s="103" t="s">
        <v>40</v>
      </c>
      <c r="Q4" s="103" t="s">
        <v>41</v>
      </c>
      <c r="R4" s="103" t="s">
        <v>42</v>
      </c>
      <c r="S4" s="103" t="s">
        <v>43</v>
      </c>
      <c r="T4" s="103" t="s">
        <v>44</v>
      </c>
      <c r="U4" s="103" t="s">
        <v>45</v>
      </c>
      <c r="V4" s="103" t="s">
        <v>46</v>
      </c>
      <c r="W4" s="103" t="s">
        <v>47</v>
      </c>
      <c r="X4" s="103" t="s">
        <v>48</v>
      </c>
      <c r="Y4" s="103" t="s">
        <v>49</v>
      </c>
      <c r="Z4" s="103" t="s">
        <v>50</v>
      </c>
      <c r="AA4" s="103" t="s">
        <v>51</v>
      </c>
      <c r="AB4" s="103" t="s">
        <v>52</v>
      </c>
      <c r="AC4" s="103" t="s">
        <v>53</v>
      </c>
      <c r="AD4" s="103" t="s">
        <v>54</v>
      </c>
      <c r="AE4" s="103" t="s">
        <v>55</v>
      </c>
      <c r="AF4" s="103" t="s">
        <v>56</v>
      </c>
      <c r="AG4" s="103" t="s">
        <v>57</v>
      </c>
      <c r="AH4" s="103" t="s">
        <v>58</v>
      </c>
      <c r="AI4" s="103" t="s">
        <v>59</v>
      </c>
      <c r="AJ4" s="103" t="s">
        <v>38</v>
      </c>
      <c r="AK4" s="537"/>
      <c r="AL4" s="538"/>
      <c r="AM4" s="104" t="s">
        <v>60</v>
      </c>
      <c r="AN4" s="104" t="s">
        <v>61</v>
      </c>
      <c r="AO4" s="104" t="s">
        <v>62</v>
      </c>
      <c r="AP4" s="179" t="s">
        <v>63</v>
      </c>
      <c r="AQ4" s="179" t="s">
        <v>557</v>
      </c>
      <c r="AR4" s="179" t="s">
        <v>64</v>
      </c>
      <c r="AS4" s="179" t="s">
        <v>558</v>
      </c>
      <c r="AT4" s="179" t="s">
        <v>65</v>
      </c>
      <c r="AU4" s="179" t="s">
        <v>66</v>
      </c>
      <c r="AV4" s="179" t="s">
        <v>67</v>
      </c>
      <c r="AW4" s="539" t="s">
        <v>68</v>
      </c>
      <c r="AX4" s="540"/>
      <c r="AY4" s="516"/>
      <c r="AZ4" s="520"/>
      <c r="BA4" s="516"/>
      <c r="BB4" s="543"/>
      <c r="BC4" s="544"/>
      <c r="BD4" s="516"/>
      <c r="BE4" s="520"/>
      <c r="BF4" s="518"/>
      <c r="BG4" s="518"/>
      <c r="BH4" s="531"/>
      <c r="BI4" s="532"/>
      <c r="BJ4" s="514"/>
      <c r="BK4" s="480"/>
      <c r="BL4" s="480"/>
      <c r="BM4" s="480"/>
      <c r="BN4" s="221" t="s">
        <v>69</v>
      </c>
      <c r="BO4" s="221" t="s">
        <v>70</v>
      </c>
      <c r="BP4" s="478"/>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105"/>
      <c r="FW4" s="105"/>
      <c r="FX4" s="105"/>
      <c r="FY4" s="105"/>
      <c r="FZ4" s="105"/>
      <c r="GA4" s="105"/>
      <c r="GB4" s="105"/>
      <c r="GC4" s="105"/>
      <c r="GD4" s="105"/>
      <c r="GE4" s="105"/>
      <c r="GF4" s="105"/>
      <c r="GG4" s="105"/>
      <c r="GH4" s="105"/>
      <c r="GI4" s="105"/>
      <c r="GJ4" s="105"/>
      <c r="GK4" s="105"/>
      <c r="GL4" s="105"/>
      <c r="GM4" s="105"/>
      <c r="GN4" s="105"/>
      <c r="GO4" s="105"/>
      <c r="GP4" s="105"/>
      <c r="GQ4" s="105"/>
      <c r="GR4" s="105"/>
      <c r="GS4" s="105"/>
      <c r="GT4" s="105"/>
      <c r="GU4" s="105"/>
      <c r="GV4" s="105"/>
      <c r="GW4" s="105"/>
      <c r="GX4" s="105"/>
      <c r="GY4" s="105"/>
      <c r="GZ4" s="105"/>
      <c r="HA4" s="105"/>
      <c r="HB4" s="105"/>
      <c r="HC4" s="105"/>
      <c r="HD4" s="105"/>
      <c r="HE4" s="105"/>
      <c r="HF4" s="105"/>
      <c r="HG4" s="105"/>
      <c r="HH4" s="105"/>
    </row>
    <row r="5" spans="1:216" ht="262.5" customHeight="1" x14ac:dyDescent="0.2">
      <c r="A5" s="308" t="s">
        <v>71</v>
      </c>
      <c r="B5" s="107" t="s">
        <v>72</v>
      </c>
      <c r="C5" s="262" t="s">
        <v>73</v>
      </c>
      <c r="D5" s="258" t="s">
        <v>74</v>
      </c>
      <c r="E5" s="261" t="s">
        <v>75</v>
      </c>
      <c r="F5" s="242" t="s">
        <v>76</v>
      </c>
      <c r="G5" s="243" t="s">
        <v>77</v>
      </c>
      <c r="H5" s="243" t="s">
        <v>77</v>
      </c>
      <c r="I5" s="243" t="s">
        <v>77</v>
      </c>
      <c r="J5" s="243" t="s">
        <v>77</v>
      </c>
      <c r="K5" s="258" t="s">
        <v>78</v>
      </c>
      <c r="L5" s="263" t="s">
        <v>79</v>
      </c>
      <c r="M5" s="109">
        <v>3</v>
      </c>
      <c r="N5" s="110" t="s">
        <v>80</v>
      </c>
      <c r="O5" s="280" t="s">
        <v>77</v>
      </c>
      <c r="P5" s="280" t="s">
        <v>77</v>
      </c>
      <c r="Q5" s="280" t="s">
        <v>77</v>
      </c>
      <c r="R5" s="280"/>
      <c r="S5" s="280" t="s">
        <v>77</v>
      </c>
      <c r="T5" s="280" t="s">
        <v>77</v>
      </c>
      <c r="U5" s="280" t="s">
        <v>77</v>
      </c>
      <c r="V5" s="280" t="s">
        <v>77</v>
      </c>
      <c r="W5" s="280"/>
      <c r="X5" s="280" t="s">
        <v>77</v>
      </c>
      <c r="Y5" s="280" t="s">
        <v>77</v>
      </c>
      <c r="Z5" s="280" t="s">
        <v>77</v>
      </c>
      <c r="AA5" s="280" t="s">
        <v>77</v>
      </c>
      <c r="AB5" s="280"/>
      <c r="AC5" s="280"/>
      <c r="AD5" s="280"/>
      <c r="AE5" s="280"/>
      <c r="AF5" s="280"/>
      <c r="AG5" s="280"/>
      <c r="AH5" s="280">
        <f>COUNTIF(O5:AG5,"X")</f>
        <v>11</v>
      </c>
      <c r="AI5" s="109">
        <v>4</v>
      </c>
      <c r="AJ5" s="111" t="s">
        <v>81</v>
      </c>
      <c r="AK5" s="112">
        <f>+M5*AI5</f>
        <v>12</v>
      </c>
      <c r="AL5" s="113" t="s">
        <v>82</v>
      </c>
      <c r="AM5" s="114" t="s">
        <v>83</v>
      </c>
      <c r="AN5" s="292" t="s">
        <v>84</v>
      </c>
      <c r="AO5" s="115" t="s">
        <v>85</v>
      </c>
      <c r="AP5" s="116">
        <v>15</v>
      </c>
      <c r="AQ5" s="116">
        <v>15</v>
      </c>
      <c r="AR5" s="116">
        <v>15</v>
      </c>
      <c r="AS5" s="116">
        <v>15</v>
      </c>
      <c r="AT5" s="116">
        <v>15</v>
      </c>
      <c r="AU5" s="116">
        <v>15</v>
      </c>
      <c r="AV5" s="116">
        <v>10</v>
      </c>
      <c r="AW5" s="115">
        <f>SUM(AP5:AV5)</f>
        <v>100</v>
      </c>
      <c r="AX5" s="115" t="s">
        <v>86</v>
      </c>
      <c r="AY5" s="115" t="s">
        <v>87</v>
      </c>
      <c r="AZ5" s="115" t="s">
        <v>86</v>
      </c>
      <c r="BA5" s="115" t="s">
        <v>86</v>
      </c>
      <c r="BB5" s="117">
        <v>100</v>
      </c>
      <c r="BC5" s="118" t="s">
        <v>88</v>
      </c>
      <c r="BD5" s="119">
        <v>100</v>
      </c>
      <c r="BE5" s="119" t="s">
        <v>88</v>
      </c>
      <c r="BF5" s="120">
        <v>1</v>
      </c>
      <c r="BG5" s="120">
        <v>4</v>
      </c>
      <c r="BH5" s="121">
        <v>4</v>
      </c>
      <c r="BI5" s="122" t="s">
        <v>89</v>
      </c>
      <c r="BJ5" s="123" t="s">
        <v>90</v>
      </c>
      <c r="BK5" s="182" t="s">
        <v>91</v>
      </c>
      <c r="BL5" s="183" t="s">
        <v>559</v>
      </c>
      <c r="BM5" s="183" t="s">
        <v>92</v>
      </c>
      <c r="BN5" s="181">
        <v>44682</v>
      </c>
      <c r="BO5" s="181">
        <v>44712</v>
      </c>
      <c r="BP5" s="309" t="s">
        <v>93</v>
      </c>
    </row>
    <row r="6" spans="1:216" ht="262.5" customHeight="1" x14ac:dyDescent="0.2">
      <c r="A6" s="308" t="s">
        <v>94</v>
      </c>
      <c r="B6" s="107" t="s">
        <v>72</v>
      </c>
      <c r="C6" s="262" t="s">
        <v>73</v>
      </c>
      <c r="D6" s="258" t="s">
        <v>95</v>
      </c>
      <c r="E6" s="264" t="s">
        <v>96</v>
      </c>
      <c r="F6" s="242" t="s">
        <v>97</v>
      </c>
      <c r="G6" s="244" t="s">
        <v>77</v>
      </c>
      <c r="H6" s="244" t="s">
        <v>77</v>
      </c>
      <c r="I6" s="244" t="s">
        <v>77</v>
      </c>
      <c r="J6" s="244" t="s">
        <v>77</v>
      </c>
      <c r="K6" s="258" t="s">
        <v>98</v>
      </c>
      <c r="L6" s="265" t="s">
        <v>79</v>
      </c>
      <c r="M6" s="109">
        <v>2</v>
      </c>
      <c r="N6" s="124" t="s">
        <v>99</v>
      </c>
      <c r="O6" s="280" t="s">
        <v>77</v>
      </c>
      <c r="P6" s="280" t="s">
        <v>77</v>
      </c>
      <c r="Q6" s="280" t="s">
        <v>77</v>
      </c>
      <c r="R6" s="280" t="s">
        <v>77</v>
      </c>
      <c r="S6" s="280" t="s">
        <v>77</v>
      </c>
      <c r="T6" s="280" t="s">
        <v>77</v>
      </c>
      <c r="U6" s="280"/>
      <c r="V6" s="280"/>
      <c r="W6" s="280"/>
      <c r="X6" s="280" t="s">
        <v>77</v>
      </c>
      <c r="Y6" s="280"/>
      <c r="Z6" s="280" t="s">
        <v>77</v>
      </c>
      <c r="AA6" s="280" t="s">
        <v>77</v>
      </c>
      <c r="AB6" s="280"/>
      <c r="AC6" s="281"/>
      <c r="AD6" s="280"/>
      <c r="AE6" s="280" t="s">
        <v>77</v>
      </c>
      <c r="AF6" s="280"/>
      <c r="AG6" s="280" t="s">
        <v>77</v>
      </c>
      <c r="AH6" s="280">
        <f t="shared" ref="AH6:AH7" si="0">COUNTIF(O6:AG6,"X")</f>
        <v>11</v>
      </c>
      <c r="AI6" s="109">
        <v>4</v>
      </c>
      <c r="AJ6" s="111" t="s">
        <v>81</v>
      </c>
      <c r="AK6" s="125">
        <v>8</v>
      </c>
      <c r="AL6" s="126" t="s">
        <v>89</v>
      </c>
      <c r="AM6" s="114" t="s">
        <v>100</v>
      </c>
      <c r="AN6" s="199" t="s">
        <v>101</v>
      </c>
      <c r="AO6" s="115" t="s">
        <v>85</v>
      </c>
      <c r="AP6" s="116">
        <v>15</v>
      </c>
      <c r="AQ6" s="116">
        <v>15</v>
      </c>
      <c r="AR6" s="116">
        <v>15</v>
      </c>
      <c r="AS6" s="116">
        <v>15</v>
      </c>
      <c r="AT6" s="116">
        <v>15</v>
      </c>
      <c r="AU6" s="116">
        <v>15</v>
      </c>
      <c r="AV6" s="116">
        <v>10</v>
      </c>
      <c r="AW6" s="115">
        <f>SUM(AP6:AV6)</f>
        <v>100</v>
      </c>
      <c r="AX6" s="115" t="s">
        <v>86</v>
      </c>
      <c r="AY6" s="115" t="s">
        <v>87</v>
      </c>
      <c r="AZ6" s="115" t="s">
        <v>86</v>
      </c>
      <c r="BA6" s="115" t="s">
        <v>86</v>
      </c>
      <c r="BB6" s="117">
        <v>100</v>
      </c>
      <c r="BC6" s="118" t="str">
        <f>VLOOKUP(BB6,CLASIFICACIÓNCONTROLES,2)</f>
        <v>FUERTE</v>
      </c>
      <c r="BD6" s="119">
        <f>ROUND(AVERAGE(BB6:BB6),0)</f>
        <v>100</v>
      </c>
      <c r="BE6" s="119" t="s">
        <v>88</v>
      </c>
      <c r="BF6" s="120">
        <v>1</v>
      </c>
      <c r="BG6" s="120">
        <f>+AI6</f>
        <v>4</v>
      </c>
      <c r="BH6" s="121">
        <f>+BF6*BG6</f>
        <v>4</v>
      </c>
      <c r="BI6" s="122" t="s">
        <v>89</v>
      </c>
      <c r="BJ6" s="241" t="s">
        <v>90</v>
      </c>
      <c r="BK6" s="235" t="s">
        <v>102</v>
      </c>
      <c r="BL6" s="230" t="s">
        <v>103</v>
      </c>
      <c r="BM6" s="230" t="s">
        <v>104</v>
      </c>
      <c r="BN6" s="181">
        <v>44564</v>
      </c>
      <c r="BO6" s="181">
        <v>44926</v>
      </c>
      <c r="BP6" s="310" t="s">
        <v>105</v>
      </c>
    </row>
    <row r="7" spans="1:216" ht="336" customHeight="1" x14ac:dyDescent="0.2">
      <c r="A7" s="308" t="s">
        <v>106</v>
      </c>
      <c r="B7" s="127" t="s">
        <v>107</v>
      </c>
      <c r="C7" s="266" t="s">
        <v>108</v>
      </c>
      <c r="D7" s="267" t="s">
        <v>109</v>
      </c>
      <c r="E7" s="245" t="s">
        <v>110</v>
      </c>
      <c r="F7" s="242" t="s">
        <v>534</v>
      </c>
      <c r="G7" s="268" t="s">
        <v>77</v>
      </c>
      <c r="H7" s="268" t="s">
        <v>77</v>
      </c>
      <c r="I7" s="268" t="s">
        <v>77</v>
      </c>
      <c r="J7" s="268" t="s">
        <v>77</v>
      </c>
      <c r="K7" s="268" t="s">
        <v>111</v>
      </c>
      <c r="L7" s="263" t="s">
        <v>112</v>
      </c>
      <c r="M7" s="128">
        <v>2</v>
      </c>
      <c r="N7" s="128" t="s">
        <v>99</v>
      </c>
      <c r="O7" s="282" t="s">
        <v>77</v>
      </c>
      <c r="P7" s="282" t="s">
        <v>77</v>
      </c>
      <c r="Q7" s="282" t="s">
        <v>77</v>
      </c>
      <c r="R7" s="282" t="s">
        <v>77</v>
      </c>
      <c r="S7" s="282" t="s">
        <v>113</v>
      </c>
      <c r="T7" s="282" t="s">
        <v>77</v>
      </c>
      <c r="U7" s="282" t="s">
        <v>77</v>
      </c>
      <c r="V7" s="282" t="s">
        <v>77</v>
      </c>
      <c r="W7" s="282" t="s">
        <v>77</v>
      </c>
      <c r="X7" s="282" t="s">
        <v>77</v>
      </c>
      <c r="Y7" s="282" t="s">
        <v>77</v>
      </c>
      <c r="Z7" s="282" t="s">
        <v>77</v>
      </c>
      <c r="AA7" s="282"/>
      <c r="AB7" s="282" t="s">
        <v>77</v>
      </c>
      <c r="AC7" s="282"/>
      <c r="AD7" s="282"/>
      <c r="AE7" s="282"/>
      <c r="AF7" s="282"/>
      <c r="AG7" s="282"/>
      <c r="AH7" s="280">
        <f t="shared" si="0"/>
        <v>12</v>
      </c>
      <c r="AI7" s="193">
        <v>5</v>
      </c>
      <c r="AJ7" s="193" t="s">
        <v>189</v>
      </c>
      <c r="AK7" s="194">
        <v>10</v>
      </c>
      <c r="AL7" s="195" t="s">
        <v>82</v>
      </c>
      <c r="AM7" s="129" t="s">
        <v>114</v>
      </c>
      <c r="AN7" s="199" t="s">
        <v>115</v>
      </c>
      <c r="AO7" s="130" t="s">
        <v>85</v>
      </c>
      <c r="AP7" s="116">
        <v>15</v>
      </c>
      <c r="AQ7" s="116">
        <v>15</v>
      </c>
      <c r="AR7" s="116">
        <v>15</v>
      </c>
      <c r="AS7" s="116">
        <v>15</v>
      </c>
      <c r="AT7" s="116">
        <v>15</v>
      </c>
      <c r="AU7" s="116">
        <v>15</v>
      </c>
      <c r="AV7" s="116">
        <v>10</v>
      </c>
      <c r="AW7" s="115">
        <f>SUM(AP7:AV7)</f>
        <v>100</v>
      </c>
      <c r="AX7" s="115" t="s">
        <v>86</v>
      </c>
      <c r="AY7" s="115" t="s">
        <v>87</v>
      </c>
      <c r="AZ7" s="115" t="s">
        <v>86</v>
      </c>
      <c r="BA7" s="115" t="s">
        <v>86</v>
      </c>
      <c r="BB7" s="131">
        <v>100</v>
      </c>
      <c r="BC7" s="132" t="s">
        <v>88</v>
      </c>
      <c r="BD7" s="218">
        <v>100</v>
      </c>
      <c r="BE7" s="238" t="s">
        <v>88</v>
      </c>
      <c r="BF7" s="220">
        <v>1</v>
      </c>
      <c r="BG7" s="196">
        <v>5</v>
      </c>
      <c r="BH7" s="196">
        <v>5</v>
      </c>
      <c r="BI7" s="197" t="s">
        <v>82</v>
      </c>
      <c r="BJ7" s="133" t="s">
        <v>90</v>
      </c>
      <c r="BK7" s="184" t="s">
        <v>116</v>
      </c>
      <c r="BL7" s="185" t="s">
        <v>117</v>
      </c>
      <c r="BM7" s="185" t="s">
        <v>118</v>
      </c>
      <c r="BN7" s="181">
        <v>44652</v>
      </c>
      <c r="BO7" s="181">
        <v>44926</v>
      </c>
      <c r="BP7" s="311" t="s">
        <v>119</v>
      </c>
    </row>
    <row r="8" spans="1:216" ht="262.5" customHeight="1" x14ac:dyDescent="0.2">
      <c r="A8" s="308" t="s">
        <v>120</v>
      </c>
      <c r="B8" s="205" t="s">
        <v>121</v>
      </c>
      <c r="C8" s="269" t="s">
        <v>108</v>
      </c>
      <c r="D8" s="246" t="s">
        <v>122</v>
      </c>
      <c r="E8" s="247" t="s">
        <v>123</v>
      </c>
      <c r="F8" s="242" t="s">
        <v>535</v>
      </c>
      <c r="G8" s="243" t="s">
        <v>77</v>
      </c>
      <c r="H8" s="243" t="s">
        <v>77</v>
      </c>
      <c r="I8" s="243" t="s">
        <v>77</v>
      </c>
      <c r="J8" s="243" t="s">
        <v>77</v>
      </c>
      <c r="K8" s="259" t="s">
        <v>124</v>
      </c>
      <c r="L8" s="263" t="s">
        <v>112</v>
      </c>
      <c r="M8" s="207">
        <v>3</v>
      </c>
      <c r="N8" s="134" t="s">
        <v>80</v>
      </c>
      <c r="O8" s="283" t="s">
        <v>77</v>
      </c>
      <c r="P8" s="283" t="s">
        <v>77</v>
      </c>
      <c r="Q8" s="283" t="s">
        <v>77</v>
      </c>
      <c r="R8" s="283" t="s">
        <v>77</v>
      </c>
      <c r="S8" s="283" t="s">
        <v>77</v>
      </c>
      <c r="T8" s="283"/>
      <c r="U8" s="283"/>
      <c r="V8" s="283"/>
      <c r="W8" s="283"/>
      <c r="X8" s="283" t="s">
        <v>77</v>
      </c>
      <c r="Y8" s="283" t="s">
        <v>77</v>
      </c>
      <c r="Z8" s="283" t="s">
        <v>77</v>
      </c>
      <c r="AA8" s="283"/>
      <c r="AB8" s="283"/>
      <c r="AC8" s="283" t="s">
        <v>77</v>
      </c>
      <c r="AD8" s="283"/>
      <c r="AE8" s="283" t="s">
        <v>77</v>
      </c>
      <c r="AF8" s="283"/>
      <c r="AG8" s="283"/>
      <c r="AH8" s="280">
        <f>COUNTIF(O8:AG8,"X")</f>
        <v>10</v>
      </c>
      <c r="AI8" s="207">
        <v>4</v>
      </c>
      <c r="AJ8" s="223" t="s">
        <v>81</v>
      </c>
      <c r="AK8" s="209">
        <v>12</v>
      </c>
      <c r="AL8" s="210" t="s">
        <v>82</v>
      </c>
      <c r="AM8" s="108" t="s">
        <v>125</v>
      </c>
      <c r="AN8" s="199" t="s">
        <v>126</v>
      </c>
      <c r="AO8" s="135" t="s">
        <v>85</v>
      </c>
      <c r="AP8" s="116">
        <v>15</v>
      </c>
      <c r="AQ8" s="116">
        <v>15</v>
      </c>
      <c r="AR8" s="116">
        <v>15</v>
      </c>
      <c r="AS8" s="116">
        <v>15</v>
      </c>
      <c r="AT8" s="116">
        <v>15</v>
      </c>
      <c r="AU8" s="116">
        <v>15</v>
      </c>
      <c r="AV8" s="116">
        <v>10</v>
      </c>
      <c r="AW8" s="137">
        <v>100</v>
      </c>
      <c r="AX8" s="138" t="s">
        <v>86</v>
      </c>
      <c r="AY8" s="115" t="s">
        <v>87</v>
      </c>
      <c r="AZ8" s="115" t="s">
        <v>86</v>
      </c>
      <c r="BA8" s="115" t="s">
        <v>86</v>
      </c>
      <c r="BB8" s="117">
        <v>100</v>
      </c>
      <c r="BC8" s="118" t="str">
        <f t="shared" ref="BC8:BC35" si="1">VLOOKUP(BB8,CLASIFICACIÓNCONTROLES,2)</f>
        <v>FUERTE</v>
      </c>
      <c r="BD8" s="218">
        <f>ROUND(AVERAGE(BB8:BB8),0)</f>
        <v>100</v>
      </c>
      <c r="BE8" s="238" t="s">
        <v>88</v>
      </c>
      <c r="BF8" s="139">
        <v>1</v>
      </c>
      <c r="BG8" s="139">
        <v>4</v>
      </c>
      <c r="BH8" s="140">
        <v>4</v>
      </c>
      <c r="BI8" s="141" t="s">
        <v>89</v>
      </c>
      <c r="BJ8" s="212" t="s">
        <v>90</v>
      </c>
      <c r="BK8" s="240" t="s">
        <v>127</v>
      </c>
      <c r="BL8" s="236" t="s">
        <v>128</v>
      </c>
      <c r="BM8" s="236" t="s">
        <v>129</v>
      </c>
      <c r="BN8" s="181">
        <v>44652</v>
      </c>
      <c r="BO8" s="181">
        <v>44712</v>
      </c>
      <c r="BP8" s="312" t="s">
        <v>130</v>
      </c>
    </row>
    <row r="9" spans="1:216" s="143" customFormat="1" ht="168" customHeight="1" x14ac:dyDescent="0.2">
      <c r="A9" s="559" t="s">
        <v>131</v>
      </c>
      <c r="B9" s="555" t="s">
        <v>121</v>
      </c>
      <c r="C9" s="501" t="s">
        <v>108</v>
      </c>
      <c r="D9" s="433" t="s">
        <v>132</v>
      </c>
      <c r="E9" s="426" t="s">
        <v>133</v>
      </c>
      <c r="F9" s="431" t="s">
        <v>536</v>
      </c>
      <c r="G9" s="428" t="s">
        <v>77</v>
      </c>
      <c r="H9" s="428" t="s">
        <v>77</v>
      </c>
      <c r="I9" s="428" t="s">
        <v>77</v>
      </c>
      <c r="J9" s="428" t="s">
        <v>77</v>
      </c>
      <c r="K9" s="433" t="s">
        <v>134</v>
      </c>
      <c r="L9" s="357" t="s">
        <v>79</v>
      </c>
      <c r="M9" s="377">
        <v>3</v>
      </c>
      <c r="N9" s="448" t="s">
        <v>80</v>
      </c>
      <c r="O9" s="350" t="s">
        <v>77</v>
      </c>
      <c r="P9" s="350" t="s">
        <v>77</v>
      </c>
      <c r="Q9" s="346"/>
      <c r="R9" s="346"/>
      <c r="S9" s="346" t="s">
        <v>77</v>
      </c>
      <c r="T9" s="346"/>
      <c r="U9" s="346"/>
      <c r="V9" s="346"/>
      <c r="W9" s="346" t="s">
        <v>77</v>
      </c>
      <c r="X9" s="346" t="s">
        <v>77</v>
      </c>
      <c r="Y9" s="346" t="s">
        <v>77</v>
      </c>
      <c r="Z9" s="346" t="s">
        <v>77</v>
      </c>
      <c r="AA9" s="346"/>
      <c r="AB9" s="346"/>
      <c r="AC9" s="346" t="s">
        <v>77</v>
      </c>
      <c r="AD9" s="346"/>
      <c r="AE9" s="346" t="s">
        <v>77</v>
      </c>
      <c r="AF9" s="346"/>
      <c r="AG9" s="346"/>
      <c r="AH9" s="503">
        <f>COUNTIF(O9:AG9,"X")</f>
        <v>9</v>
      </c>
      <c r="AI9" s="377">
        <f>IF(AH9&lt;=5,3,IF(AND(AH9&gt;=6,AH9&lt;=11),4,5))</f>
        <v>4</v>
      </c>
      <c r="AJ9" s="384" t="s">
        <v>81</v>
      </c>
      <c r="AK9" s="386">
        <f>+M9*AI9</f>
        <v>12</v>
      </c>
      <c r="AL9" s="422" t="s">
        <v>82</v>
      </c>
      <c r="AM9" s="565" t="s">
        <v>135</v>
      </c>
      <c r="AN9" s="511" t="s">
        <v>136</v>
      </c>
      <c r="AO9" s="508" t="s">
        <v>85</v>
      </c>
      <c r="AP9" s="360">
        <v>15</v>
      </c>
      <c r="AQ9" s="360">
        <v>15</v>
      </c>
      <c r="AR9" s="360">
        <v>15</v>
      </c>
      <c r="AS9" s="360">
        <v>15</v>
      </c>
      <c r="AT9" s="360">
        <v>15</v>
      </c>
      <c r="AU9" s="360">
        <v>15</v>
      </c>
      <c r="AV9" s="360">
        <v>10</v>
      </c>
      <c r="AW9" s="362">
        <f>SUM(AP9:AV10)</f>
        <v>100</v>
      </c>
      <c r="AX9" s="362" t="s">
        <v>86</v>
      </c>
      <c r="AY9" s="362" t="s">
        <v>87</v>
      </c>
      <c r="AZ9" s="362" t="s">
        <v>86</v>
      </c>
      <c r="BA9" s="362" t="s">
        <v>86</v>
      </c>
      <c r="BB9" s="364">
        <v>100</v>
      </c>
      <c r="BC9" s="366" t="str">
        <f t="shared" si="1"/>
        <v>FUERTE</v>
      </c>
      <c r="BD9" s="364">
        <f>ROUND(AVERAGE(BB9:BB9),0)</f>
        <v>100</v>
      </c>
      <c r="BE9" s="368" t="s">
        <v>88</v>
      </c>
      <c r="BF9" s="373">
        <v>1</v>
      </c>
      <c r="BG9" s="373">
        <f>+AI9</f>
        <v>4</v>
      </c>
      <c r="BH9" s="396">
        <f>+BF9*BG9</f>
        <v>4</v>
      </c>
      <c r="BI9" s="355" t="s">
        <v>89</v>
      </c>
      <c r="BJ9" s="142" t="s">
        <v>90</v>
      </c>
      <c r="BK9" s="186" t="s">
        <v>137</v>
      </c>
      <c r="BL9" s="236" t="s">
        <v>138</v>
      </c>
      <c r="BM9" s="233" t="s">
        <v>139</v>
      </c>
      <c r="BN9" s="181">
        <v>44742</v>
      </c>
      <c r="BO9" s="181">
        <v>44926</v>
      </c>
      <c r="BP9" s="313" t="s">
        <v>140</v>
      </c>
    </row>
    <row r="10" spans="1:216" s="143" customFormat="1" ht="168" customHeight="1" x14ac:dyDescent="0.2">
      <c r="A10" s="559"/>
      <c r="B10" s="560"/>
      <c r="C10" s="502"/>
      <c r="D10" s="434"/>
      <c r="E10" s="427"/>
      <c r="F10" s="432"/>
      <c r="G10" s="429"/>
      <c r="H10" s="429"/>
      <c r="I10" s="429"/>
      <c r="J10" s="429"/>
      <c r="K10" s="434"/>
      <c r="L10" s="358"/>
      <c r="M10" s="378"/>
      <c r="N10" s="449"/>
      <c r="O10" s="351"/>
      <c r="P10" s="351"/>
      <c r="Q10" s="347"/>
      <c r="R10" s="347"/>
      <c r="S10" s="347"/>
      <c r="T10" s="347"/>
      <c r="U10" s="347"/>
      <c r="V10" s="347"/>
      <c r="W10" s="347"/>
      <c r="X10" s="347"/>
      <c r="Y10" s="347"/>
      <c r="Z10" s="347"/>
      <c r="AA10" s="347"/>
      <c r="AB10" s="347"/>
      <c r="AC10" s="347"/>
      <c r="AD10" s="347"/>
      <c r="AE10" s="347"/>
      <c r="AF10" s="347"/>
      <c r="AG10" s="347"/>
      <c r="AH10" s="504"/>
      <c r="AI10" s="378"/>
      <c r="AJ10" s="385"/>
      <c r="AK10" s="388"/>
      <c r="AL10" s="423"/>
      <c r="AM10" s="566"/>
      <c r="AN10" s="512"/>
      <c r="AO10" s="509"/>
      <c r="AP10" s="361"/>
      <c r="AQ10" s="361"/>
      <c r="AR10" s="361"/>
      <c r="AS10" s="361"/>
      <c r="AT10" s="361"/>
      <c r="AU10" s="361"/>
      <c r="AV10" s="361"/>
      <c r="AW10" s="363"/>
      <c r="AX10" s="363"/>
      <c r="AY10" s="363"/>
      <c r="AZ10" s="363"/>
      <c r="BA10" s="363"/>
      <c r="BB10" s="365"/>
      <c r="BC10" s="367"/>
      <c r="BD10" s="365"/>
      <c r="BE10" s="369"/>
      <c r="BF10" s="374"/>
      <c r="BG10" s="374"/>
      <c r="BH10" s="397"/>
      <c r="BI10" s="356"/>
      <c r="BJ10" s="142" t="s">
        <v>90</v>
      </c>
      <c r="BK10" s="240" t="s">
        <v>141</v>
      </c>
      <c r="BL10" s="236" t="s">
        <v>138</v>
      </c>
      <c r="BM10" s="233" t="s">
        <v>512</v>
      </c>
      <c r="BN10" s="181">
        <v>44593</v>
      </c>
      <c r="BO10" s="181">
        <v>44895</v>
      </c>
      <c r="BP10" s="313" t="s">
        <v>142</v>
      </c>
    </row>
    <row r="11" spans="1:216" ht="283.5" customHeight="1" x14ac:dyDescent="0.2">
      <c r="A11" s="569" t="s">
        <v>143</v>
      </c>
      <c r="B11" s="555" t="s">
        <v>144</v>
      </c>
      <c r="C11" s="501" t="s">
        <v>73</v>
      </c>
      <c r="D11" s="433" t="s">
        <v>560</v>
      </c>
      <c r="E11" s="426" t="s">
        <v>145</v>
      </c>
      <c r="F11" s="431" t="s">
        <v>537</v>
      </c>
      <c r="G11" s="428" t="s">
        <v>77</v>
      </c>
      <c r="H11" s="428" t="s">
        <v>77</v>
      </c>
      <c r="I11" s="428" t="s">
        <v>77</v>
      </c>
      <c r="J11" s="428" t="s">
        <v>77</v>
      </c>
      <c r="K11" s="430" t="s">
        <v>146</v>
      </c>
      <c r="L11" s="357" t="s">
        <v>147</v>
      </c>
      <c r="M11" s="424">
        <v>3</v>
      </c>
      <c r="N11" s="416" t="s">
        <v>80</v>
      </c>
      <c r="O11" s="346" t="s">
        <v>77</v>
      </c>
      <c r="P11" s="346" t="s">
        <v>77</v>
      </c>
      <c r="Q11" s="346" t="s">
        <v>77</v>
      </c>
      <c r="R11" s="346"/>
      <c r="S11" s="346" t="s">
        <v>77</v>
      </c>
      <c r="T11" s="346" t="s">
        <v>77</v>
      </c>
      <c r="U11" s="346"/>
      <c r="V11" s="346"/>
      <c r="W11" s="346"/>
      <c r="X11" s="346" t="s">
        <v>77</v>
      </c>
      <c r="Y11" s="346" t="s">
        <v>77</v>
      </c>
      <c r="Z11" s="346" t="s">
        <v>77</v>
      </c>
      <c r="AA11" s="346" t="s">
        <v>77</v>
      </c>
      <c r="AB11" s="346" t="s">
        <v>77</v>
      </c>
      <c r="AC11" s="346"/>
      <c r="AD11" s="346"/>
      <c r="AE11" s="346"/>
      <c r="AF11" s="346"/>
      <c r="AG11" s="346"/>
      <c r="AH11" s="346">
        <f>COUNTIF(O11:AG11,"X")</f>
        <v>10</v>
      </c>
      <c r="AI11" s="377">
        <v>4</v>
      </c>
      <c r="AJ11" s="384" t="s">
        <v>81</v>
      </c>
      <c r="AK11" s="386">
        <v>12</v>
      </c>
      <c r="AL11" s="440" t="s">
        <v>82</v>
      </c>
      <c r="AM11" s="545" t="s">
        <v>522</v>
      </c>
      <c r="AN11" s="511" t="s">
        <v>561</v>
      </c>
      <c r="AO11" s="362" t="s">
        <v>85</v>
      </c>
      <c r="AP11" s="360">
        <v>15</v>
      </c>
      <c r="AQ11" s="360">
        <v>15</v>
      </c>
      <c r="AR11" s="360">
        <v>15</v>
      </c>
      <c r="AS11" s="360">
        <v>15</v>
      </c>
      <c r="AT11" s="360">
        <v>15</v>
      </c>
      <c r="AU11" s="360">
        <v>15</v>
      </c>
      <c r="AV11" s="360">
        <v>10</v>
      </c>
      <c r="AW11" s="362">
        <f t="shared" ref="AW11:AW48" si="2">SUM(AP11:AV11)</f>
        <v>100</v>
      </c>
      <c r="AX11" s="362" t="s">
        <v>86</v>
      </c>
      <c r="AY11" s="362" t="s">
        <v>87</v>
      </c>
      <c r="AZ11" s="362" t="s">
        <v>86</v>
      </c>
      <c r="BA11" s="362" t="s">
        <v>86</v>
      </c>
      <c r="BB11" s="364">
        <v>100</v>
      </c>
      <c r="BC11" s="366" t="str">
        <f t="shared" si="1"/>
        <v>FUERTE</v>
      </c>
      <c r="BD11" s="368">
        <f>ROUND(AVERAGE(BB11:BB11),0)</f>
        <v>100</v>
      </c>
      <c r="BE11" s="368" t="s">
        <v>88</v>
      </c>
      <c r="BF11" s="373">
        <v>1</v>
      </c>
      <c r="BG11" s="373">
        <f>+AI11</f>
        <v>4</v>
      </c>
      <c r="BH11" s="396">
        <f>+BF11*BG11</f>
        <v>4</v>
      </c>
      <c r="BI11" s="355" t="s">
        <v>89</v>
      </c>
      <c r="BJ11" s="410" t="s">
        <v>90</v>
      </c>
      <c r="BK11" s="234" t="s">
        <v>523</v>
      </c>
      <c r="BL11" s="229" t="s">
        <v>148</v>
      </c>
      <c r="BM11" s="229" t="s">
        <v>525</v>
      </c>
      <c r="BN11" s="203">
        <v>44650</v>
      </c>
      <c r="BO11" s="203">
        <v>44895</v>
      </c>
      <c r="BP11" s="314" t="s">
        <v>527</v>
      </c>
    </row>
    <row r="12" spans="1:216" ht="283.5" customHeight="1" x14ac:dyDescent="0.2">
      <c r="A12" s="570"/>
      <c r="B12" s="560"/>
      <c r="C12" s="502"/>
      <c r="D12" s="434"/>
      <c r="E12" s="427"/>
      <c r="F12" s="432"/>
      <c r="G12" s="429"/>
      <c r="H12" s="429"/>
      <c r="I12" s="429"/>
      <c r="J12" s="429"/>
      <c r="K12" s="349"/>
      <c r="L12" s="358"/>
      <c r="M12" s="425"/>
      <c r="N12" s="417"/>
      <c r="O12" s="347"/>
      <c r="P12" s="347"/>
      <c r="Q12" s="347"/>
      <c r="R12" s="347"/>
      <c r="S12" s="347"/>
      <c r="T12" s="347"/>
      <c r="U12" s="347"/>
      <c r="V12" s="347"/>
      <c r="W12" s="347"/>
      <c r="X12" s="347"/>
      <c r="Y12" s="347"/>
      <c r="Z12" s="347"/>
      <c r="AA12" s="347"/>
      <c r="AB12" s="347"/>
      <c r="AC12" s="347"/>
      <c r="AD12" s="347"/>
      <c r="AE12" s="347"/>
      <c r="AF12" s="347"/>
      <c r="AG12" s="347"/>
      <c r="AH12" s="347"/>
      <c r="AI12" s="378"/>
      <c r="AJ12" s="385"/>
      <c r="AK12" s="388"/>
      <c r="AL12" s="441"/>
      <c r="AM12" s="546"/>
      <c r="AN12" s="512"/>
      <c r="AO12" s="363"/>
      <c r="AP12" s="361"/>
      <c r="AQ12" s="361"/>
      <c r="AR12" s="361"/>
      <c r="AS12" s="361"/>
      <c r="AT12" s="361"/>
      <c r="AU12" s="361"/>
      <c r="AV12" s="361"/>
      <c r="AW12" s="363"/>
      <c r="AX12" s="363"/>
      <c r="AY12" s="363"/>
      <c r="AZ12" s="363"/>
      <c r="BA12" s="363"/>
      <c r="BB12" s="365"/>
      <c r="BC12" s="367"/>
      <c r="BD12" s="369"/>
      <c r="BE12" s="369"/>
      <c r="BF12" s="374"/>
      <c r="BG12" s="374"/>
      <c r="BH12" s="397"/>
      <c r="BI12" s="356"/>
      <c r="BJ12" s="411"/>
      <c r="BK12" s="231" t="s">
        <v>562</v>
      </c>
      <c r="BL12" s="229" t="s">
        <v>524</v>
      </c>
      <c r="BM12" s="229" t="s">
        <v>526</v>
      </c>
      <c r="BN12" s="203">
        <v>44650</v>
      </c>
      <c r="BO12" s="203">
        <v>44895</v>
      </c>
      <c r="BP12" s="314" t="s">
        <v>528</v>
      </c>
    </row>
    <row r="13" spans="1:216" ht="280.5" customHeight="1" x14ac:dyDescent="0.2">
      <c r="A13" s="308" t="s">
        <v>149</v>
      </c>
      <c r="B13" s="205" t="s">
        <v>150</v>
      </c>
      <c r="C13" s="262" t="s">
        <v>73</v>
      </c>
      <c r="D13" s="249" t="s">
        <v>151</v>
      </c>
      <c r="E13" s="247" t="s">
        <v>152</v>
      </c>
      <c r="F13" s="242" t="s">
        <v>538</v>
      </c>
      <c r="G13" s="244" t="s">
        <v>77</v>
      </c>
      <c r="H13" s="244" t="s">
        <v>77</v>
      </c>
      <c r="I13" s="244" t="s">
        <v>77</v>
      </c>
      <c r="J13" s="244" t="s">
        <v>77</v>
      </c>
      <c r="K13" s="248" t="s">
        <v>153</v>
      </c>
      <c r="L13" s="264" t="s">
        <v>154</v>
      </c>
      <c r="M13" s="145">
        <v>3</v>
      </c>
      <c r="N13" s="110" t="s">
        <v>80</v>
      </c>
      <c r="O13" s="284"/>
      <c r="P13" s="284" t="s">
        <v>77</v>
      </c>
      <c r="Q13" s="284"/>
      <c r="R13" s="284"/>
      <c r="S13" s="284" t="s">
        <v>77</v>
      </c>
      <c r="T13" s="284"/>
      <c r="U13" s="284" t="s">
        <v>77</v>
      </c>
      <c r="V13" s="284" t="s">
        <v>77</v>
      </c>
      <c r="W13" s="284"/>
      <c r="X13" s="284" t="s">
        <v>77</v>
      </c>
      <c r="Y13" s="284" t="s">
        <v>77</v>
      </c>
      <c r="Z13" s="284" t="s">
        <v>77</v>
      </c>
      <c r="AA13" s="284"/>
      <c r="AB13" s="284" t="s">
        <v>77</v>
      </c>
      <c r="AC13" s="284" t="s">
        <v>77</v>
      </c>
      <c r="AD13" s="284"/>
      <c r="AE13" s="284"/>
      <c r="AF13" s="284"/>
      <c r="AG13" s="284"/>
      <c r="AH13" s="284">
        <f>COUNTIF(O13:AG13,"X")</f>
        <v>9</v>
      </c>
      <c r="AI13" s="207">
        <v>4</v>
      </c>
      <c r="AJ13" s="223" t="s">
        <v>81</v>
      </c>
      <c r="AK13" s="209">
        <v>12</v>
      </c>
      <c r="AL13" s="222" t="s">
        <v>82</v>
      </c>
      <c r="AM13" s="114" t="s">
        <v>155</v>
      </c>
      <c r="AN13" s="293" t="s">
        <v>156</v>
      </c>
      <c r="AO13" s="138" t="s">
        <v>85</v>
      </c>
      <c r="AP13" s="136">
        <v>15</v>
      </c>
      <c r="AQ13" s="136">
        <v>15</v>
      </c>
      <c r="AR13" s="136">
        <v>15</v>
      </c>
      <c r="AS13" s="136">
        <v>15</v>
      </c>
      <c r="AT13" s="136">
        <v>15</v>
      </c>
      <c r="AU13" s="136">
        <v>15</v>
      </c>
      <c r="AV13" s="136">
        <v>10</v>
      </c>
      <c r="AW13" s="138">
        <f t="shared" si="2"/>
        <v>100</v>
      </c>
      <c r="AX13" s="138" t="s">
        <v>86</v>
      </c>
      <c r="AY13" s="138" t="s">
        <v>87</v>
      </c>
      <c r="AZ13" s="138" t="s">
        <v>86</v>
      </c>
      <c r="BA13" s="138" t="s">
        <v>86</v>
      </c>
      <c r="BB13" s="117">
        <v>100</v>
      </c>
      <c r="BC13" s="118" t="str">
        <f t="shared" si="1"/>
        <v>FUERTE</v>
      </c>
      <c r="BD13" s="238">
        <f>ROUND(AVERAGE(BB13:BB13),0)</f>
        <v>100</v>
      </c>
      <c r="BE13" s="238" t="s">
        <v>88</v>
      </c>
      <c r="BF13" s="139">
        <v>1</v>
      </c>
      <c r="BG13" s="139">
        <v>4</v>
      </c>
      <c r="BH13" s="140">
        <v>4</v>
      </c>
      <c r="BI13" s="141" t="s">
        <v>89</v>
      </c>
      <c r="BJ13" s="241" t="s">
        <v>90</v>
      </c>
      <c r="BK13" s="240" t="s">
        <v>157</v>
      </c>
      <c r="BL13" s="236" t="s">
        <v>158</v>
      </c>
      <c r="BM13" s="236" t="s">
        <v>159</v>
      </c>
      <c r="BN13" s="180">
        <v>44896</v>
      </c>
      <c r="BO13" s="181">
        <v>44926</v>
      </c>
      <c r="BP13" s="312" t="s">
        <v>160</v>
      </c>
    </row>
    <row r="14" spans="1:216" ht="168" customHeight="1" x14ac:dyDescent="0.2">
      <c r="A14" s="308" t="s">
        <v>161</v>
      </c>
      <c r="B14" s="147" t="s">
        <v>150</v>
      </c>
      <c r="C14" s="262" t="s">
        <v>73</v>
      </c>
      <c r="D14" s="249" t="s">
        <v>162</v>
      </c>
      <c r="E14" s="270" t="s">
        <v>163</v>
      </c>
      <c r="F14" s="242" t="s">
        <v>164</v>
      </c>
      <c r="G14" s="244" t="s">
        <v>77</v>
      </c>
      <c r="H14" s="244" t="s">
        <v>77</v>
      </c>
      <c r="I14" s="244" t="s">
        <v>77</v>
      </c>
      <c r="J14" s="244" t="s">
        <v>77</v>
      </c>
      <c r="K14" s="248" t="s">
        <v>153</v>
      </c>
      <c r="L14" s="261" t="s">
        <v>112</v>
      </c>
      <c r="M14" s="145">
        <v>3</v>
      </c>
      <c r="N14" s="110" t="s">
        <v>80</v>
      </c>
      <c r="O14" s="284"/>
      <c r="P14" s="284"/>
      <c r="Q14" s="284" t="s">
        <v>77</v>
      </c>
      <c r="R14" s="284" t="s">
        <v>77</v>
      </c>
      <c r="S14" s="284" t="s">
        <v>77</v>
      </c>
      <c r="T14" s="284" t="s">
        <v>77</v>
      </c>
      <c r="U14" s="284" t="s">
        <v>77</v>
      </c>
      <c r="V14" s="284" t="s">
        <v>77</v>
      </c>
      <c r="W14" s="284"/>
      <c r="X14" s="284" t="s">
        <v>77</v>
      </c>
      <c r="Y14" s="284" t="s">
        <v>77</v>
      </c>
      <c r="Z14" s="284" t="s">
        <v>77</v>
      </c>
      <c r="AA14" s="284"/>
      <c r="AB14" s="284"/>
      <c r="AC14" s="284" t="s">
        <v>77</v>
      </c>
      <c r="AD14" s="284"/>
      <c r="AE14" s="284" t="s">
        <v>77</v>
      </c>
      <c r="AF14" s="284" t="s">
        <v>77</v>
      </c>
      <c r="AG14" s="284"/>
      <c r="AH14" s="284">
        <f>COUNTIF(O14:AG14,"X")</f>
        <v>12</v>
      </c>
      <c r="AI14" s="145">
        <v>5</v>
      </c>
      <c r="AJ14" s="178" t="s">
        <v>189</v>
      </c>
      <c r="AK14" s="149">
        <v>15</v>
      </c>
      <c r="AL14" s="150" t="s">
        <v>82</v>
      </c>
      <c r="AM14" s="114" t="s">
        <v>165</v>
      </c>
      <c r="AN14" s="294" t="s">
        <v>166</v>
      </c>
      <c r="AO14" s="138" t="s">
        <v>85</v>
      </c>
      <c r="AP14" s="136">
        <v>15</v>
      </c>
      <c r="AQ14" s="146">
        <v>15</v>
      </c>
      <c r="AR14" s="136">
        <v>15</v>
      </c>
      <c r="AS14" s="136">
        <v>15</v>
      </c>
      <c r="AT14" s="136">
        <v>15</v>
      </c>
      <c r="AU14" s="136">
        <v>15</v>
      </c>
      <c r="AV14" s="136">
        <v>10</v>
      </c>
      <c r="AW14" s="138">
        <f t="shared" si="2"/>
        <v>100</v>
      </c>
      <c r="AX14" s="138" t="s">
        <v>86</v>
      </c>
      <c r="AY14" s="138" t="s">
        <v>87</v>
      </c>
      <c r="AZ14" s="138" t="s">
        <v>86</v>
      </c>
      <c r="BA14" s="138" t="s">
        <v>86</v>
      </c>
      <c r="BB14" s="117">
        <v>100</v>
      </c>
      <c r="BC14" s="118" t="str">
        <f t="shared" si="1"/>
        <v>FUERTE</v>
      </c>
      <c r="BD14" s="119">
        <f>ROUND(AVERAGE(BB14:BB14),0)</f>
        <v>100</v>
      </c>
      <c r="BE14" s="119" t="s">
        <v>88</v>
      </c>
      <c r="BF14" s="139">
        <v>1</v>
      </c>
      <c r="BG14" s="139">
        <v>5</v>
      </c>
      <c r="BH14" s="155">
        <v>5</v>
      </c>
      <c r="BI14" s="198" t="s">
        <v>82</v>
      </c>
      <c r="BJ14" s="241" t="s">
        <v>90</v>
      </c>
      <c r="BK14" s="240" t="s">
        <v>167</v>
      </c>
      <c r="BL14" s="236" t="s">
        <v>158</v>
      </c>
      <c r="BM14" s="236" t="s">
        <v>159</v>
      </c>
      <c r="BN14" s="180">
        <v>44896</v>
      </c>
      <c r="BO14" s="181">
        <v>44926</v>
      </c>
      <c r="BP14" s="312" t="s">
        <v>168</v>
      </c>
    </row>
    <row r="15" spans="1:216" ht="204.75" customHeight="1" x14ac:dyDescent="0.2">
      <c r="A15" s="559" t="s">
        <v>169</v>
      </c>
      <c r="B15" s="555" t="s">
        <v>170</v>
      </c>
      <c r="C15" s="501" t="s">
        <v>108</v>
      </c>
      <c r="D15" s="433" t="s">
        <v>171</v>
      </c>
      <c r="E15" s="426" t="s">
        <v>172</v>
      </c>
      <c r="F15" s="431" t="s">
        <v>539</v>
      </c>
      <c r="G15" s="428" t="s">
        <v>77</v>
      </c>
      <c r="H15" s="428" t="s">
        <v>77</v>
      </c>
      <c r="I15" s="428" t="s">
        <v>77</v>
      </c>
      <c r="J15" s="428" t="s">
        <v>77</v>
      </c>
      <c r="K15" s="433" t="s">
        <v>173</v>
      </c>
      <c r="L15" s="357" t="s">
        <v>112</v>
      </c>
      <c r="M15" s="377">
        <v>3</v>
      </c>
      <c r="N15" s="418" t="s">
        <v>80</v>
      </c>
      <c r="O15" s="346" t="s">
        <v>77</v>
      </c>
      <c r="P15" s="346" t="s">
        <v>77</v>
      </c>
      <c r="Q15" s="346" t="s">
        <v>77</v>
      </c>
      <c r="R15" s="346"/>
      <c r="S15" s="346" t="s">
        <v>77</v>
      </c>
      <c r="T15" s="346"/>
      <c r="U15" s="346" t="s">
        <v>77</v>
      </c>
      <c r="V15" s="346" t="s">
        <v>77</v>
      </c>
      <c r="W15" s="346"/>
      <c r="X15" s="346"/>
      <c r="Y15" s="346" t="s">
        <v>77</v>
      </c>
      <c r="Z15" s="346" t="s">
        <v>77</v>
      </c>
      <c r="AA15" s="346"/>
      <c r="AB15" s="438"/>
      <c r="AC15" s="346" t="s">
        <v>77</v>
      </c>
      <c r="AD15" s="346"/>
      <c r="AE15" s="346" t="s">
        <v>77</v>
      </c>
      <c r="AF15" s="346"/>
      <c r="AG15" s="346"/>
      <c r="AH15" s="346">
        <f>COUNTIF(O15:AG15,"X")</f>
        <v>10</v>
      </c>
      <c r="AI15" s="377">
        <f>IF(AH15&lt;=5,3,IF(AND(AH15&gt;=6,AH15&lt;=11),4,5))</f>
        <v>4</v>
      </c>
      <c r="AJ15" s="384" t="s">
        <v>81</v>
      </c>
      <c r="AK15" s="386">
        <f>+M15*AI15</f>
        <v>12</v>
      </c>
      <c r="AL15" s="402" t="s">
        <v>82</v>
      </c>
      <c r="AM15" s="151" t="s">
        <v>174</v>
      </c>
      <c r="AN15" s="200" t="s">
        <v>489</v>
      </c>
      <c r="AO15" s="151" t="s">
        <v>85</v>
      </c>
      <c r="AP15" s="146">
        <v>15</v>
      </c>
      <c r="AQ15" s="146">
        <v>15</v>
      </c>
      <c r="AR15" s="146">
        <v>15</v>
      </c>
      <c r="AS15" s="146">
        <v>15</v>
      </c>
      <c r="AT15" s="146">
        <v>15</v>
      </c>
      <c r="AU15" s="146">
        <v>15</v>
      </c>
      <c r="AV15" s="146">
        <v>10</v>
      </c>
      <c r="AW15" s="152">
        <f t="shared" si="2"/>
        <v>100</v>
      </c>
      <c r="AX15" s="138" t="s">
        <v>86</v>
      </c>
      <c r="AY15" s="138" t="s">
        <v>87</v>
      </c>
      <c r="AZ15" s="138" t="s">
        <v>86</v>
      </c>
      <c r="BA15" s="138" t="s">
        <v>86</v>
      </c>
      <c r="BB15" s="117">
        <v>100</v>
      </c>
      <c r="BC15" s="118" t="str">
        <f t="shared" si="1"/>
        <v>FUERTE</v>
      </c>
      <c r="BD15" s="368">
        <f>ROUND(AVERAGE(BB15:BB16),0)</f>
        <v>75</v>
      </c>
      <c r="BE15" s="368" t="s">
        <v>175</v>
      </c>
      <c r="BF15" s="394">
        <v>2</v>
      </c>
      <c r="BG15" s="373">
        <f>+AI15</f>
        <v>4</v>
      </c>
      <c r="BH15" s="396">
        <f>+BF15*BG15</f>
        <v>8</v>
      </c>
      <c r="BI15" s="355" t="s">
        <v>89</v>
      </c>
      <c r="BJ15" s="352" t="s">
        <v>90</v>
      </c>
      <c r="BK15" s="240" t="s">
        <v>176</v>
      </c>
      <c r="BL15" s="236" t="s">
        <v>177</v>
      </c>
      <c r="BM15" s="236" t="s">
        <v>178</v>
      </c>
      <c r="BN15" s="180">
        <v>44562</v>
      </c>
      <c r="BO15" s="181">
        <v>44895</v>
      </c>
      <c r="BP15" s="312" t="s">
        <v>179</v>
      </c>
    </row>
    <row r="16" spans="1:216" ht="168" customHeight="1" x14ac:dyDescent="0.2">
      <c r="A16" s="559"/>
      <c r="B16" s="560"/>
      <c r="C16" s="502"/>
      <c r="D16" s="434"/>
      <c r="E16" s="427"/>
      <c r="F16" s="432"/>
      <c r="G16" s="429"/>
      <c r="H16" s="429"/>
      <c r="I16" s="429"/>
      <c r="J16" s="429"/>
      <c r="K16" s="434"/>
      <c r="L16" s="358"/>
      <c r="M16" s="378"/>
      <c r="N16" s="419"/>
      <c r="O16" s="347"/>
      <c r="P16" s="347"/>
      <c r="Q16" s="347"/>
      <c r="R16" s="347"/>
      <c r="S16" s="347"/>
      <c r="T16" s="347"/>
      <c r="U16" s="347"/>
      <c r="V16" s="347"/>
      <c r="W16" s="347"/>
      <c r="X16" s="347"/>
      <c r="Y16" s="347"/>
      <c r="Z16" s="347"/>
      <c r="AA16" s="347"/>
      <c r="AB16" s="439"/>
      <c r="AC16" s="347"/>
      <c r="AD16" s="347"/>
      <c r="AE16" s="347"/>
      <c r="AF16" s="347"/>
      <c r="AG16" s="347"/>
      <c r="AH16" s="347"/>
      <c r="AI16" s="378"/>
      <c r="AJ16" s="385"/>
      <c r="AK16" s="388"/>
      <c r="AL16" s="403"/>
      <c r="AM16" s="151" t="s">
        <v>180</v>
      </c>
      <c r="AN16" s="200" t="s">
        <v>533</v>
      </c>
      <c r="AO16" s="151" t="s">
        <v>181</v>
      </c>
      <c r="AP16" s="146">
        <v>15</v>
      </c>
      <c r="AQ16" s="146">
        <v>15</v>
      </c>
      <c r="AR16" s="146">
        <v>15</v>
      </c>
      <c r="AS16" s="146">
        <v>10</v>
      </c>
      <c r="AT16" s="146">
        <v>15</v>
      </c>
      <c r="AU16" s="146">
        <v>15</v>
      </c>
      <c r="AV16" s="146">
        <v>10</v>
      </c>
      <c r="AW16" s="152">
        <f t="shared" si="2"/>
        <v>95</v>
      </c>
      <c r="AX16" s="138" t="s">
        <v>182</v>
      </c>
      <c r="AY16" s="138" t="s">
        <v>87</v>
      </c>
      <c r="AZ16" s="138" t="s">
        <v>86</v>
      </c>
      <c r="BA16" s="153" t="s">
        <v>182</v>
      </c>
      <c r="BB16" s="154">
        <v>50</v>
      </c>
      <c r="BC16" s="118" t="s">
        <v>175</v>
      </c>
      <c r="BD16" s="369"/>
      <c r="BE16" s="369"/>
      <c r="BF16" s="395"/>
      <c r="BG16" s="374"/>
      <c r="BH16" s="397"/>
      <c r="BI16" s="356"/>
      <c r="BJ16" s="354"/>
      <c r="BK16" s="240" t="s">
        <v>183</v>
      </c>
      <c r="BL16" s="236" t="s">
        <v>177</v>
      </c>
      <c r="BM16" s="236" t="s">
        <v>184</v>
      </c>
      <c r="BN16" s="180">
        <v>44562</v>
      </c>
      <c r="BO16" s="181">
        <v>44926</v>
      </c>
      <c r="BP16" s="312" t="s">
        <v>185</v>
      </c>
    </row>
    <row r="17" spans="1:69" ht="168" customHeight="1" x14ac:dyDescent="0.2">
      <c r="A17" s="559" t="s">
        <v>186</v>
      </c>
      <c r="B17" s="555" t="s">
        <v>170</v>
      </c>
      <c r="C17" s="501" t="s">
        <v>108</v>
      </c>
      <c r="D17" s="433" t="s">
        <v>187</v>
      </c>
      <c r="E17" s="426" t="s">
        <v>188</v>
      </c>
      <c r="F17" s="431" t="s">
        <v>540</v>
      </c>
      <c r="G17" s="428" t="s">
        <v>77</v>
      </c>
      <c r="H17" s="428" t="s">
        <v>77</v>
      </c>
      <c r="I17" s="428" t="s">
        <v>77</v>
      </c>
      <c r="J17" s="428" t="s">
        <v>77</v>
      </c>
      <c r="K17" s="433" t="s">
        <v>173</v>
      </c>
      <c r="L17" s="357" t="s">
        <v>154</v>
      </c>
      <c r="M17" s="377">
        <v>3</v>
      </c>
      <c r="N17" s="418" t="s">
        <v>80</v>
      </c>
      <c r="O17" s="346" t="s">
        <v>77</v>
      </c>
      <c r="P17" s="346" t="s">
        <v>77</v>
      </c>
      <c r="Q17" s="346" t="s">
        <v>77</v>
      </c>
      <c r="R17" s="346" t="s">
        <v>77</v>
      </c>
      <c r="S17" s="346" t="s">
        <v>77</v>
      </c>
      <c r="T17" s="346" t="s">
        <v>77</v>
      </c>
      <c r="U17" s="346" t="s">
        <v>77</v>
      </c>
      <c r="V17" s="346" t="s">
        <v>77</v>
      </c>
      <c r="W17" s="346" t="s">
        <v>77</v>
      </c>
      <c r="X17" s="346" t="s">
        <v>77</v>
      </c>
      <c r="Y17" s="346" t="s">
        <v>77</v>
      </c>
      <c r="Z17" s="346" t="s">
        <v>77</v>
      </c>
      <c r="AA17" s="346"/>
      <c r="AB17" s="346"/>
      <c r="AC17" s="346" t="s">
        <v>77</v>
      </c>
      <c r="AD17" s="346"/>
      <c r="AE17" s="346" t="s">
        <v>77</v>
      </c>
      <c r="AF17" s="346"/>
      <c r="AG17" s="346"/>
      <c r="AH17" s="346">
        <f>COUNTIF(O17:AG17,"X")</f>
        <v>14</v>
      </c>
      <c r="AI17" s="377">
        <f>IF(AH17&lt;=5,3,IF(AND(AH17&gt;=6,AH17&lt;=11),4,5))</f>
        <v>5</v>
      </c>
      <c r="AJ17" s="408" t="s">
        <v>189</v>
      </c>
      <c r="AK17" s="435">
        <f>+M17*AI17</f>
        <v>15</v>
      </c>
      <c r="AL17" s="381" t="str">
        <f>IF(AK17&lt;=2,"BAJO",IF(AND(AK17&gt;=2.1,AK17&lt;=6),"MODERADO",IF(AND(AK17&gt;=6.1,AK17&lt;=12),"ALTO", "EXTREMO")))</f>
        <v>EXTREMO</v>
      </c>
      <c r="AM17" s="151" t="s">
        <v>190</v>
      </c>
      <c r="AN17" s="200" t="s">
        <v>563</v>
      </c>
      <c r="AO17" s="152" t="s">
        <v>85</v>
      </c>
      <c r="AP17" s="146">
        <v>15</v>
      </c>
      <c r="AQ17" s="146">
        <v>15</v>
      </c>
      <c r="AR17" s="146">
        <v>15</v>
      </c>
      <c r="AS17" s="146">
        <v>15</v>
      </c>
      <c r="AT17" s="146">
        <v>15</v>
      </c>
      <c r="AU17" s="146">
        <v>15</v>
      </c>
      <c r="AV17" s="146">
        <v>10</v>
      </c>
      <c r="AW17" s="138">
        <f t="shared" si="2"/>
        <v>100</v>
      </c>
      <c r="AX17" s="138" t="s">
        <v>86</v>
      </c>
      <c r="AY17" s="138" t="s">
        <v>87</v>
      </c>
      <c r="AZ17" s="138" t="s">
        <v>86</v>
      </c>
      <c r="BA17" s="138" t="s">
        <v>86</v>
      </c>
      <c r="BB17" s="117">
        <v>100</v>
      </c>
      <c r="BC17" s="118" t="str">
        <f t="shared" si="1"/>
        <v>FUERTE</v>
      </c>
      <c r="BD17" s="368">
        <f>ROUND(AVERAGE(BB17:BB18),0)</f>
        <v>100</v>
      </c>
      <c r="BE17" s="368" t="s">
        <v>88</v>
      </c>
      <c r="BF17" s="373">
        <v>1</v>
      </c>
      <c r="BG17" s="373">
        <f>+AI17</f>
        <v>5</v>
      </c>
      <c r="BH17" s="392">
        <f>+BF17*BG17</f>
        <v>5</v>
      </c>
      <c r="BI17" s="402" t="s">
        <v>82</v>
      </c>
      <c r="BJ17" s="352" t="s">
        <v>90</v>
      </c>
      <c r="BK17" s="186" t="s">
        <v>191</v>
      </c>
      <c r="BL17" s="233" t="s">
        <v>192</v>
      </c>
      <c r="BM17" s="233" t="s">
        <v>193</v>
      </c>
      <c r="BN17" s="187">
        <v>44713</v>
      </c>
      <c r="BO17" s="188">
        <v>44926</v>
      </c>
      <c r="BP17" s="313" t="s">
        <v>194</v>
      </c>
    </row>
    <row r="18" spans="1:69" ht="168" customHeight="1" x14ac:dyDescent="0.2">
      <c r="A18" s="559"/>
      <c r="B18" s="560"/>
      <c r="C18" s="502"/>
      <c r="D18" s="434"/>
      <c r="E18" s="427"/>
      <c r="F18" s="432"/>
      <c r="G18" s="429"/>
      <c r="H18" s="429"/>
      <c r="I18" s="429"/>
      <c r="J18" s="429"/>
      <c r="K18" s="434"/>
      <c r="L18" s="358"/>
      <c r="M18" s="378"/>
      <c r="N18" s="419"/>
      <c r="O18" s="347"/>
      <c r="P18" s="347"/>
      <c r="Q18" s="347"/>
      <c r="R18" s="347"/>
      <c r="S18" s="347"/>
      <c r="T18" s="347"/>
      <c r="U18" s="347"/>
      <c r="V18" s="347"/>
      <c r="W18" s="347"/>
      <c r="X18" s="347"/>
      <c r="Y18" s="347"/>
      <c r="Z18" s="347"/>
      <c r="AA18" s="347"/>
      <c r="AB18" s="347"/>
      <c r="AC18" s="347"/>
      <c r="AD18" s="347"/>
      <c r="AE18" s="347"/>
      <c r="AF18" s="347"/>
      <c r="AG18" s="347"/>
      <c r="AH18" s="347"/>
      <c r="AI18" s="378"/>
      <c r="AJ18" s="409"/>
      <c r="AK18" s="436"/>
      <c r="AL18" s="383"/>
      <c r="AM18" s="151" t="s">
        <v>195</v>
      </c>
      <c r="AN18" s="200" t="s">
        <v>564</v>
      </c>
      <c r="AO18" s="152" t="s">
        <v>85</v>
      </c>
      <c r="AP18" s="146">
        <v>15</v>
      </c>
      <c r="AQ18" s="146">
        <v>15</v>
      </c>
      <c r="AR18" s="146">
        <v>15</v>
      </c>
      <c r="AS18" s="146">
        <v>15</v>
      </c>
      <c r="AT18" s="146">
        <v>15</v>
      </c>
      <c r="AU18" s="146">
        <v>15</v>
      </c>
      <c r="AV18" s="146">
        <v>10</v>
      </c>
      <c r="AW18" s="138">
        <f t="shared" si="2"/>
        <v>100</v>
      </c>
      <c r="AX18" s="138" t="s">
        <v>86</v>
      </c>
      <c r="AY18" s="138" t="s">
        <v>87</v>
      </c>
      <c r="AZ18" s="138" t="s">
        <v>86</v>
      </c>
      <c r="BA18" s="138" t="s">
        <v>86</v>
      </c>
      <c r="BB18" s="117">
        <v>100</v>
      </c>
      <c r="BC18" s="118" t="str">
        <f t="shared" si="1"/>
        <v>FUERTE</v>
      </c>
      <c r="BD18" s="369"/>
      <c r="BE18" s="369"/>
      <c r="BF18" s="374"/>
      <c r="BG18" s="374"/>
      <c r="BH18" s="393"/>
      <c r="BI18" s="403"/>
      <c r="BJ18" s="354"/>
      <c r="BK18" s="186" t="s">
        <v>196</v>
      </c>
      <c r="BL18" s="233" t="s">
        <v>197</v>
      </c>
      <c r="BM18" s="233" t="s">
        <v>198</v>
      </c>
      <c r="BN18" s="187">
        <v>44562</v>
      </c>
      <c r="BO18" s="188">
        <v>44926</v>
      </c>
      <c r="BP18" s="313" t="s">
        <v>199</v>
      </c>
    </row>
    <row r="19" spans="1:69" ht="168" customHeight="1" x14ac:dyDescent="0.2">
      <c r="A19" s="559" t="s">
        <v>200</v>
      </c>
      <c r="B19" s="555" t="s">
        <v>170</v>
      </c>
      <c r="C19" s="501" t="s">
        <v>108</v>
      </c>
      <c r="D19" s="433" t="s">
        <v>201</v>
      </c>
      <c r="E19" s="426" t="s">
        <v>202</v>
      </c>
      <c r="F19" s="431" t="s">
        <v>565</v>
      </c>
      <c r="G19" s="428" t="s">
        <v>77</v>
      </c>
      <c r="H19" s="428" t="s">
        <v>77</v>
      </c>
      <c r="I19" s="428" t="s">
        <v>77</v>
      </c>
      <c r="J19" s="428" t="s">
        <v>77</v>
      </c>
      <c r="K19" s="433" t="s">
        <v>203</v>
      </c>
      <c r="L19" s="263" t="s">
        <v>112</v>
      </c>
      <c r="M19" s="377">
        <v>3</v>
      </c>
      <c r="N19" s="418" t="s">
        <v>80</v>
      </c>
      <c r="O19" s="346"/>
      <c r="P19" s="346" t="s">
        <v>77</v>
      </c>
      <c r="Q19" s="346" t="s">
        <v>77</v>
      </c>
      <c r="R19" s="346" t="s">
        <v>77</v>
      </c>
      <c r="S19" s="346"/>
      <c r="T19" s="346" t="s">
        <v>77</v>
      </c>
      <c r="U19" s="346" t="s">
        <v>77</v>
      </c>
      <c r="V19" s="346" t="s">
        <v>77</v>
      </c>
      <c r="W19" s="346"/>
      <c r="X19" s="346"/>
      <c r="Y19" s="346" t="s">
        <v>77</v>
      </c>
      <c r="Z19" s="346" t="s">
        <v>77</v>
      </c>
      <c r="AA19" s="346"/>
      <c r="AB19" s="346"/>
      <c r="AC19" s="346" t="s">
        <v>77</v>
      </c>
      <c r="AD19" s="346"/>
      <c r="AE19" s="346" t="s">
        <v>77</v>
      </c>
      <c r="AF19" s="346"/>
      <c r="AG19" s="346"/>
      <c r="AH19" s="346">
        <f>COUNTIF(O19:AG19,"X")</f>
        <v>10</v>
      </c>
      <c r="AI19" s="377">
        <f>IF(AH19&lt;=5,3,IF(AND(AH19&gt;=6,AH19&lt;=11),4,5))</f>
        <v>4</v>
      </c>
      <c r="AJ19" s="384" t="s">
        <v>81</v>
      </c>
      <c r="AK19" s="386">
        <f>+M19*AI19</f>
        <v>12</v>
      </c>
      <c r="AL19" s="381" t="s">
        <v>82</v>
      </c>
      <c r="AM19" s="151" t="s">
        <v>204</v>
      </c>
      <c r="AN19" s="200" t="s">
        <v>205</v>
      </c>
      <c r="AO19" s="152" t="s">
        <v>85</v>
      </c>
      <c r="AP19" s="146">
        <v>15</v>
      </c>
      <c r="AQ19" s="146">
        <v>15</v>
      </c>
      <c r="AR19" s="146">
        <v>15</v>
      </c>
      <c r="AS19" s="146">
        <v>15</v>
      </c>
      <c r="AT19" s="146">
        <v>15</v>
      </c>
      <c r="AU19" s="146">
        <v>15</v>
      </c>
      <c r="AV19" s="146">
        <v>10</v>
      </c>
      <c r="AW19" s="138">
        <f t="shared" si="2"/>
        <v>100</v>
      </c>
      <c r="AX19" s="138" t="s">
        <v>86</v>
      </c>
      <c r="AY19" s="138" t="s">
        <v>87</v>
      </c>
      <c r="AZ19" s="138" t="s">
        <v>86</v>
      </c>
      <c r="BA19" s="138" t="s">
        <v>86</v>
      </c>
      <c r="BB19" s="117">
        <v>100</v>
      </c>
      <c r="BC19" s="118" t="str">
        <f t="shared" si="1"/>
        <v>FUERTE</v>
      </c>
      <c r="BD19" s="368">
        <f>ROUND(AVERAGE(BB19:BB20),0)</f>
        <v>100</v>
      </c>
      <c r="BE19" s="368" t="s">
        <v>88</v>
      </c>
      <c r="BF19" s="373">
        <v>1</v>
      </c>
      <c r="BG19" s="373">
        <f>+AI19</f>
        <v>4</v>
      </c>
      <c r="BH19" s="396">
        <f>+BF19*BG19</f>
        <v>4</v>
      </c>
      <c r="BI19" s="355" t="s">
        <v>89</v>
      </c>
      <c r="BJ19" s="352" t="s">
        <v>90</v>
      </c>
      <c r="BK19" s="186" t="s">
        <v>206</v>
      </c>
      <c r="BL19" s="233" t="s">
        <v>207</v>
      </c>
      <c r="BM19" s="233" t="s">
        <v>208</v>
      </c>
      <c r="BN19" s="187">
        <v>44652</v>
      </c>
      <c r="BO19" s="188">
        <v>44925</v>
      </c>
      <c r="BP19" s="313" t="s">
        <v>209</v>
      </c>
    </row>
    <row r="20" spans="1:69" ht="168" customHeight="1" x14ac:dyDescent="0.2">
      <c r="A20" s="559"/>
      <c r="B20" s="560"/>
      <c r="C20" s="502"/>
      <c r="D20" s="434"/>
      <c r="E20" s="427"/>
      <c r="F20" s="432"/>
      <c r="G20" s="429"/>
      <c r="H20" s="429"/>
      <c r="I20" s="429"/>
      <c r="J20" s="429"/>
      <c r="K20" s="434"/>
      <c r="L20" s="271"/>
      <c r="M20" s="378"/>
      <c r="N20" s="419"/>
      <c r="O20" s="347"/>
      <c r="P20" s="347"/>
      <c r="Q20" s="347"/>
      <c r="R20" s="347"/>
      <c r="S20" s="347"/>
      <c r="T20" s="347"/>
      <c r="U20" s="347"/>
      <c r="V20" s="347"/>
      <c r="W20" s="347"/>
      <c r="X20" s="347"/>
      <c r="Y20" s="347"/>
      <c r="Z20" s="347"/>
      <c r="AA20" s="347"/>
      <c r="AB20" s="347"/>
      <c r="AC20" s="347"/>
      <c r="AD20" s="347"/>
      <c r="AE20" s="347"/>
      <c r="AF20" s="347"/>
      <c r="AG20" s="347"/>
      <c r="AH20" s="347"/>
      <c r="AI20" s="378"/>
      <c r="AJ20" s="385"/>
      <c r="AK20" s="388"/>
      <c r="AL20" s="383"/>
      <c r="AM20" s="151" t="s">
        <v>210</v>
      </c>
      <c r="AN20" s="200" t="s">
        <v>211</v>
      </c>
      <c r="AO20" s="152" t="s">
        <v>85</v>
      </c>
      <c r="AP20" s="146">
        <v>15</v>
      </c>
      <c r="AQ20" s="146">
        <v>15</v>
      </c>
      <c r="AR20" s="146">
        <v>15</v>
      </c>
      <c r="AS20" s="146">
        <v>15</v>
      </c>
      <c r="AT20" s="146">
        <v>15</v>
      </c>
      <c r="AU20" s="146">
        <v>15</v>
      </c>
      <c r="AV20" s="146">
        <v>10</v>
      </c>
      <c r="AW20" s="138">
        <f t="shared" si="2"/>
        <v>100</v>
      </c>
      <c r="AX20" s="138" t="s">
        <v>86</v>
      </c>
      <c r="AY20" s="138" t="s">
        <v>87</v>
      </c>
      <c r="AZ20" s="138" t="s">
        <v>86</v>
      </c>
      <c r="BA20" s="138" t="s">
        <v>86</v>
      </c>
      <c r="BB20" s="117">
        <v>100</v>
      </c>
      <c r="BC20" s="118" t="str">
        <f t="shared" si="1"/>
        <v>FUERTE</v>
      </c>
      <c r="BD20" s="369"/>
      <c r="BE20" s="369"/>
      <c r="BF20" s="374"/>
      <c r="BG20" s="374"/>
      <c r="BH20" s="397"/>
      <c r="BI20" s="356"/>
      <c r="BJ20" s="354"/>
      <c r="BK20" s="186" t="s">
        <v>212</v>
      </c>
      <c r="BL20" s="233" t="s">
        <v>207</v>
      </c>
      <c r="BM20" s="233" t="s">
        <v>208</v>
      </c>
      <c r="BN20" s="187">
        <v>44652</v>
      </c>
      <c r="BO20" s="188">
        <v>44925</v>
      </c>
      <c r="BP20" s="313" t="s">
        <v>213</v>
      </c>
    </row>
    <row r="21" spans="1:69" ht="168" customHeight="1" x14ac:dyDescent="0.2">
      <c r="A21" s="308" t="s">
        <v>214</v>
      </c>
      <c r="B21" s="205" t="s">
        <v>170</v>
      </c>
      <c r="C21" s="269" t="s">
        <v>108</v>
      </c>
      <c r="D21" s="246" t="s">
        <v>215</v>
      </c>
      <c r="E21" s="270" t="s">
        <v>216</v>
      </c>
      <c r="F21" s="242" t="s">
        <v>541</v>
      </c>
      <c r="G21" s="243" t="s">
        <v>77</v>
      </c>
      <c r="H21" s="243" t="s">
        <v>77</v>
      </c>
      <c r="I21" s="243" t="s">
        <v>77</v>
      </c>
      <c r="J21" s="243" t="s">
        <v>77</v>
      </c>
      <c r="K21" s="246" t="s">
        <v>217</v>
      </c>
      <c r="L21" s="272" t="s">
        <v>112</v>
      </c>
      <c r="M21" s="207">
        <v>3</v>
      </c>
      <c r="N21" s="110" t="s">
        <v>80</v>
      </c>
      <c r="O21" s="284" t="s">
        <v>77</v>
      </c>
      <c r="P21" s="284" t="s">
        <v>77</v>
      </c>
      <c r="Q21" s="284" t="s">
        <v>77</v>
      </c>
      <c r="R21" s="284" t="s">
        <v>77</v>
      </c>
      <c r="S21" s="284" t="s">
        <v>77</v>
      </c>
      <c r="T21" s="284" t="s">
        <v>77</v>
      </c>
      <c r="U21" s="284" t="s">
        <v>77</v>
      </c>
      <c r="V21" s="284"/>
      <c r="W21" s="284" t="s">
        <v>77</v>
      </c>
      <c r="X21" s="284" t="s">
        <v>77</v>
      </c>
      <c r="Y21" s="284" t="s">
        <v>77</v>
      </c>
      <c r="Z21" s="284" t="s">
        <v>77</v>
      </c>
      <c r="AA21" s="284" t="s">
        <v>77</v>
      </c>
      <c r="AB21" s="284" t="s">
        <v>77</v>
      </c>
      <c r="AC21" s="284" t="s">
        <v>77</v>
      </c>
      <c r="AD21" s="285"/>
      <c r="AE21" s="284" t="s">
        <v>77</v>
      </c>
      <c r="AF21" s="284"/>
      <c r="AG21" s="284"/>
      <c r="AH21" s="284">
        <f>COUNTIF(O21:AG21,"X")</f>
        <v>15</v>
      </c>
      <c r="AI21" s="207">
        <f>IF(AH21&lt;=5,3,IF(AND(AH21&gt;=6,AH21&lt;=11),4,5))</f>
        <v>5</v>
      </c>
      <c r="AJ21" s="237" t="s">
        <v>189</v>
      </c>
      <c r="AK21" s="214">
        <f>+M21*AI21</f>
        <v>15</v>
      </c>
      <c r="AL21" s="210" t="str">
        <f>IF(AK21&lt;=2,"BAJO",IF(AND(AK21&gt;=2.1,AK21&lt;=6),"MODERADO",IF(AND(AK21&gt;=6.1,AK21&lt;=12),"ALTO", "EXTREMO")))</f>
        <v>EXTREMO</v>
      </c>
      <c r="AM21" s="151" t="s">
        <v>218</v>
      </c>
      <c r="AN21" s="200" t="s">
        <v>219</v>
      </c>
      <c r="AO21" s="152" t="s">
        <v>85</v>
      </c>
      <c r="AP21" s="136">
        <v>15</v>
      </c>
      <c r="AQ21" s="136">
        <v>15</v>
      </c>
      <c r="AR21" s="136">
        <v>15</v>
      </c>
      <c r="AS21" s="136">
        <v>15</v>
      </c>
      <c r="AT21" s="136">
        <v>15</v>
      </c>
      <c r="AU21" s="136">
        <v>15</v>
      </c>
      <c r="AV21" s="136">
        <v>10</v>
      </c>
      <c r="AW21" s="138">
        <f t="shared" si="2"/>
        <v>100</v>
      </c>
      <c r="AX21" s="138" t="s">
        <v>86</v>
      </c>
      <c r="AY21" s="138" t="s">
        <v>87</v>
      </c>
      <c r="AZ21" s="138" t="s">
        <v>86</v>
      </c>
      <c r="BA21" s="138" t="s">
        <v>86</v>
      </c>
      <c r="BB21" s="117">
        <v>100</v>
      </c>
      <c r="BC21" s="118" t="str">
        <f t="shared" si="1"/>
        <v>FUERTE</v>
      </c>
      <c r="BD21" s="218">
        <f>ROUND(AVERAGE(BB21:BB21),0)</f>
        <v>100</v>
      </c>
      <c r="BE21" s="238" t="s">
        <v>88</v>
      </c>
      <c r="BF21" s="139">
        <v>1</v>
      </c>
      <c r="BG21" s="139">
        <f>+AI21</f>
        <v>5</v>
      </c>
      <c r="BH21" s="155">
        <f>+BF21*BG21</f>
        <v>5</v>
      </c>
      <c r="BI21" s="156" t="s">
        <v>82</v>
      </c>
      <c r="BJ21" s="206" t="s">
        <v>90</v>
      </c>
      <c r="BK21" s="240" t="s">
        <v>220</v>
      </c>
      <c r="BL21" s="233" t="s">
        <v>221</v>
      </c>
      <c r="BM21" s="236" t="s">
        <v>222</v>
      </c>
      <c r="BN21" s="181">
        <v>44562</v>
      </c>
      <c r="BO21" s="181">
        <v>44895</v>
      </c>
      <c r="BP21" s="312" t="s">
        <v>223</v>
      </c>
    </row>
    <row r="22" spans="1:69" ht="235.5" customHeight="1" x14ac:dyDescent="0.2">
      <c r="A22" s="308" t="s">
        <v>224</v>
      </c>
      <c r="B22" s="205" t="s">
        <v>170</v>
      </c>
      <c r="C22" s="273" t="s">
        <v>108</v>
      </c>
      <c r="D22" s="246" t="s">
        <v>225</v>
      </c>
      <c r="E22" s="274" t="s">
        <v>226</v>
      </c>
      <c r="F22" s="242" t="s">
        <v>542</v>
      </c>
      <c r="G22" s="250" t="s">
        <v>77</v>
      </c>
      <c r="H22" s="250" t="s">
        <v>77</v>
      </c>
      <c r="I22" s="250" t="s">
        <v>77</v>
      </c>
      <c r="J22" s="250" t="s">
        <v>77</v>
      </c>
      <c r="K22" s="251" t="s">
        <v>227</v>
      </c>
      <c r="L22" s="275" t="s">
        <v>112</v>
      </c>
      <c r="M22" s="207">
        <v>3</v>
      </c>
      <c r="N22" s="204" t="s">
        <v>80</v>
      </c>
      <c r="O22" s="283" t="s">
        <v>77</v>
      </c>
      <c r="P22" s="283" t="s">
        <v>77</v>
      </c>
      <c r="Q22" s="283" t="s">
        <v>77</v>
      </c>
      <c r="R22" s="283"/>
      <c r="S22" s="283" t="s">
        <v>77</v>
      </c>
      <c r="T22" s="283" t="s">
        <v>77</v>
      </c>
      <c r="U22" s="283"/>
      <c r="V22" s="283"/>
      <c r="W22" s="283" t="s">
        <v>77</v>
      </c>
      <c r="X22" s="283" t="s">
        <v>77</v>
      </c>
      <c r="Y22" s="283" t="s">
        <v>77</v>
      </c>
      <c r="Z22" s="283" t="s">
        <v>77</v>
      </c>
      <c r="AA22" s="283" t="s">
        <v>77</v>
      </c>
      <c r="AB22" s="283" t="s">
        <v>77</v>
      </c>
      <c r="AC22" s="283"/>
      <c r="AD22" s="283"/>
      <c r="AE22" s="283"/>
      <c r="AF22" s="283"/>
      <c r="AG22" s="283"/>
      <c r="AH22" s="284">
        <f>COUNTIF(O22:AG22,"X")</f>
        <v>11</v>
      </c>
      <c r="AI22" s="157">
        <f>IF(AH22&lt;=5,3,IF(AND(AH22&gt;=6,AH22&lt;=11),4,5))</f>
        <v>4</v>
      </c>
      <c r="AJ22" s="157" t="s">
        <v>81</v>
      </c>
      <c r="AK22" s="209">
        <f>+M22*AI22</f>
        <v>12</v>
      </c>
      <c r="AL22" s="214" t="s">
        <v>82</v>
      </c>
      <c r="AM22" s="151" t="s">
        <v>228</v>
      </c>
      <c r="AN22" s="295" t="s">
        <v>566</v>
      </c>
      <c r="AO22" s="138" t="s">
        <v>85</v>
      </c>
      <c r="AP22" s="136">
        <v>15</v>
      </c>
      <c r="AQ22" s="136">
        <v>15</v>
      </c>
      <c r="AR22" s="136">
        <v>15</v>
      </c>
      <c r="AS22" s="136">
        <v>15</v>
      </c>
      <c r="AT22" s="136">
        <v>15</v>
      </c>
      <c r="AU22" s="136">
        <v>15</v>
      </c>
      <c r="AV22" s="136">
        <v>10</v>
      </c>
      <c r="AW22" s="138">
        <f t="shared" si="2"/>
        <v>100</v>
      </c>
      <c r="AX22" s="138" t="s">
        <v>86</v>
      </c>
      <c r="AY22" s="138" t="s">
        <v>87</v>
      </c>
      <c r="AZ22" s="138" t="s">
        <v>86</v>
      </c>
      <c r="BA22" s="138" t="s">
        <v>86</v>
      </c>
      <c r="BB22" s="117">
        <v>100</v>
      </c>
      <c r="BC22" s="118" t="str">
        <f t="shared" si="1"/>
        <v>FUERTE</v>
      </c>
      <c r="BD22" s="238">
        <f>ROUND(AVERAGE(BB22:BB22),0)</f>
        <v>100</v>
      </c>
      <c r="BE22" s="238" t="s">
        <v>88</v>
      </c>
      <c r="BF22" s="220">
        <v>1</v>
      </c>
      <c r="BG22" s="220">
        <f>+AI22</f>
        <v>4</v>
      </c>
      <c r="BH22" s="215">
        <f>+BF22*BG22</f>
        <v>4</v>
      </c>
      <c r="BI22" s="224" t="s">
        <v>89</v>
      </c>
      <c r="BJ22" s="206" t="s">
        <v>90</v>
      </c>
      <c r="BK22" s="300" t="s">
        <v>504</v>
      </c>
      <c r="BL22" s="236" t="s">
        <v>229</v>
      </c>
      <c r="BM22" s="236" t="s">
        <v>502</v>
      </c>
      <c r="BN22" s="180">
        <v>44562</v>
      </c>
      <c r="BO22" s="181">
        <v>44926</v>
      </c>
      <c r="BP22" s="312" t="s">
        <v>503</v>
      </c>
    </row>
    <row r="23" spans="1:69" ht="234.75" customHeight="1" x14ac:dyDescent="0.2">
      <c r="A23" s="559" t="s">
        <v>230</v>
      </c>
      <c r="B23" s="555" t="s">
        <v>170</v>
      </c>
      <c r="C23" s="501" t="s">
        <v>73</v>
      </c>
      <c r="D23" s="433" t="s">
        <v>231</v>
      </c>
      <c r="E23" s="426" t="s">
        <v>232</v>
      </c>
      <c r="F23" s="431" t="s">
        <v>233</v>
      </c>
      <c r="G23" s="250" t="s">
        <v>77</v>
      </c>
      <c r="H23" s="250" t="s">
        <v>77</v>
      </c>
      <c r="I23" s="250" t="s">
        <v>77</v>
      </c>
      <c r="J23" s="250" t="s">
        <v>77</v>
      </c>
      <c r="K23" s="433" t="s">
        <v>234</v>
      </c>
      <c r="L23" s="357" t="s">
        <v>112</v>
      </c>
      <c r="M23" s="377">
        <v>3</v>
      </c>
      <c r="N23" s="551" t="s">
        <v>80</v>
      </c>
      <c r="O23" s="346"/>
      <c r="P23" s="346" t="s">
        <v>77</v>
      </c>
      <c r="Q23" s="346" t="s">
        <v>77</v>
      </c>
      <c r="R23" s="346" t="s">
        <v>77</v>
      </c>
      <c r="S23" s="346" t="s">
        <v>77</v>
      </c>
      <c r="T23" s="346" t="s">
        <v>77</v>
      </c>
      <c r="U23" s="346" t="s">
        <v>77</v>
      </c>
      <c r="V23" s="346" t="s">
        <v>77</v>
      </c>
      <c r="W23" s="346"/>
      <c r="X23" s="346" t="s">
        <v>77</v>
      </c>
      <c r="Y23" s="346" t="s">
        <v>77</v>
      </c>
      <c r="Z23" s="346" t="s">
        <v>77</v>
      </c>
      <c r="AA23" s="346"/>
      <c r="AB23" s="346"/>
      <c r="AC23" s="346"/>
      <c r="AD23" s="346"/>
      <c r="AE23" s="346"/>
      <c r="AF23" s="346"/>
      <c r="AG23" s="346"/>
      <c r="AH23" s="346">
        <f>COUNTIF(O23:AG25,"X")</f>
        <v>10</v>
      </c>
      <c r="AI23" s="377">
        <v>4</v>
      </c>
      <c r="AJ23" s="384" t="s">
        <v>81</v>
      </c>
      <c r="AK23" s="386">
        <v>12</v>
      </c>
      <c r="AL23" s="381" t="s">
        <v>82</v>
      </c>
      <c r="AM23" s="151" t="s">
        <v>576</v>
      </c>
      <c r="AN23" s="295" t="s">
        <v>486</v>
      </c>
      <c r="AO23" s="138" t="s">
        <v>85</v>
      </c>
      <c r="AP23" s="136">
        <v>15</v>
      </c>
      <c r="AQ23" s="136">
        <v>15</v>
      </c>
      <c r="AR23" s="136">
        <v>15</v>
      </c>
      <c r="AS23" s="136">
        <v>15</v>
      </c>
      <c r="AT23" s="136">
        <v>15</v>
      </c>
      <c r="AU23" s="136">
        <v>15</v>
      </c>
      <c r="AV23" s="136">
        <v>10</v>
      </c>
      <c r="AW23" s="138">
        <f t="shared" si="2"/>
        <v>100</v>
      </c>
      <c r="AX23" s="138" t="s">
        <v>86</v>
      </c>
      <c r="AY23" s="138" t="s">
        <v>87</v>
      </c>
      <c r="AZ23" s="138" t="s">
        <v>86</v>
      </c>
      <c r="BA23" s="138" t="s">
        <v>86</v>
      </c>
      <c r="BB23" s="117">
        <v>100</v>
      </c>
      <c r="BC23" s="118" t="str">
        <f t="shared" si="1"/>
        <v>FUERTE</v>
      </c>
      <c r="BD23" s="364">
        <f>+(100+100+50)/3</f>
        <v>83.333333333333329</v>
      </c>
      <c r="BE23" s="368" t="s">
        <v>175</v>
      </c>
      <c r="BF23" s="394">
        <v>2</v>
      </c>
      <c r="BG23" s="373">
        <f>+AI23</f>
        <v>4</v>
      </c>
      <c r="BH23" s="396">
        <f>+BF23*BG23</f>
        <v>8</v>
      </c>
      <c r="BI23" s="355" t="s">
        <v>89</v>
      </c>
      <c r="BJ23" s="352" t="s">
        <v>90</v>
      </c>
      <c r="BK23" s="467" t="s">
        <v>235</v>
      </c>
      <c r="BL23" s="484" t="s">
        <v>236</v>
      </c>
      <c r="BM23" s="487" t="s">
        <v>237</v>
      </c>
      <c r="BN23" s="452">
        <v>44607</v>
      </c>
      <c r="BO23" s="452">
        <v>44651</v>
      </c>
      <c r="BP23" s="489" t="s">
        <v>238</v>
      </c>
    </row>
    <row r="24" spans="1:69" ht="234.75" customHeight="1" x14ac:dyDescent="0.2">
      <c r="A24" s="559"/>
      <c r="B24" s="556"/>
      <c r="C24" s="563"/>
      <c r="D24" s="549"/>
      <c r="E24" s="561"/>
      <c r="F24" s="562"/>
      <c r="G24" s="252"/>
      <c r="H24" s="252"/>
      <c r="I24" s="252"/>
      <c r="J24" s="252"/>
      <c r="K24" s="549"/>
      <c r="L24" s="359"/>
      <c r="M24" s="404"/>
      <c r="N24" s="552"/>
      <c r="O24" s="405"/>
      <c r="P24" s="405"/>
      <c r="Q24" s="405"/>
      <c r="R24" s="405"/>
      <c r="S24" s="405"/>
      <c r="T24" s="405"/>
      <c r="U24" s="405"/>
      <c r="V24" s="405"/>
      <c r="W24" s="405"/>
      <c r="X24" s="405"/>
      <c r="Y24" s="405"/>
      <c r="Z24" s="405"/>
      <c r="AA24" s="405"/>
      <c r="AB24" s="405"/>
      <c r="AC24" s="405"/>
      <c r="AD24" s="405"/>
      <c r="AE24" s="405"/>
      <c r="AF24" s="405"/>
      <c r="AG24" s="405"/>
      <c r="AH24" s="405"/>
      <c r="AI24" s="404"/>
      <c r="AJ24" s="412"/>
      <c r="AK24" s="387"/>
      <c r="AL24" s="382"/>
      <c r="AM24" s="151" t="s">
        <v>268</v>
      </c>
      <c r="AN24" s="295" t="s">
        <v>487</v>
      </c>
      <c r="AO24" s="138" t="s">
        <v>85</v>
      </c>
      <c r="AP24" s="136">
        <v>15</v>
      </c>
      <c r="AQ24" s="136">
        <v>15</v>
      </c>
      <c r="AR24" s="136">
        <v>15</v>
      </c>
      <c r="AS24" s="136">
        <v>15</v>
      </c>
      <c r="AT24" s="136">
        <v>15</v>
      </c>
      <c r="AU24" s="136">
        <v>15</v>
      </c>
      <c r="AV24" s="136">
        <v>10</v>
      </c>
      <c r="AW24" s="138">
        <f t="shared" ref="AW24" si="3">SUM(AP24:AV24)</f>
        <v>100</v>
      </c>
      <c r="AX24" s="138" t="s">
        <v>86</v>
      </c>
      <c r="AY24" s="138" t="s">
        <v>87</v>
      </c>
      <c r="AZ24" s="138" t="s">
        <v>86</v>
      </c>
      <c r="BA24" s="138" t="s">
        <v>86</v>
      </c>
      <c r="BB24" s="117">
        <v>100</v>
      </c>
      <c r="BC24" s="118" t="s">
        <v>88</v>
      </c>
      <c r="BD24" s="413"/>
      <c r="BE24" s="415"/>
      <c r="BF24" s="414"/>
      <c r="BG24" s="437"/>
      <c r="BH24" s="400"/>
      <c r="BI24" s="401"/>
      <c r="BJ24" s="353"/>
      <c r="BK24" s="482"/>
      <c r="BL24" s="485"/>
      <c r="BM24" s="487"/>
      <c r="BN24" s="488"/>
      <c r="BO24" s="488"/>
      <c r="BP24" s="489"/>
    </row>
    <row r="25" spans="1:69" ht="234.75" customHeight="1" x14ac:dyDescent="0.2">
      <c r="A25" s="559"/>
      <c r="B25" s="560"/>
      <c r="C25" s="502"/>
      <c r="D25" s="434"/>
      <c r="E25" s="427"/>
      <c r="F25" s="432"/>
      <c r="G25" s="252"/>
      <c r="H25" s="252"/>
      <c r="I25" s="252"/>
      <c r="J25" s="252"/>
      <c r="K25" s="429"/>
      <c r="L25" s="358"/>
      <c r="M25" s="378"/>
      <c r="N25" s="553"/>
      <c r="O25" s="347"/>
      <c r="P25" s="347"/>
      <c r="Q25" s="347"/>
      <c r="R25" s="347"/>
      <c r="S25" s="347"/>
      <c r="T25" s="347"/>
      <c r="U25" s="347"/>
      <c r="V25" s="347"/>
      <c r="W25" s="347"/>
      <c r="X25" s="347"/>
      <c r="Y25" s="347"/>
      <c r="Z25" s="347"/>
      <c r="AA25" s="347"/>
      <c r="AB25" s="347"/>
      <c r="AC25" s="347"/>
      <c r="AD25" s="347"/>
      <c r="AE25" s="347"/>
      <c r="AF25" s="347"/>
      <c r="AG25" s="347"/>
      <c r="AH25" s="347"/>
      <c r="AI25" s="378"/>
      <c r="AJ25" s="385"/>
      <c r="AK25" s="388"/>
      <c r="AL25" s="383"/>
      <c r="AM25" s="151" t="s">
        <v>239</v>
      </c>
      <c r="AN25" s="295" t="s">
        <v>488</v>
      </c>
      <c r="AO25" s="138" t="s">
        <v>240</v>
      </c>
      <c r="AP25" s="136">
        <v>15</v>
      </c>
      <c r="AQ25" s="136">
        <v>15</v>
      </c>
      <c r="AR25" s="136">
        <v>15</v>
      </c>
      <c r="AS25" s="136">
        <v>10</v>
      </c>
      <c r="AT25" s="136">
        <v>15</v>
      </c>
      <c r="AU25" s="136">
        <v>15</v>
      </c>
      <c r="AV25" s="136">
        <v>10</v>
      </c>
      <c r="AW25" s="138">
        <f t="shared" si="2"/>
        <v>95</v>
      </c>
      <c r="AX25" s="138" t="s">
        <v>182</v>
      </c>
      <c r="AY25" s="138" t="s">
        <v>87</v>
      </c>
      <c r="AZ25" s="138" t="s">
        <v>86</v>
      </c>
      <c r="BA25" s="138" t="s">
        <v>182</v>
      </c>
      <c r="BB25" s="117">
        <v>50</v>
      </c>
      <c r="BC25" s="118" t="s">
        <v>175</v>
      </c>
      <c r="BD25" s="365"/>
      <c r="BE25" s="369"/>
      <c r="BF25" s="395"/>
      <c r="BG25" s="374"/>
      <c r="BH25" s="397"/>
      <c r="BI25" s="356"/>
      <c r="BJ25" s="354"/>
      <c r="BK25" s="483"/>
      <c r="BL25" s="486"/>
      <c r="BM25" s="487"/>
      <c r="BN25" s="453"/>
      <c r="BO25" s="453"/>
      <c r="BP25" s="489"/>
    </row>
    <row r="26" spans="1:69" ht="209.25" customHeight="1" x14ac:dyDescent="0.2">
      <c r="A26" s="308" t="s">
        <v>241</v>
      </c>
      <c r="B26" s="205" t="s">
        <v>170</v>
      </c>
      <c r="C26" s="262" t="s">
        <v>108</v>
      </c>
      <c r="D26" s="255" t="s">
        <v>242</v>
      </c>
      <c r="E26" s="247" t="s">
        <v>243</v>
      </c>
      <c r="F26" s="242" t="s">
        <v>543</v>
      </c>
      <c r="G26" s="244" t="s">
        <v>77</v>
      </c>
      <c r="H26" s="244" t="s">
        <v>77</v>
      </c>
      <c r="I26" s="244" t="s">
        <v>77</v>
      </c>
      <c r="J26" s="253" t="s">
        <v>77</v>
      </c>
      <c r="K26" s="254" t="s">
        <v>244</v>
      </c>
      <c r="L26" s="264" t="s">
        <v>112</v>
      </c>
      <c r="M26" s="145">
        <v>3</v>
      </c>
      <c r="N26" s="110" t="s">
        <v>80</v>
      </c>
      <c r="O26" s="283" t="s">
        <v>77</v>
      </c>
      <c r="P26" s="283"/>
      <c r="Q26" s="283"/>
      <c r="R26" s="283"/>
      <c r="S26" s="283" t="s">
        <v>77</v>
      </c>
      <c r="T26" s="283"/>
      <c r="U26" s="283" t="s">
        <v>77</v>
      </c>
      <c r="V26" s="283"/>
      <c r="W26" s="286"/>
      <c r="X26" s="286"/>
      <c r="Y26" s="283" t="s">
        <v>77</v>
      </c>
      <c r="Z26" s="283" t="s">
        <v>77</v>
      </c>
      <c r="AA26" s="286"/>
      <c r="AB26" s="286"/>
      <c r="AC26" s="283" t="s">
        <v>77</v>
      </c>
      <c r="AD26" s="286"/>
      <c r="AE26" s="286"/>
      <c r="AF26" s="286"/>
      <c r="AG26" s="286"/>
      <c r="AH26" s="284">
        <f t="shared" ref="AH26:AH32" si="4">COUNTIF(O26:AG26,"X")</f>
        <v>6</v>
      </c>
      <c r="AI26" s="207">
        <f t="shared" ref="AI26:AI31" si="5">IF(AH26&lt;=5,3,IF(AND(AH26&gt;=6,AH26&lt;=11),4,5))</f>
        <v>4</v>
      </c>
      <c r="AJ26" s="223" t="s">
        <v>81</v>
      </c>
      <c r="AK26" s="209">
        <f t="shared" ref="AK26:AK32" si="6">+M26*AI26</f>
        <v>12</v>
      </c>
      <c r="AL26" s="210" t="s">
        <v>82</v>
      </c>
      <c r="AM26" s="151" t="s">
        <v>245</v>
      </c>
      <c r="AN26" s="295" t="s">
        <v>246</v>
      </c>
      <c r="AO26" s="138" t="s">
        <v>85</v>
      </c>
      <c r="AP26" s="136">
        <v>15</v>
      </c>
      <c r="AQ26" s="136">
        <v>15</v>
      </c>
      <c r="AR26" s="136">
        <v>15</v>
      </c>
      <c r="AS26" s="136">
        <v>15</v>
      </c>
      <c r="AT26" s="136">
        <v>15</v>
      </c>
      <c r="AU26" s="136">
        <v>15</v>
      </c>
      <c r="AV26" s="136">
        <v>10</v>
      </c>
      <c r="AW26" s="138">
        <f t="shared" si="2"/>
        <v>100</v>
      </c>
      <c r="AX26" s="138" t="s">
        <v>86</v>
      </c>
      <c r="AY26" s="138" t="s">
        <v>87</v>
      </c>
      <c r="AZ26" s="138" t="s">
        <v>86</v>
      </c>
      <c r="BA26" s="138" t="s">
        <v>86</v>
      </c>
      <c r="BB26" s="117">
        <v>100</v>
      </c>
      <c r="BC26" s="118" t="str">
        <f t="shared" si="1"/>
        <v>FUERTE</v>
      </c>
      <c r="BD26" s="238">
        <f>+BB26</f>
        <v>100</v>
      </c>
      <c r="BE26" s="238" t="s">
        <v>88</v>
      </c>
      <c r="BF26" s="139">
        <v>1</v>
      </c>
      <c r="BG26" s="139">
        <f t="shared" ref="BG26:BG33" si="7">+AI26</f>
        <v>4</v>
      </c>
      <c r="BH26" s="140">
        <f>+BF26*BG26</f>
        <v>4</v>
      </c>
      <c r="BI26" s="141" t="s">
        <v>89</v>
      </c>
      <c r="BJ26" s="158" t="s">
        <v>90</v>
      </c>
      <c r="BK26" s="240" t="s">
        <v>247</v>
      </c>
      <c r="BL26" s="236" t="s">
        <v>248</v>
      </c>
      <c r="BM26" s="236" t="s">
        <v>249</v>
      </c>
      <c r="BN26" s="180">
        <v>44562</v>
      </c>
      <c r="BO26" s="181">
        <v>44926</v>
      </c>
      <c r="BP26" s="312" t="s">
        <v>250</v>
      </c>
    </row>
    <row r="27" spans="1:69" ht="263.25" customHeight="1" x14ac:dyDescent="0.2">
      <c r="A27" s="308" t="s">
        <v>251</v>
      </c>
      <c r="B27" s="205" t="s">
        <v>170</v>
      </c>
      <c r="C27" s="262" t="s">
        <v>73</v>
      </c>
      <c r="D27" s="255" t="s">
        <v>252</v>
      </c>
      <c r="E27" s="247" t="s">
        <v>253</v>
      </c>
      <c r="F27" s="242" t="s">
        <v>544</v>
      </c>
      <c r="G27" s="244" t="s">
        <v>77</v>
      </c>
      <c r="H27" s="244" t="s">
        <v>77</v>
      </c>
      <c r="I27" s="244" t="s">
        <v>77</v>
      </c>
      <c r="J27" s="253" t="s">
        <v>77</v>
      </c>
      <c r="K27" s="255" t="s">
        <v>254</v>
      </c>
      <c r="L27" s="261" t="s">
        <v>154</v>
      </c>
      <c r="M27" s="145">
        <v>3</v>
      </c>
      <c r="N27" s="110" t="s">
        <v>80</v>
      </c>
      <c r="O27" s="283" t="s">
        <v>77</v>
      </c>
      <c r="P27" s="283" t="s">
        <v>77</v>
      </c>
      <c r="Q27" s="283" t="s">
        <v>77</v>
      </c>
      <c r="R27" s="283" t="s">
        <v>77</v>
      </c>
      <c r="S27" s="283" t="s">
        <v>77</v>
      </c>
      <c r="T27" s="283" t="s">
        <v>77</v>
      </c>
      <c r="U27" s="283" t="s">
        <v>77</v>
      </c>
      <c r="V27" s="283" t="s">
        <v>77</v>
      </c>
      <c r="W27" s="283" t="s">
        <v>77</v>
      </c>
      <c r="X27" s="283" t="s">
        <v>77</v>
      </c>
      <c r="Y27" s="283" t="s">
        <v>77</v>
      </c>
      <c r="Z27" s="283" t="s">
        <v>77</v>
      </c>
      <c r="AA27" s="283"/>
      <c r="AB27" s="283"/>
      <c r="AC27" s="283" t="s">
        <v>77</v>
      </c>
      <c r="AD27" s="283" t="s">
        <v>77</v>
      </c>
      <c r="AE27" s="283" t="s">
        <v>77</v>
      </c>
      <c r="AF27" s="284"/>
      <c r="AG27" s="283" t="s">
        <v>77</v>
      </c>
      <c r="AH27" s="284">
        <f t="shared" si="4"/>
        <v>16</v>
      </c>
      <c r="AI27" s="207">
        <f t="shared" si="5"/>
        <v>5</v>
      </c>
      <c r="AJ27" s="237" t="s">
        <v>189</v>
      </c>
      <c r="AK27" s="214">
        <f t="shared" si="6"/>
        <v>15</v>
      </c>
      <c r="AL27" s="210" t="str">
        <f>IF(AK27&lt;=2,"BAJO",IF(AND(AK27&gt;=2.1,AK27&lt;=6),"MODERADO",IF(AND(AK27&gt;=6.1,AK27&lt;=12),"ALTO", "EXTREMO")))</f>
        <v>EXTREMO</v>
      </c>
      <c r="AM27" s="151" t="s">
        <v>255</v>
      </c>
      <c r="AN27" s="296" t="s">
        <v>505</v>
      </c>
      <c r="AO27" s="138" t="s">
        <v>85</v>
      </c>
      <c r="AP27" s="136">
        <v>15</v>
      </c>
      <c r="AQ27" s="136">
        <v>15</v>
      </c>
      <c r="AR27" s="136">
        <v>15</v>
      </c>
      <c r="AS27" s="136">
        <v>15</v>
      </c>
      <c r="AT27" s="136">
        <v>15</v>
      </c>
      <c r="AU27" s="136">
        <v>15</v>
      </c>
      <c r="AV27" s="136">
        <v>10</v>
      </c>
      <c r="AW27" s="138">
        <f t="shared" si="2"/>
        <v>100</v>
      </c>
      <c r="AX27" s="138" t="s">
        <v>86</v>
      </c>
      <c r="AY27" s="138" t="s">
        <v>87</v>
      </c>
      <c r="AZ27" s="138" t="s">
        <v>86</v>
      </c>
      <c r="BA27" s="138" t="s">
        <v>86</v>
      </c>
      <c r="BB27" s="117">
        <v>100</v>
      </c>
      <c r="BC27" s="118" t="str">
        <f t="shared" si="1"/>
        <v>FUERTE</v>
      </c>
      <c r="BD27" s="238">
        <f>+BB27</f>
        <v>100</v>
      </c>
      <c r="BE27" s="238" t="s">
        <v>88</v>
      </c>
      <c r="BF27" s="139">
        <v>1</v>
      </c>
      <c r="BG27" s="139">
        <f t="shared" si="7"/>
        <v>5</v>
      </c>
      <c r="BH27" s="155">
        <f>+BF27*BG27</f>
        <v>5</v>
      </c>
      <c r="BI27" s="156" t="s">
        <v>82</v>
      </c>
      <c r="BJ27" s="158" t="s">
        <v>90</v>
      </c>
      <c r="BK27" s="240" t="s">
        <v>256</v>
      </c>
      <c r="BL27" s="236" t="s">
        <v>248</v>
      </c>
      <c r="BM27" s="236" t="s">
        <v>257</v>
      </c>
      <c r="BN27" s="180">
        <v>44713</v>
      </c>
      <c r="BO27" s="181">
        <v>44926</v>
      </c>
      <c r="BP27" s="312" t="s">
        <v>258</v>
      </c>
    </row>
    <row r="28" spans="1:69" ht="168" customHeight="1" x14ac:dyDescent="0.2">
      <c r="A28" s="308" t="s">
        <v>259</v>
      </c>
      <c r="B28" s="147" t="s">
        <v>170</v>
      </c>
      <c r="C28" s="262" t="s">
        <v>108</v>
      </c>
      <c r="D28" s="256" t="s">
        <v>260</v>
      </c>
      <c r="E28" s="247" t="s">
        <v>261</v>
      </c>
      <c r="F28" s="242" t="s">
        <v>567</v>
      </c>
      <c r="G28" s="244" t="s">
        <v>77</v>
      </c>
      <c r="H28" s="244" t="s">
        <v>77</v>
      </c>
      <c r="I28" s="244" t="s">
        <v>77</v>
      </c>
      <c r="J28" s="253" t="s">
        <v>77</v>
      </c>
      <c r="K28" s="257" t="s">
        <v>262</v>
      </c>
      <c r="L28" s="261" t="s">
        <v>112</v>
      </c>
      <c r="M28" s="159">
        <v>3</v>
      </c>
      <c r="N28" s="110" t="s">
        <v>80</v>
      </c>
      <c r="O28" s="284" t="s">
        <v>77</v>
      </c>
      <c r="P28" s="284" t="s">
        <v>77</v>
      </c>
      <c r="Q28" s="284" t="s">
        <v>77</v>
      </c>
      <c r="R28" s="284"/>
      <c r="S28" s="284" t="s">
        <v>77</v>
      </c>
      <c r="T28" s="284"/>
      <c r="U28" s="284" t="s">
        <v>77</v>
      </c>
      <c r="V28" s="284"/>
      <c r="W28" s="284"/>
      <c r="X28" s="284" t="s">
        <v>77</v>
      </c>
      <c r="Y28" s="284" t="s">
        <v>77</v>
      </c>
      <c r="Z28" s="284" t="s">
        <v>77</v>
      </c>
      <c r="AA28" s="284"/>
      <c r="AB28" s="284" t="s">
        <v>77</v>
      </c>
      <c r="AC28" s="284"/>
      <c r="AD28" s="284" t="s">
        <v>77</v>
      </c>
      <c r="AE28" s="284" t="s">
        <v>77</v>
      </c>
      <c r="AF28" s="284"/>
      <c r="AG28" s="284"/>
      <c r="AH28" s="284">
        <f t="shared" si="4"/>
        <v>11</v>
      </c>
      <c r="AI28" s="201">
        <f t="shared" ref="AI28" si="8">IF(AH28&lt;=5,3,IF(AND(AH28&gt;=6,AH28&lt;=11),4,5))</f>
        <v>4</v>
      </c>
      <c r="AJ28" s="202" t="s">
        <v>81</v>
      </c>
      <c r="AK28" s="209">
        <f t="shared" si="6"/>
        <v>12</v>
      </c>
      <c r="AL28" s="210" t="s">
        <v>82</v>
      </c>
      <c r="AM28" s="151" t="s">
        <v>263</v>
      </c>
      <c r="AN28" s="200" t="s">
        <v>481</v>
      </c>
      <c r="AO28" s="138" t="s">
        <v>85</v>
      </c>
      <c r="AP28" s="136">
        <v>15</v>
      </c>
      <c r="AQ28" s="136">
        <v>15</v>
      </c>
      <c r="AR28" s="136">
        <v>15</v>
      </c>
      <c r="AS28" s="136">
        <v>15</v>
      </c>
      <c r="AT28" s="136">
        <v>15</v>
      </c>
      <c r="AU28" s="136">
        <v>15</v>
      </c>
      <c r="AV28" s="136">
        <v>10</v>
      </c>
      <c r="AW28" s="138">
        <f t="shared" si="2"/>
        <v>100</v>
      </c>
      <c r="AX28" s="138" t="s">
        <v>86</v>
      </c>
      <c r="AY28" s="138" t="s">
        <v>87</v>
      </c>
      <c r="AZ28" s="138" t="s">
        <v>86</v>
      </c>
      <c r="BA28" s="138" t="s">
        <v>86</v>
      </c>
      <c r="BB28" s="117">
        <v>100</v>
      </c>
      <c r="BC28" s="118" t="s">
        <v>88</v>
      </c>
      <c r="BD28" s="238">
        <v>100</v>
      </c>
      <c r="BE28" s="238" t="s">
        <v>88</v>
      </c>
      <c r="BF28" s="139">
        <v>1</v>
      </c>
      <c r="BG28" s="139">
        <f t="shared" si="7"/>
        <v>4</v>
      </c>
      <c r="BH28" s="140">
        <f t="shared" ref="BH28" si="9">+BF28*BG28</f>
        <v>4</v>
      </c>
      <c r="BI28" s="141" t="s">
        <v>89</v>
      </c>
      <c r="BJ28" s="241" t="s">
        <v>90</v>
      </c>
      <c r="BK28" s="240" t="s">
        <v>483</v>
      </c>
      <c r="BL28" s="236" t="s">
        <v>264</v>
      </c>
      <c r="BM28" s="236" t="s">
        <v>485</v>
      </c>
      <c r="BN28" s="181">
        <v>44682</v>
      </c>
      <c r="BO28" s="181">
        <v>44926</v>
      </c>
      <c r="BP28" s="312" t="s">
        <v>484</v>
      </c>
      <c r="BQ28" s="26" t="s">
        <v>113</v>
      </c>
    </row>
    <row r="29" spans="1:69" ht="168" customHeight="1" x14ac:dyDescent="0.2">
      <c r="A29" s="308" t="s">
        <v>265</v>
      </c>
      <c r="B29" s="147" t="s">
        <v>170</v>
      </c>
      <c r="C29" s="262" t="s">
        <v>108</v>
      </c>
      <c r="D29" s="256" t="s">
        <v>266</v>
      </c>
      <c r="E29" s="247" t="s">
        <v>267</v>
      </c>
      <c r="F29" s="242" t="s">
        <v>568</v>
      </c>
      <c r="G29" s="244" t="s">
        <v>77</v>
      </c>
      <c r="H29" s="244" t="s">
        <v>77</v>
      </c>
      <c r="I29" s="244" t="s">
        <v>77</v>
      </c>
      <c r="J29" s="253" t="s">
        <v>77</v>
      </c>
      <c r="K29" s="257" t="s">
        <v>262</v>
      </c>
      <c r="L29" s="264" t="s">
        <v>79</v>
      </c>
      <c r="M29" s="159">
        <v>3</v>
      </c>
      <c r="N29" s="110" t="s">
        <v>80</v>
      </c>
      <c r="O29" s="284" t="s">
        <v>77</v>
      </c>
      <c r="P29" s="284" t="s">
        <v>77</v>
      </c>
      <c r="Q29" s="284" t="s">
        <v>77</v>
      </c>
      <c r="R29" s="284"/>
      <c r="S29" s="284" t="s">
        <v>77</v>
      </c>
      <c r="T29" s="284"/>
      <c r="U29" s="284" t="s">
        <v>77</v>
      </c>
      <c r="V29" s="284"/>
      <c r="W29" s="284"/>
      <c r="X29" s="284" t="s">
        <v>77</v>
      </c>
      <c r="Y29" s="284" t="s">
        <v>77</v>
      </c>
      <c r="Z29" s="284" t="s">
        <v>77</v>
      </c>
      <c r="AA29" s="284"/>
      <c r="AB29" s="284" t="s">
        <v>77</v>
      </c>
      <c r="AC29" s="284"/>
      <c r="AD29" s="284" t="s">
        <v>77</v>
      </c>
      <c r="AE29" s="284" t="s">
        <v>77</v>
      </c>
      <c r="AF29" s="284"/>
      <c r="AG29" s="284"/>
      <c r="AH29" s="284">
        <f t="shared" ref="AH29" si="10">COUNTIF(O29:AG29,"X")</f>
        <v>11</v>
      </c>
      <c r="AI29" s="201">
        <f t="shared" ref="AI29" si="11">IF(AH29&lt;=5,3,IF(AND(AH29&gt;=6,AH29&lt;=11),4,5))</f>
        <v>4</v>
      </c>
      <c r="AJ29" s="202" t="s">
        <v>81</v>
      </c>
      <c r="AK29" s="209">
        <f t="shared" ref="AK29" si="12">+M29*AI29</f>
        <v>12</v>
      </c>
      <c r="AL29" s="210" t="s">
        <v>82</v>
      </c>
      <c r="AM29" s="151" t="s">
        <v>268</v>
      </c>
      <c r="AN29" s="200" t="s">
        <v>482</v>
      </c>
      <c r="AO29" s="138" t="s">
        <v>85</v>
      </c>
      <c r="AP29" s="136">
        <v>15</v>
      </c>
      <c r="AQ29" s="136">
        <v>15</v>
      </c>
      <c r="AR29" s="136">
        <v>15</v>
      </c>
      <c r="AS29" s="136">
        <v>15</v>
      </c>
      <c r="AT29" s="136">
        <v>15</v>
      </c>
      <c r="AU29" s="136">
        <v>15</v>
      </c>
      <c r="AV29" s="136">
        <v>10</v>
      </c>
      <c r="AW29" s="138">
        <f t="shared" ref="AW29" si="13">SUM(AP29:AV29)</f>
        <v>100</v>
      </c>
      <c r="AX29" s="138" t="s">
        <v>86</v>
      </c>
      <c r="AY29" s="138" t="s">
        <v>87</v>
      </c>
      <c r="AZ29" s="138" t="s">
        <v>86</v>
      </c>
      <c r="BA29" s="138" t="s">
        <v>86</v>
      </c>
      <c r="BB29" s="117">
        <v>100</v>
      </c>
      <c r="BC29" s="118" t="s">
        <v>88</v>
      </c>
      <c r="BD29" s="119">
        <v>100</v>
      </c>
      <c r="BE29" s="119" t="s">
        <v>88</v>
      </c>
      <c r="BF29" s="139">
        <v>1</v>
      </c>
      <c r="BG29" s="139">
        <f t="shared" si="7"/>
        <v>4</v>
      </c>
      <c r="BH29" s="140">
        <f t="shared" ref="BH29" si="14">+BF29*BG29</f>
        <v>4</v>
      </c>
      <c r="BI29" s="141" t="s">
        <v>89</v>
      </c>
      <c r="BJ29" s="241" t="s">
        <v>90</v>
      </c>
      <c r="BK29" s="240" t="s">
        <v>269</v>
      </c>
      <c r="BL29" s="236" t="s">
        <v>264</v>
      </c>
      <c r="BM29" s="236" t="s">
        <v>270</v>
      </c>
      <c r="BN29" s="181">
        <v>44713</v>
      </c>
      <c r="BO29" s="181">
        <v>44742</v>
      </c>
      <c r="BP29" s="312" t="s">
        <v>271</v>
      </c>
    </row>
    <row r="30" spans="1:69" ht="211.5" customHeight="1" x14ac:dyDescent="0.2">
      <c r="A30" s="308" t="s">
        <v>272</v>
      </c>
      <c r="B30" s="205" t="s">
        <v>273</v>
      </c>
      <c r="C30" s="276" t="s">
        <v>274</v>
      </c>
      <c r="D30" s="255" t="s">
        <v>275</v>
      </c>
      <c r="E30" s="247" t="s">
        <v>276</v>
      </c>
      <c r="F30" s="242" t="s">
        <v>545</v>
      </c>
      <c r="G30" s="244" t="s">
        <v>77</v>
      </c>
      <c r="H30" s="244" t="s">
        <v>77</v>
      </c>
      <c r="I30" s="244" t="s">
        <v>77</v>
      </c>
      <c r="J30" s="244" t="s">
        <v>77</v>
      </c>
      <c r="K30" s="257" t="s">
        <v>277</v>
      </c>
      <c r="L30" s="261" t="s">
        <v>112</v>
      </c>
      <c r="M30" s="145">
        <v>2</v>
      </c>
      <c r="N30" s="124" t="s">
        <v>99</v>
      </c>
      <c r="O30" s="283" t="s">
        <v>77</v>
      </c>
      <c r="P30" s="284" t="s">
        <v>77</v>
      </c>
      <c r="Q30" s="284"/>
      <c r="R30" s="284"/>
      <c r="S30" s="284" t="s">
        <v>77</v>
      </c>
      <c r="T30" s="284"/>
      <c r="U30" s="284"/>
      <c r="V30" s="284"/>
      <c r="W30" s="284"/>
      <c r="X30" s="284" t="s">
        <v>77</v>
      </c>
      <c r="Y30" s="284" t="s">
        <v>77</v>
      </c>
      <c r="Z30" s="284" t="s">
        <v>77</v>
      </c>
      <c r="AA30" s="284"/>
      <c r="AB30" s="284"/>
      <c r="AC30" s="284"/>
      <c r="AD30" s="284"/>
      <c r="AE30" s="284"/>
      <c r="AF30" s="284"/>
      <c r="AG30" s="284"/>
      <c r="AH30" s="284">
        <f t="shared" si="4"/>
        <v>6</v>
      </c>
      <c r="AI30" s="207">
        <f t="shared" si="5"/>
        <v>4</v>
      </c>
      <c r="AJ30" s="223" t="s">
        <v>81</v>
      </c>
      <c r="AK30" s="214">
        <f t="shared" si="6"/>
        <v>8</v>
      </c>
      <c r="AL30" s="210" t="str">
        <f>IF(AK30&lt;=2,"BAJO",IF(AND(AK30&gt;=2.1,AK30&lt;=6),"MODERADO",IF(AND(AK30&gt;=6.1,AK30&lt;=12),"ALTO", "EXTREMO")))</f>
        <v>ALTO</v>
      </c>
      <c r="AM30" s="144" t="s">
        <v>278</v>
      </c>
      <c r="AN30" s="297" t="s">
        <v>279</v>
      </c>
      <c r="AO30" s="138" t="s">
        <v>85</v>
      </c>
      <c r="AP30" s="136">
        <v>15</v>
      </c>
      <c r="AQ30" s="136">
        <v>15</v>
      </c>
      <c r="AR30" s="136">
        <v>15</v>
      </c>
      <c r="AS30" s="136">
        <v>15</v>
      </c>
      <c r="AT30" s="136">
        <v>15</v>
      </c>
      <c r="AU30" s="136">
        <v>15</v>
      </c>
      <c r="AV30" s="136">
        <v>10</v>
      </c>
      <c r="AW30" s="138">
        <f t="shared" si="2"/>
        <v>100</v>
      </c>
      <c r="AX30" s="138" t="s">
        <v>86</v>
      </c>
      <c r="AY30" s="138" t="s">
        <v>87</v>
      </c>
      <c r="AZ30" s="138" t="s">
        <v>86</v>
      </c>
      <c r="BA30" s="138" t="s">
        <v>86</v>
      </c>
      <c r="BB30" s="117">
        <v>100</v>
      </c>
      <c r="BC30" s="118" t="str">
        <f t="shared" si="1"/>
        <v>FUERTE</v>
      </c>
      <c r="BD30" s="238">
        <f>ROUND(AVERAGE(BB30:BB30),0)</f>
        <v>100</v>
      </c>
      <c r="BE30" s="238" t="s">
        <v>88</v>
      </c>
      <c r="BF30" s="139">
        <v>1</v>
      </c>
      <c r="BG30" s="139">
        <f t="shared" si="7"/>
        <v>4</v>
      </c>
      <c r="BH30" s="140">
        <f t="shared" ref="BH30:BH33" si="15">+BF30*BG30</f>
        <v>4</v>
      </c>
      <c r="BI30" s="141" t="s">
        <v>89</v>
      </c>
      <c r="BJ30" s="142" t="s">
        <v>90</v>
      </c>
      <c r="BK30" s="240" t="s">
        <v>280</v>
      </c>
      <c r="BL30" s="236" t="s">
        <v>281</v>
      </c>
      <c r="BM30" s="236" t="s">
        <v>282</v>
      </c>
      <c r="BN30" s="181">
        <v>44562</v>
      </c>
      <c r="BO30" s="181">
        <v>44926</v>
      </c>
      <c r="BP30" s="312" t="s">
        <v>283</v>
      </c>
    </row>
    <row r="31" spans="1:69" ht="190.5" customHeight="1" x14ac:dyDescent="0.2">
      <c r="A31" s="308" t="s">
        <v>284</v>
      </c>
      <c r="B31" s="205" t="s">
        <v>273</v>
      </c>
      <c r="C31" s="262" t="s">
        <v>108</v>
      </c>
      <c r="D31" s="277" t="s">
        <v>285</v>
      </c>
      <c r="E31" s="247" t="s">
        <v>286</v>
      </c>
      <c r="F31" s="242" t="s">
        <v>546</v>
      </c>
      <c r="G31" s="244" t="s">
        <v>77</v>
      </c>
      <c r="H31" s="244" t="s">
        <v>77</v>
      </c>
      <c r="I31" s="244" t="s">
        <v>77</v>
      </c>
      <c r="J31" s="244" t="s">
        <v>77</v>
      </c>
      <c r="K31" s="277" t="s">
        <v>287</v>
      </c>
      <c r="L31" s="261" t="s">
        <v>154</v>
      </c>
      <c r="M31" s="145">
        <v>3</v>
      </c>
      <c r="N31" s="110" t="s">
        <v>80</v>
      </c>
      <c r="O31" s="284" t="s">
        <v>77</v>
      </c>
      <c r="P31" s="284" t="s">
        <v>77</v>
      </c>
      <c r="Q31" s="284"/>
      <c r="R31" s="284"/>
      <c r="S31" s="284" t="s">
        <v>77</v>
      </c>
      <c r="T31" s="284" t="s">
        <v>77</v>
      </c>
      <c r="U31" s="284"/>
      <c r="V31" s="284"/>
      <c r="W31" s="284"/>
      <c r="X31" s="284" t="s">
        <v>77</v>
      </c>
      <c r="Y31" s="284" t="s">
        <v>77</v>
      </c>
      <c r="Z31" s="284" t="s">
        <v>77</v>
      </c>
      <c r="AA31" s="284"/>
      <c r="AB31" s="284"/>
      <c r="AC31" s="284"/>
      <c r="AD31" s="284"/>
      <c r="AE31" s="284"/>
      <c r="AF31" s="284"/>
      <c r="AG31" s="284"/>
      <c r="AH31" s="284">
        <f t="shared" si="4"/>
        <v>7</v>
      </c>
      <c r="AI31" s="207">
        <f t="shared" si="5"/>
        <v>4</v>
      </c>
      <c r="AJ31" s="223" t="s">
        <v>81</v>
      </c>
      <c r="AK31" s="209">
        <f t="shared" si="6"/>
        <v>12</v>
      </c>
      <c r="AL31" s="210" t="s">
        <v>82</v>
      </c>
      <c r="AM31" s="288" t="s">
        <v>288</v>
      </c>
      <c r="AN31" s="200" t="s">
        <v>289</v>
      </c>
      <c r="AO31" s="138" t="s">
        <v>85</v>
      </c>
      <c r="AP31" s="136">
        <v>15</v>
      </c>
      <c r="AQ31" s="136">
        <v>15</v>
      </c>
      <c r="AR31" s="136">
        <v>15</v>
      </c>
      <c r="AS31" s="136">
        <v>15</v>
      </c>
      <c r="AT31" s="136">
        <v>15</v>
      </c>
      <c r="AU31" s="136">
        <v>15</v>
      </c>
      <c r="AV31" s="136">
        <v>10</v>
      </c>
      <c r="AW31" s="138">
        <f t="shared" si="2"/>
        <v>100</v>
      </c>
      <c r="AX31" s="138" t="s">
        <v>86</v>
      </c>
      <c r="AY31" s="138" t="s">
        <v>87</v>
      </c>
      <c r="AZ31" s="138" t="s">
        <v>86</v>
      </c>
      <c r="BA31" s="138" t="s">
        <v>86</v>
      </c>
      <c r="BB31" s="117">
        <v>100</v>
      </c>
      <c r="BC31" s="118" t="str">
        <f t="shared" si="1"/>
        <v>FUERTE</v>
      </c>
      <c r="BD31" s="218">
        <f>ROUND(AVERAGE(BB31:BB31),0)</f>
        <v>100</v>
      </c>
      <c r="BE31" s="238" t="s">
        <v>88</v>
      </c>
      <c r="BF31" s="139">
        <v>1</v>
      </c>
      <c r="BG31" s="139">
        <f t="shared" si="7"/>
        <v>4</v>
      </c>
      <c r="BH31" s="140">
        <f t="shared" si="15"/>
        <v>4</v>
      </c>
      <c r="BI31" s="141" t="s">
        <v>89</v>
      </c>
      <c r="BJ31" s="142" t="s">
        <v>90</v>
      </c>
      <c r="BK31" s="240" t="s">
        <v>290</v>
      </c>
      <c r="BL31" s="236" t="s">
        <v>291</v>
      </c>
      <c r="BM31" s="189" t="s">
        <v>292</v>
      </c>
      <c r="BN31" s="181">
        <v>44564</v>
      </c>
      <c r="BO31" s="181">
        <v>44926</v>
      </c>
      <c r="BP31" s="312" t="s">
        <v>293</v>
      </c>
    </row>
    <row r="32" spans="1:69" ht="168" customHeight="1" x14ac:dyDescent="0.2">
      <c r="A32" s="308" t="s">
        <v>294</v>
      </c>
      <c r="B32" s="147" t="s">
        <v>273</v>
      </c>
      <c r="C32" s="262" t="s">
        <v>73</v>
      </c>
      <c r="D32" s="255" t="s">
        <v>494</v>
      </c>
      <c r="E32" s="270" t="s">
        <v>295</v>
      </c>
      <c r="F32" s="242" t="s">
        <v>495</v>
      </c>
      <c r="G32" s="244" t="s">
        <v>77</v>
      </c>
      <c r="H32" s="244" t="s">
        <v>77</v>
      </c>
      <c r="I32" s="244" t="s">
        <v>77</v>
      </c>
      <c r="J32" s="244" t="s">
        <v>77</v>
      </c>
      <c r="K32" s="255" t="s">
        <v>296</v>
      </c>
      <c r="L32" s="261" t="s">
        <v>154</v>
      </c>
      <c r="M32" s="161">
        <v>3</v>
      </c>
      <c r="N32" s="161" t="s">
        <v>80</v>
      </c>
      <c r="O32" s="284" t="s">
        <v>77</v>
      </c>
      <c r="P32" s="284" t="s">
        <v>77</v>
      </c>
      <c r="Q32" s="284" t="s">
        <v>77</v>
      </c>
      <c r="R32" s="284"/>
      <c r="S32" s="284"/>
      <c r="T32" s="284" t="s">
        <v>77</v>
      </c>
      <c r="U32" s="284" t="s">
        <v>77</v>
      </c>
      <c r="V32" s="284"/>
      <c r="W32" s="284"/>
      <c r="X32" s="284"/>
      <c r="Y32" s="284" t="s">
        <v>77</v>
      </c>
      <c r="Z32" s="284" t="s">
        <v>77</v>
      </c>
      <c r="AA32" s="284"/>
      <c r="AB32" s="284"/>
      <c r="AC32" s="284"/>
      <c r="AD32" s="284"/>
      <c r="AE32" s="284"/>
      <c r="AF32" s="284"/>
      <c r="AG32" s="284"/>
      <c r="AH32" s="284">
        <f t="shared" si="4"/>
        <v>7</v>
      </c>
      <c r="AI32" s="145">
        <v>4</v>
      </c>
      <c r="AJ32" s="148" t="s">
        <v>81</v>
      </c>
      <c r="AK32" s="149">
        <f t="shared" si="6"/>
        <v>12</v>
      </c>
      <c r="AL32" s="126" t="s">
        <v>82</v>
      </c>
      <c r="AM32" s="288" t="s">
        <v>297</v>
      </c>
      <c r="AN32" s="200" t="s">
        <v>496</v>
      </c>
      <c r="AO32" s="162" t="s">
        <v>85</v>
      </c>
      <c r="AP32" s="136">
        <v>15</v>
      </c>
      <c r="AQ32" s="136">
        <v>15</v>
      </c>
      <c r="AR32" s="136">
        <v>15</v>
      </c>
      <c r="AS32" s="136">
        <v>15</v>
      </c>
      <c r="AT32" s="136">
        <v>15</v>
      </c>
      <c r="AU32" s="136">
        <v>15</v>
      </c>
      <c r="AV32" s="136">
        <v>10</v>
      </c>
      <c r="AW32" s="138">
        <f t="shared" si="2"/>
        <v>100</v>
      </c>
      <c r="AX32" s="138" t="s">
        <v>86</v>
      </c>
      <c r="AY32" s="138" t="s">
        <v>87</v>
      </c>
      <c r="AZ32" s="138" t="s">
        <v>86</v>
      </c>
      <c r="BA32" s="138" t="s">
        <v>86</v>
      </c>
      <c r="BB32" s="117">
        <v>100</v>
      </c>
      <c r="BC32" s="118" t="str">
        <f>VLOOKUP(BB32,CLASIFICACIÓNCONTROLES,2)</f>
        <v>FUERTE</v>
      </c>
      <c r="BD32" s="119">
        <f>ROUND(AVERAGE(BB32:BB32),0)</f>
        <v>100</v>
      </c>
      <c r="BE32" s="119" t="s">
        <v>88</v>
      </c>
      <c r="BF32" s="139">
        <v>1</v>
      </c>
      <c r="BG32" s="139">
        <f t="shared" si="7"/>
        <v>4</v>
      </c>
      <c r="BH32" s="140">
        <f t="shared" si="15"/>
        <v>4</v>
      </c>
      <c r="BI32" s="141" t="s">
        <v>89</v>
      </c>
      <c r="BJ32" s="142" t="s">
        <v>90</v>
      </c>
      <c r="BK32" s="240" t="s">
        <v>498</v>
      </c>
      <c r="BL32" s="236" t="s">
        <v>497</v>
      </c>
      <c r="BM32" s="301" t="s">
        <v>499</v>
      </c>
      <c r="BN32" s="181">
        <v>44774</v>
      </c>
      <c r="BO32" s="181">
        <v>44834</v>
      </c>
      <c r="BP32" s="312" t="s">
        <v>500</v>
      </c>
    </row>
    <row r="33" spans="1:69" ht="228" customHeight="1" x14ac:dyDescent="0.2">
      <c r="A33" s="559" t="s">
        <v>298</v>
      </c>
      <c r="B33" s="555" t="s">
        <v>299</v>
      </c>
      <c r="C33" s="501" t="s">
        <v>73</v>
      </c>
      <c r="D33" s="348" t="s">
        <v>300</v>
      </c>
      <c r="E33" s="426" t="s">
        <v>547</v>
      </c>
      <c r="F33" s="431" t="s">
        <v>569</v>
      </c>
      <c r="G33" s="428" t="s">
        <v>77</v>
      </c>
      <c r="H33" s="428" t="s">
        <v>77</v>
      </c>
      <c r="I33" s="428" t="s">
        <v>77</v>
      </c>
      <c r="J33" s="428" t="s">
        <v>77</v>
      </c>
      <c r="K33" s="348" t="s">
        <v>301</v>
      </c>
      <c r="L33" s="357" t="s">
        <v>112</v>
      </c>
      <c r="M33" s="377">
        <v>3</v>
      </c>
      <c r="N33" s="448" t="s">
        <v>80</v>
      </c>
      <c r="O33" s="346" t="s">
        <v>77</v>
      </c>
      <c r="P33" s="346" t="s">
        <v>77</v>
      </c>
      <c r="Q33" s="346" t="s">
        <v>77</v>
      </c>
      <c r="R33" s="346"/>
      <c r="S33" s="346" t="s">
        <v>77</v>
      </c>
      <c r="T33" s="346" t="s">
        <v>77</v>
      </c>
      <c r="U33" s="346"/>
      <c r="V33" s="346"/>
      <c r="W33" s="346"/>
      <c r="X33" s="346"/>
      <c r="Y33" s="346" t="s">
        <v>77</v>
      </c>
      <c r="Z33" s="346" t="s">
        <v>77</v>
      </c>
      <c r="AA33" s="346" t="s">
        <v>77</v>
      </c>
      <c r="AB33" s="346" t="s">
        <v>77</v>
      </c>
      <c r="AC33" s="346"/>
      <c r="AD33" s="346"/>
      <c r="AE33" s="346" t="s">
        <v>77</v>
      </c>
      <c r="AF33" s="346" t="s">
        <v>77</v>
      </c>
      <c r="AG33" s="346"/>
      <c r="AH33" s="346">
        <f>COUNTIF(O33:AG35,"X")</f>
        <v>11</v>
      </c>
      <c r="AI33" s="377">
        <v>4</v>
      </c>
      <c r="AJ33" s="384" t="s">
        <v>81</v>
      </c>
      <c r="AK33" s="386">
        <v>12</v>
      </c>
      <c r="AL33" s="381" t="s">
        <v>82</v>
      </c>
      <c r="AM33" s="289" t="s">
        <v>519</v>
      </c>
      <c r="AN33" s="293" t="s">
        <v>570</v>
      </c>
      <c r="AO33" s="138" t="s">
        <v>85</v>
      </c>
      <c r="AP33" s="136">
        <v>15</v>
      </c>
      <c r="AQ33" s="136">
        <v>15</v>
      </c>
      <c r="AR33" s="136">
        <v>15</v>
      </c>
      <c r="AS33" s="136">
        <v>15</v>
      </c>
      <c r="AT33" s="136">
        <v>15</v>
      </c>
      <c r="AU33" s="136">
        <v>15</v>
      </c>
      <c r="AV33" s="136">
        <v>10</v>
      </c>
      <c r="AW33" s="138">
        <f t="shared" si="2"/>
        <v>100</v>
      </c>
      <c r="AX33" s="138" t="s">
        <v>86</v>
      </c>
      <c r="AY33" s="138" t="s">
        <v>87</v>
      </c>
      <c r="AZ33" s="138" t="s">
        <v>86</v>
      </c>
      <c r="BA33" s="138" t="s">
        <v>86</v>
      </c>
      <c r="BB33" s="117">
        <v>100</v>
      </c>
      <c r="BC33" s="118" t="str">
        <f t="shared" si="1"/>
        <v>FUERTE</v>
      </c>
      <c r="BD33" s="368">
        <f>ROUND(AVERAGE(BB33:BB35),0)</f>
        <v>100</v>
      </c>
      <c r="BE33" s="368" t="s">
        <v>88</v>
      </c>
      <c r="BF33" s="389">
        <v>1</v>
      </c>
      <c r="BG33" s="373">
        <f t="shared" si="7"/>
        <v>4</v>
      </c>
      <c r="BH33" s="396">
        <f t="shared" si="15"/>
        <v>4</v>
      </c>
      <c r="BI33" s="396" t="s">
        <v>89</v>
      </c>
      <c r="BJ33" s="370" t="s">
        <v>90</v>
      </c>
      <c r="BK33" s="471" t="s">
        <v>302</v>
      </c>
      <c r="BL33" s="469" t="s">
        <v>303</v>
      </c>
      <c r="BM33" s="473" t="s">
        <v>304</v>
      </c>
      <c r="BN33" s="452">
        <v>44683</v>
      </c>
      <c r="BO33" s="452">
        <v>44712</v>
      </c>
      <c r="BP33" s="442" t="s">
        <v>305</v>
      </c>
    </row>
    <row r="34" spans="1:69" ht="210.75" customHeight="1" x14ac:dyDescent="0.2">
      <c r="A34" s="559"/>
      <c r="B34" s="556"/>
      <c r="C34" s="563"/>
      <c r="D34" s="547"/>
      <c r="E34" s="561"/>
      <c r="F34" s="562"/>
      <c r="G34" s="550"/>
      <c r="H34" s="550"/>
      <c r="I34" s="550"/>
      <c r="J34" s="550"/>
      <c r="K34" s="547"/>
      <c r="L34" s="359"/>
      <c r="M34" s="404"/>
      <c r="N34" s="554"/>
      <c r="O34" s="405"/>
      <c r="P34" s="405"/>
      <c r="Q34" s="405"/>
      <c r="R34" s="405"/>
      <c r="S34" s="405"/>
      <c r="T34" s="405"/>
      <c r="U34" s="405"/>
      <c r="V34" s="405"/>
      <c r="W34" s="405"/>
      <c r="X34" s="405"/>
      <c r="Y34" s="405"/>
      <c r="Z34" s="405"/>
      <c r="AA34" s="405"/>
      <c r="AB34" s="405"/>
      <c r="AC34" s="405"/>
      <c r="AD34" s="405"/>
      <c r="AE34" s="405"/>
      <c r="AF34" s="405"/>
      <c r="AG34" s="405"/>
      <c r="AH34" s="405"/>
      <c r="AI34" s="404"/>
      <c r="AJ34" s="412"/>
      <c r="AK34" s="387"/>
      <c r="AL34" s="382"/>
      <c r="AM34" s="289" t="s">
        <v>520</v>
      </c>
      <c r="AN34" s="294" t="s">
        <v>571</v>
      </c>
      <c r="AO34" s="138"/>
      <c r="AP34" s="136"/>
      <c r="AQ34" s="136"/>
      <c r="AR34" s="136"/>
      <c r="AS34" s="136"/>
      <c r="AT34" s="136"/>
      <c r="AU34" s="136"/>
      <c r="AV34" s="136"/>
      <c r="AW34" s="138"/>
      <c r="AX34" s="138"/>
      <c r="AY34" s="138"/>
      <c r="AZ34" s="138"/>
      <c r="BA34" s="138"/>
      <c r="BB34" s="117"/>
      <c r="BC34" s="118"/>
      <c r="BD34" s="415"/>
      <c r="BE34" s="415"/>
      <c r="BF34" s="390"/>
      <c r="BG34" s="437"/>
      <c r="BH34" s="400"/>
      <c r="BI34" s="400"/>
      <c r="BJ34" s="371"/>
      <c r="BK34" s="490"/>
      <c r="BL34" s="491"/>
      <c r="BM34" s="493"/>
      <c r="BN34" s="488"/>
      <c r="BO34" s="488"/>
      <c r="BP34" s="481"/>
    </row>
    <row r="35" spans="1:69" ht="168" customHeight="1" x14ac:dyDescent="0.2">
      <c r="A35" s="559"/>
      <c r="B35" s="560"/>
      <c r="C35" s="502"/>
      <c r="D35" s="548"/>
      <c r="E35" s="427"/>
      <c r="F35" s="432"/>
      <c r="G35" s="429"/>
      <c r="H35" s="429"/>
      <c r="I35" s="429"/>
      <c r="J35" s="429"/>
      <c r="K35" s="548"/>
      <c r="L35" s="358"/>
      <c r="M35" s="378"/>
      <c r="N35" s="449"/>
      <c r="O35" s="347"/>
      <c r="P35" s="347"/>
      <c r="Q35" s="347"/>
      <c r="R35" s="347"/>
      <c r="S35" s="347"/>
      <c r="T35" s="347"/>
      <c r="U35" s="347"/>
      <c r="V35" s="347"/>
      <c r="W35" s="347"/>
      <c r="X35" s="347"/>
      <c r="Y35" s="347"/>
      <c r="Z35" s="347"/>
      <c r="AA35" s="347"/>
      <c r="AB35" s="347"/>
      <c r="AC35" s="347"/>
      <c r="AD35" s="347"/>
      <c r="AE35" s="347"/>
      <c r="AF35" s="347"/>
      <c r="AG35" s="347"/>
      <c r="AH35" s="347"/>
      <c r="AI35" s="378"/>
      <c r="AJ35" s="385"/>
      <c r="AK35" s="388"/>
      <c r="AL35" s="383"/>
      <c r="AM35" s="289" t="s">
        <v>521</v>
      </c>
      <c r="AN35" s="294" t="s">
        <v>572</v>
      </c>
      <c r="AO35" s="138" t="s">
        <v>85</v>
      </c>
      <c r="AP35" s="136">
        <v>15</v>
      </c>
      <c r="AQ35" s="136">
        <v>15</v>
      </c>
      <c r="AR35" s="136">
        <v>15</v>
      </c>
      <c r="AS35" s="136">
        <v>15</v>
      </c>
      <c r="AT35" s="136">
        <v>15</v>
      </c>
      <c r="AU35" s="136">
        <v>15</v>
      </c>
      <c r="AV35" s="136">
        <v>10</v>
      </c>
      <c r="AW35" s="138">
        <f t="shared" si="2"/>
        <v>100</v>
      </c>
      <c r="AX35" s="138" t="s">
        <v>86</v>
      </c>
      <c r="AY35" s="138" t="s">
        <v>87</v>
      </c>
      <c r="AZ35" s="138" t="s">
        <v>86</v>
      </c>
      <c r="BA35" s="138" t="s">
        <v>86</v>
      </c>
      <c r="BB35" s="117">
        <v>100</v>
      </c>
      <c r="BC35" s="118" t="str">
        <f t="shared" si="1"/>
        <v>FUERTE</v>
      </c>
      <c r="BD35" s="369"/>
      <c r="BE35" s="369"/>
      <c r="BF35" s="391"/>
      <c r="BG35" s="374"/>
      <c r="BH35" s="397"/>
      <c r="BI35" s="397"/>
      <c r="BJ35" s="372"/>
      <c r="BK35" s="472"/>
      <c r="BL35" s="492"/>
      <c r="BM35" s="474"/>
      <c r="BN35" s="453"/>
      <c r="BO35" s="453"/>
      <c r="BP35" s="443"/>
    </row>
    <row r="36" spans="1:69" ht="168" customHeight="1" x14ac:dyDescent="0.2">
      <c r="A36" s="559" t="s">
        <v>306</v>
      </c>
      <c r="B36" s="555" t="s">
        <v>307</v>
      </c>
      <c r="C36" s="501" t="s">
        <v>108</v>
      </c>
      <c r="D36" s="430" t="s">
        <v>308</v>
      </c>
      <c r="E36" s="426" t="s">
        <v>309</v>
      </c>
      <c r="F36" s="431" t="s">
        <v>548</v>
      </c>
      <c r="G36" s="428" t="s">
        <v>77</v>
      </c>
      <c r="H36" s="428" t="s">
        <v>77</v>
      </c>
      <c r="I36" s="428" t="s">
        <v>77</v>
      </c>
      <c r="J36" s="428" t="s">
        <v>77</v>
      </c>
      <c r="K36" s="430" t="s">
        <v>301</v>
      </c>
      <c r="L36" s="357" t="s">
        <v>147</v>
      </c>
      <c r="M36" s="420">
        <v>3</v>
      </c>
      <c r="N36" s="551" t="s">
        <v>80</v>
      </c>
      <c r="O36" s="350" t="s">
        <v>77</v>
      </c>
      <c r="P36" s="350" t="s">
        <v>77</v>
      </c>
      <c r="Q36" s="350" t="s">
        <v>77</v>
      </c>
      <c r="R36" s="350" t="s">
        <v>77</v>
      </c>
      <c r="S36" s="350" t="s">
        <v>77</v>
      </c>
      <c r="T36" s="350" t="s">
        <v>77</v>
      </c>
      <c r="U36" s="350" t="s">
        <v>77</v>
      </c>
      <c r="V36" s="350"/>
      <c r="W36" s="350"/>
      <c r="X36" s="350" t="s">
        <v>77</v>
      </c>
      <c r="Y36" s="350" t="s">
        <v>77</v>
      </c>
      <c r="Z36" s="350" t="s">
        <v>77</v>
      </c>
      <c r="AA36" s="350" t="s">
        <v>77</v>
      </c>
      <c r="AB36" s="350" t="s">
        <v>77</v>
      </c>
      <c r="AC36" s="350" t="s">
        <v>77</v>
      </c>
      <c r="AD36" s="350"/>
      <c r="AE36" s="350"/>
      <c r="AF36" s="350"/>
      <c r="AG36" s="350"/>
      <c r="AH36" s="346">
        <f>COUNTIF(O36:AG37,"X")</f>
        <v>13</v>
      </c>
      <c r="AI36" s="420">
        <v>5</v>
      </c>
      <c r="AJ36" s="408" t="s">
        <v>189</v>
      </c>
      <c r="AK36" s="386">
        <f>+M36*AI36</f>
        <v>15</v>
      </c>
      <c r="AL36" s="381" t="s">
        <v>82</v>
      </c>
      <c r="AM36" s="290" t="s">
        <v>310</v>
      </c>
      <c r="AN36" s="298" t="s">
        <v>311</v>
      </c>
      <c r="AO36" s="163" t="s">
        <v>85</v>
      </c>
      <c r="AP36" s="136">
        <v>15</v>
      </c>
      <c r="AQ36" s="136">
        <v>15</v>
      </c>
      <c r="AR36" s="136">
        <v>15</v>
      </c>
      <c r="AS36" s="136">
        <v>15</v>
      </c>
      <c r="AT36" s="136">
        <v>15</v>
      </c>
      <c r="AU36" s="136">
        <v>15</v>
      </c>
      <c r="AV36" s="136">
        <v>10</v>
      </c>
      <c r="AW36" s="138">
        <f t="shared" si="2"/>
        <v>100</v>
      </c>
      <c r="AX36" s="138" t="s">
        <v>86</v>
      </c>
      <c r="AY36" s="138" t="s">
        <v>87</v>
      </c>
      <c r="AZ36" s="138" t="s">
        <v>86</v>
      </c>
      <c r="BA36" s="138" t="s">
        <v>86</v>
      </c>
      <c r="BB36" s="117">
        <v>100</v>
      </c>
      <c r="BC36" s="118" t="str">
        <f t="shared" ref="BC36:BC48" si="16">VLOOKUP(BB36,CLASIFICACIÓNCONTROLES,2)</f>
        <v>FUERTE</v>
      </c>
      <c r="BD36" s="368">
        <f>ROUND(AVERAGE(BB36:BB37),0)</f>
        <v>100</v>
      </c>
      <c r="BE36" s="368" t="s">
        <v>88</v>
      </c>
      <c r="BF36" s="394">
        <v>1</v>
      </c>
      <c r="BG36" s="373">
        <f>+AI36</f>
        <v>5</v>
      </c>
      <c r="BH36" s="392">
        <f>+BF36*BG36</f>
        <v>5</v>
      </c>
      <c r="BI36" s="402" t="s">
        <v>82</v>
      </c>
      <c r="BJ36" s="410" t="s">
        <v>90</v>
      </c>
      <c r="BK36" s="467" t="s">
        <v>312</v>
      </c>
      <c r="BL36" s="469" t="s">
        <v>313</v>
      </c>
      <c r="BM36" s="469" t="s">
        <v>314</v>
      </c>
      <c r="BN36" s="452">
        <v>44564</v>
      </c>
      <c r="BO36" s="452">
        <v>44926</v>
      </c>
      <c r="BP36" s="461" t="s">
        <v>315</v>
      </c>
    </row>
    <row r="37" spans="1:69" ht="168" customHeight="1" x14ac:dyDescent="0.2">
      <c r="A37" s="559"/>
      <c r="B37" s="560"/>
      <c r="C37" s="502"/>
      <c r="D37" s="349"/>
      <c r="E37" s="427"/>
      <c r="F37" s="432"/>
      <c r="G37" s="429"/>
      <c r="H37" s="429"/>
      <c r="I37" s="429"/>
      <c r="J37" s="429"/>
      <c r="K37" s="349"/>
      <c r="L37" s="358"/>
      <c r="M37" s="421"/>
      <c r="N37" s="553"/>
      <c r="O37" s="351"/>
      <c r="P37" s="351"/>
      <c r="Q37" s="351"/>
      <c r="R37" s="351"/>
      <c r="S37" s="351"/>
      <c r="T37" s="351"/>
      <c r="U37" s="351"/>
      <c r="V37" s="351"/>
      <c r="W37" s="351"/>
      <c r="X37" s="351"/>
      <c r="Y37" s="351"/>
      <c r="Z37" s="351"/>
      <c r="AA37" s="351"/>
      <c r="AB37" s="351"/>
      <c r="AC37" s="351"/>
      <c r="AD37" s="351"/>
      <c r="AE37" s="351"/>
      <c r="AF37" s="351"/>
      <c r="AG37" s="351"/>
      <c r="AH37" s="347"/>
      <c r="AI37" s="421"/>
      <c r="AJ37" s="409"/>
      <c r="AK37" s="388"/>
      <c r="AL37" s="383"/>
      <c r="AM37" s="290" t="s">
        <v>316</v>
      </c>
      <c r="AN37" s="298" t="s">
        <v>317</v>
      </c>
      <c r="AO37" s="163" t="s">
        <v>85</v>
      </c>
      <c r="AP37" s="136">
        <v>15</v>
      </c>
      <c r="AQ37" s="136">
        <v>15</v>
      </c>
      <c r="AR37" s="136">
        <v>15</v>
      </c>
      <c r="AS37" s="136">
        <v>15</v>
      </c>
      <c r="AT37" s="136">
        <v>15</v>
      </c>
      <c r="AU37" s="136">
        <v>15</v>
      </c>
      <c r="AV37" s="136">
        <v>10</v>
      </c>
      <c r="AW37" s="138">
        <f t="shared" si="2"/>
        <v>100</v>
      </c>
      <c r="AX37" s="138" t="s">
        <v>86</v>
      </c>
      <c r="AY37" s="138" t="s">
        <v>87</v>
      </c>
      <c r="AZ37" s="138" t="s">
        <v>86</v>
      </c>
      <c r="BA37" s="138" t="s">
        <v>86</v>
      </c>
      <c r="BB37" s="117">
        <v>100</v>
      </c>
      <c r="BC37" s="118" t="str">
        <f t="shared" si="16"/>
        <v>FUERTE</v>
      </c>
      <c r="BD37" s="369"/>
      <c r="BE37" s="369"/>
      <c r="BF37" s="395"/>
      <c r="BG37" s="374"/>
      <c r="BH37" s="393"/>
      <c r="BI37" s="403"/>
      <c r="BJ37" s="411"/>
      <c r="BK37" s="468"/>
      <c r="BL37" s="470"/>
      <c r="BM37" s="470"/>
      <c r="BN37" s="453"/>
      <c r="BO37" s="453"/>
      <c r="BP37" s="462"/>
    </row>
    <row r="38" spans="1:69" ht="204" customHeight="1" x14ac:dyDescent="0.2">
      <c r="A38" s="308" t="s">
        <v>318</v>
      </c>
      <c r="B38" s="205" t="s">
        <v>307</v>
      </c>
      <c r="C38" s="262" t="s">
        <v>108</v>
      </c>
      <c r="D38" s="258" t="s">
        <v>319</v>
      </c>
      <c r="E38" s="247" t="s">
        <v>320</v>
      </c>
      <c r="F38" s="242" t="s">
        <v>549</v>
      </c>
      <c r="G38" s="244" t="s">
        <v>77</v>
      </c>
      <c r="H38" s="244" t="s">
        <v>77</v>
      </c>
      <c r="I38" s="244" t="s">
        <v>77</v>
      </c>
      <c r="J38" s="244" t="s">
        <v>77</v>
      </c>
      <c r="K38" s="256" t="s">
        <v>321</v>
      </c>
      <c r="L38" s="261" t="s">
        <v>154</v>
      </c>
      <c r="M38" s="164">
        <v>1</v>
      </c>
      <c r="N38" s="165" t="s">
        <v>322</v>
      </c>
      <c r="O38" s="287" t="s">
        <v>77</v>
      </c>
      <c r="P38" s="287" t="s">
        <v>77</v>
      </c>
      <c r="Q38" s="287" t="s">
        <v>77</v>
      </c>
      <c r="R38" s="287"/>
      <c r="S38" s="287" t="s">
        <v>77</v>
      </c>
      <c r="T38" s="287" t="s">
        <v>77</v>
      </c>
      <c r="U38" s="287"/>
      <c r="V38" s="287"/>
      <c r="W38" s="287"/>
      <c r="X38" s="287" t="s">
        <v>77</v>
      </c>
      <c r="Y38" s="287" t="s">
        <v>77</v>
      </c>
      <c r="Z38" s="287" t="s">
        <v>77</v>
      </c>
      <c r="AA38" s="287" t="s">
        <v>77</v>
      </c>
      <c r="AB38" s="287"/>
      <c r="AC38" s="287"/>
      <c r="AD38" s="287"/>
      <c r="AE38" s="287"/>
      <c r="AF38" s="287"/>
      <c r="AG38" s="287"/>
      <c r="AH38" s="287">
        <f>COUNTIF(O38:AG38,"X")</f>
        <v>9</v>
      </c>
      <c r="AI38" s="208">
        <v>4</v>
      </c>
      <c r="AJ38" s="166" t="s">
        <v>81</v>
      </c>
      <c r="AK38" s="167">
        <v>4</v>
      </c>
      <c r="AL38" s="210" t="s">
        <v>89</v>
      </c>
      <c r="AM38" s="289" t="s">
        <v>323</v>
      </c>
      <c r="AN38" s="294" t="s">
        <v>324</v>
      </c>
      <c r="AO38" s="152" t="s">
        <v>85</v>
      </c>
      <c r="AP38" s="136">
        <v>15</v>
      </c>
      <c r="AQ38" s="136">
        <v>15</v>
      </c>
      <c r="AR38" s="136">
        <v>15</v>
      </c>
      <c r="AS38" s="146">
        <v>15</v>
      </c>
      <c r="AT38" s="136">
        <v>15</v>
      </c>
      <c r="AU38" s="136">
        <v>15</v>
      </c>
      <c r="AV38" s="136">
        <v>10</v>
      </c>
      <c r="AW38" s="138">
        <f t="shared" si="2"/>
        <v>100</v>
      </c>
      <c r="AX38" s="138" t="s">
        <v>86</v>
      </c>
      <c r="AY38" s="138" t="s">
        <v>87</v>
      </c>
      <c r="AZ38" s="138" t="s">
        <v>86</v>
      </c>
      <c r="BA38" s="138" t="s">
        <v>86</v>
      </c>
      <c r="BB38" s="117">
        <v>100</v>
      </c>
      <c r="BC38" s="118" t="s">
        <v>88</v>
      </c>
      <c r="BD38" s="218">
        <f>+BB38</f>
        <v>100</v>
      </c>
      <c r="BE38" s="168" t="s">
        <v>88</v>
      </c>
      <c r="BF38" s="139">
        <v>1</v>
      </c>
      <c r="BG38" s="139">
        <f>+AI38</f>
        <v>4</v>
      </c>
      <c r="BH38" s="140">
        <f>+BF38*BG38</f>
        <v>4</v>
      </c>
      <c r="BI38" s="141" t="s">
        <v>89</v>
      </c>
      <c r="BJ38" s="241" t="s">
        <v>90</v>
      </c>
      <c r="BK38" s="186" t="s">
        <v>325</v>
      </c>
      <c r="BL38" s="233" t="s">
        <v>326</v>
      </c>
      <c r="BM38" s="233" t="s">
        <v>327</v>
      </c>
      <c r="BN38" s="181">
        <v>44564</v>
      </c>
      <c r="BO38" s="181">
        <v>44926</v>
      </c>
      <c r="BP38" s="313" t="s">
        <v>328</v>
      </c>
    </row>
    <row r="39" spans="1:69" ht="168" customHeight="1" x14ac:dyDescent="0.2">
      <c r="A39" s="308" t="s">
        <v>329</v>
      </c>
      <c r="B39" s="205" t="s">
        <v>330</v>
      </c>
      <c r="C39" s="269" t="s">
        <v>73</v>
      </c>
      <c r="D39" s="259" t="s">
        <v>331</v>
      </c>
      <c r="E39" s="278" t="s">
        <v>332</v>
      </c>
      <c r="F39" s="242" t="s">
        <v>550</v>
      </c>
      <c r="G39" s="244" t="s">
        <v>77</v>
      </c>
      <c r="H39" s="244" t="s">
        <v>77</v>
      </c>
      <c r="I39" s="244" t="s">
        <v>77</v>
      </c>
      <c r="J39" s="244" t="s">
        <v>77</v>
      </c>
      <c r="K39" s="259" t="s">
        <v>333</v>
      </c>
      <c r="L39" s="275" t="s">
        <v>112</v>
      </c>
      <c r="M39" s="207">
        <v>3</v>
      </c>
      <c r="N39" s="204" t="s">
        <v>80</v>
      </c>
      <c r="O39" s="283"/>
      <c r="P39" s="283" t="s">
        <v>77</v>
      </c>
      <c r="Q39" s="283" t="s">
        <v>77</v>
      </c>
      <c r="R39" s="283" t="s">
        <v>77</v>
      </c>
      <c r="S39" s="283" t="s">
        <v>77</v>
      </c>
      <c r="T39" s="283" t="s">
        <v>77</v>
      </c>
      <c r="U39" s="283" t="s">
        <v>77</v>
      </c>
      <c r="V39" s="283"/>
      <c r="W39" s="283"/>
      <c r="X39" s="283" t="s">
        <v>77</v>
      </c>
      <c r="Y39" s="283" t="s">
        <v>77</v>
      </c>
      <c r="Z39" s="283" t="s">
        <v>77</v>
      </c>
      <c r="AA39" s="283" t="s">
        <v>77</v>
      </c>
      <c r="AB39" s="283" t="s">
        <v>77</v>
      </c>
      <c r="AC39" s="283" t="s">
        <v>77</v>
      </c>
      <c r="AD39" s="283"/>
      <c r="AE39" s="283" t="s">
        <v>77</v>
      </c>
      <c r="AF39" s="283" t="s">
        <v>77</v>
      </c>
      <c r="AG39" s="283"/>
      <c r="AH39" s="283">
        <f>COUNTIF(O39:AG39,"X")</f>
        <v>14</v>
      </c>
      <c r="AI39" s="207">
        <v>5</v>
      </c>
      <c r="AJ39" s="237" t="s">
        <v>189</v>
      </c>
      <c r="AK39" s="214">
        <v>15</v>
      </c>
      <c r="AL39" s="210" t="s">
        <v>82</v>
      </c>
      <c r="AM39" s="291" t="s">
        <v>334</v>
      </c>
      <c r="AN39" s="299" t="s">
        <v>335</v>
      </c>
      <c r="AO39" s="225" t="s">
        <v>85</v>
      </c>
      <c r="AP39" s="136">
        <v>15</v>
      </c>
      <c r="AQ39" s="136">
        <v>15</v>
      </c>
      <c r="AR39" s="136">
        <v>15</v>
      </c>
      <c r="AS39" s="136">
        <v>15</v>
      </c>
      <c r="AT39" s="136">
        <v>15</v>
      </c>
      <c r="AU39" s="136">
        <v>15</v>
      </c>
      <c r="AV39" s="136">
        <v>10</v>
      </c>
      <c r="AW39" s="138">
        <f t="shared" si="2"/>
        <v>100</v>
      </c>
      <c r="AX39" s="138" t="s">
        <v>86</v>
      </c>
      <c r="AY39" s="138" t="s">
        <v>87</v>
      </c>
      <c r="AZ39" s="138" t="s">
        <v>86</v>
      </c>
      <c r="BA39" s="138" t="s">
        <v>86</v>
      </c>
      <c r="BB39" s="218">
        <v>100</v>
      </c>
      <c r="BC39" s="219" t="s">
        <v>88</v>
      </c>
      <c r="BD39" s="218">
        <v>100</v>
      </c>
      <c r="BE39" s="238" t="s">
        <v>88</v>
      </c>
      <c r="BF39" s="220">
        <v>1</v>
      </c>
      <c r="BG39" s="220">
        <v>5</v>
      </c>
      <c r="BH39" s="213">
        <v>5</v>
      </c>
      <c r="BI39" s="239" t="s">
        <v>82</v>
      </c>
      <c r="BJ39" s="226" t="s">
        <v>90</v>
      </c>
      <c r="BK39" s="300" t="s">
        <v>501</v>
      </c>
      <c r="BL39" s="232" t="s">
        <v>336</v>
      </c>
      <c r="BM39" s="232" t="s">
        <v>337</v>
      </c>
      <c r="BN39" s="181">
        <v>44563</v>
      </c>
      <c r="BO39" s="181">
        <v>44926</v>
      </c>
      <c r="BP39" s="315" t="s">
        <v>338</v>
      </c>
    </row>
    <row r="40" spans="1:69" ht="409.6" customHeight="1" x14ac:dyDescent="0.2">
      <c r="A40" s="308" t="s">
        <v>339</v>
      </c>
      <c r="B40" s="169" t="s">
        <v>330</v>
      </c>
      <c r="C40" s="279" t="s">
        <v>73</v>
      </c>
      <c r="D40" s="246" t="s">
        <v>340</v>
      </c>
      <c r="E40" s="278" t="s">
        <v>341</v>
      </c>
      <c r="F40" s="242" t="s">
        <v>529</v>
      </c>
      <c r="G40" s="260" t="s">
        <v>77</v>
      </c>
      <c r="H40" s="260" t="s">
        <v>77</v>
      </c>
      <c r="I40" s="260" t="s">
        <v>77</v>
      </c>
      <c r="J40" s="260" t="s">
        <v>77</v>
      </c>
      <c r="K40" s="260" t="s">
        <v>342</v>
      </c>
      <c r="L40" s="242" t="s">
        <v>112</v>
      </c>
      <c r="M40" s="207">
        <v>3</v>
      </c>
      <c r="N40" s="204" t="s">
        <v>80</v>
      </c>
      <c r="O40" s="283" t="s">
        <v>77</v>
      </c>
      <c r="P40" s="283" t="s">
        <v>77</v>
      </c>
      <c r="Q40" s="283" t="s">
        <v>77</v>
      </c>
      <c r="R40" s="283"/>
      <c r="S40" s="283" t="s">
        <v>77</v>
      </c>
      <c r="T40" s="283" t="s">
        <v>77</v>
      </c>
      <c r="U40" s="283"/>
      <c r="V40" s="283"/>
      <c r="W40" s="283"/>
      <c r="X40" s="283" t="s">
        <v>77</v>
      </c>
      <c r="Y40" s="283"/>
      <c r="Z40" s="283" t="s">
        <v>77</v>
      </c>
      <c r="AA40" s="283" t="s">
        <v>77</v>
      </c>
      <c r="AB40" s="283" t="s">
        <v>77</v>
      </c>
      <c r="AC40" s="283" t="s">
        <v>77</v>
      </c>
      <c r="AD40" s="283"/>
      <c r="AE40" s="283" t="s">
        <v>77</v>
      </c>
      <c r="AF40" s="283" t="s">
        <v>113</v>
      </c>
      <c r="AG40" s="283"/>
      <c r="AH40" s="283">
        <f>COUNTIF(O40:AG40,"X")</f>
        <v>11</v>
      </c>
      <c r="AI40" s="207">
        <v>4</v>
      </c>
      <c r="AJ40" s="223" t="s">
        <v>81</v>
      </c>
      <c r="AK40" s="209">
        <v>12</v>
      </c>
      <c r="AL40" s="210" t="s">
        <v>82</v>
      </c>
      <c r="AM40" s="291" t="s">
        <v>343</v>
      </c>
      <c r="AN40" s="299" t="s">
        <v>491</v>
      </c>
      <c r="AO40" s="225" t="s">
        <v>85</v>
      </c>
      <c r="AP40" s="102">
        <v>15</v>
      </c>
      <c r="AQ40" s="102">
        <v>15</v>
      </c>
      <c r="AR40" s="102">
        <v>15</v>
      </c>
      <c r="AS40" s="102">
        <v>15</v>
      </c>
      <c r="AT40" s="102">
        <v>15</v>
      </c>
      <c r="AU40" s="102">
        <v>15</v>
      </c>
      <c r="AV40" s="102">
        <v>10</v>
      </c>
      <c r="AW40" s="102">
        <f t="shared" si="2"/>
        <v>100</v>
      </c>
      <c r="AX40" s="225" t="s">
        <v>86</v>
      </c>
      <c r="AY40" s="225" t="s">
        <v>87</v>
      </c>
      <c r="AZ40" s="225" t="s">
        <v>86</v>
      </c>
      <c r="BA40" s="225" t="s">
        <v>86</v>
      </c>
      <c r="BB40" s="225">
        <v>100</v>
      </c>
      <c r="BC40" s="219" t="str">
        <f t="shared" si="16"/>
        <v>FUERTE</v>
      </c>
      <c r="BD40" s="238">
        <f>ROUND(AVERAGE(BB40:BB40),0)</f>
        <v>100</v>
      </c>
      <c r="BE40" s="238" t="s">
        <v>88</v>
      </c>
      <c r="BF40" s="220">
        <v>1</v>
      </c>
      <c r="BG40" s="220">
        <v>4</v>
      </c>
      <c r="BH40" s="215">
        <v>4</v>
      </c>
      <c r="BI40" s="224" t="s">
        <v>89</v>
      </c>
      <c r="BJ40" s="226" t="s">
        <v>90</v>
      </c>
      <c r="BK40" s="300" t="s">
        <v>492</v>
      </c>
      <c r="BL40" s="232" t="s">
        <v>344</v>
      </c>
      <c r="BM40" s="232" t="s">
        <v>493</v>
      </c>
      <c r="BN40" s="181">
        <v>44562</v>
      </c>
      <c r="BO40" s="181">
        <v>44926</v>
      </c>
      <c r="BP40" s="315" t="s">
        <v>345</v>
      </c>
    </row>
    <row r="41" spans="1:69" ht="292.5" customHeight="1" x14ac:dyDescent="0.2">
      <c r="A41" s="559" t="s">
        <v>346</v>
      </c>
      <c r="B41" s="555" t="s">
        <v>347</v>
      </c>
      <c r="C41" s="269" t="s">
        <v>108</v>
      </c>
      <c r="D41" s="255" t="s">
        <v>348</v>
      </c>
      <c r="E41" s="426" t="s">
        <v>349</v>
      </c>
      <c r="F41" s="431" t="s">
        <v>551</v>
      </c>
      <c r="G41" s="244" t="s">
        <v>77</v>
      </c>
      <c r="H41" s="244" t="s">
        <v>77</v>
      </c>
      <c r="I41" s="244" t="s">
        <v>77</v>
      </c>
      <c r="J41" s="244" t="s">
        <v>77</v>
      </c>
      <c r="K41" s="430" t="s">
        <v>342</v>
      </c>
      <c r="L41" s="574" t="s">
        <v>112</v>
      </c>
      <c r="M41" s="377">
        <v>3</v>
      </c>
      <c r="N41" s="418" t="s">
        <v>80</v>
      </c>
      <c r="O41" s="346" t="s">
        <v>77</v>
      </c>
      <c r="P41" s="346"/>
      <c r="Q41" s="346"/>
      <c r="R41" s="346"/>
      <c r="S41" s="346" t="s">
        <v>77</v>
      </c>
      <c r="T41" s="346" t="s">
        <v>77</v>
      </c>
      <c r="U41" s="346"/>
      <c r="V41" s="346"/>
      <c r="W41" s="346"/>
      <c r="X41" s="346" t="s">
        <v>77</v>
      </c>
      <c r="Y41" s="346"/>
      <c r="Z41" s="346" t="s">
        <v>77</v>
      </c>
      <c r="AA41" s="346" t="s">
        <v>77</v>
      </c>
      <c r="AB41" s="346" t="s">
        <v>77</v>
      </c>
      <c r="AC41" s="346"/>
      <c r="AD41" s="346"/>
      <c r="AE41" s="346"/>
      <c r="AF41" s="346"/>
      <c r="AG41" s="346"/>
      <c r="AH41" s="346">
        <f>COUNTIF(O41:AG41,"X")</f>
        <v>7</v>
      </c>
      <c r="AI41" s="377">
        <v>4</v>
      </c>
      <c r="AJ41" s="384" t="s">
        <v>81</v>
      </c>
      <c r="AK41" s="379">
        <v>12</v>
      </c>
      <c r="AL41" s="422" t="s">
        <v>82</v>
      </c>
      <c r="AM41" s="183" t="s">
        <v>350</v>
      </c>
      <c r="AN41" s="297" t="s">
        <v>351</v>
      </c>
      <c r="AO41" s="136" t="s">
        <v>85</v>
      </c>
      <c r="AP41" s="136">
        <v>15</v>
      </c>
      <c r="AQ41" s="136">
        <v>15</v>
      </c>
      <c r="AR41" s="136">
        <v>15</v>
      </c>
      <c r="AS41" s="136">
        <v>15</v>
      </c>
      <c r="AT41" s="136">
        <v>15</v>
      </c>
      <c r="AU41" s="136">
        <v>15</v>
      </c>
      <c r="AV41" s="136">
        <v>10</v>
      </c>
      <c r="AW41" s="138">
        <f t="shared" si="2"/>
        <v>100</v>
      </c>
      <c r="AX41" s="138" t="s">
        <v>86</v>
      </c>
      <c r="AY41" s="138" t="s">
        <v>87</v>
      </c>
      <c r="AZ41" s="138" t="s">
        <v>86</v>
      </c>
      <c r="BA41" s="138" t="s">
        <v>86</v>
      </c>
      <c r="BB41" s="117">
        <v>100</v>
      </c>
      <c r="BC41" s="118" t="str">
        <f t="shared" si="16"/>
        <v>FUERTE</v>
      </c>
      <c r="BD41" s="364">
        <f>+BB41</f>
        <v>100</v>
      </c>
      <c r="BE41" s="368" t="s">
        <v>88</v>
      </c>
      <c r="BF41" s="373">
        <v>1</v>
      </c>
      <c r="BG41" s="373">
        <f>+AI41</f>
        <v>4</v>
      </c>
      <c r="BH41" s="396">
        <f t="shared" ref="BH41:BH47" si="17">+BF41*BG41</f>
        <v>4</v>
      </c>
      <c r="BI41" s="355" t="s">
        <v>89</v>
      </c>
      <c r="BJ41" s="398" t="s">
        <v>90</v>
      </c>
      <c r="BK41" s="375" t="s">
        <v>352</v>
      </c>
      <c r="BL41" s="406" t="s">
        <v>353</v>
      </c>
      <c r="BM41" s="406" t="s">
        <v>354</v>
      </c>
      <c r="BN41" s="452">
        <v>44805</v>
      </c>
      <c r="BO41" s="452">
        <v>44895</v>
      </c>
      <c r="BP41" s="463" t="s">
        <v>355</v>
      </c>
    </row>
    <row r="42" spans="1:69" ht="312" customHeight="1" x14ac:dyDescent="0.2">
      <c r="A42" s="559"/>
      <c r="B42" s="560"/>
      <c r="C42" s="269" t="s">
        <v>108</v>
      </c>
      <c r="D42" s="258" t="s">
        <v>356</v>
      </c>
      <c r="E42" s="427"/>
      <c r="F42" s="432"/>
      <c r="G42" s="244"/>
      <c r="H42" s="244"/>
      <c r="I42" s="244"/>
      <c r="J42" s="244"/>
      <c r="K42" s="349"/>
      <c r="L42" s="575"/>
      <c r="M42" s="378"/>
      <c r="N42" s="419"/>
      <c r="O42" s="347"/>
      <c r="P42" s="347"/>
      <c r="Q42" s="347"/>
      <c r="R42" s="347"/>
      <c r="S42" s="347"/>
      <c r="T42" s="347"/>
      <c r="U42" s="347"/>
      <c r="V42" s="347"/>
      <c r="W42" s="347"/>
      <c r="X42" s="347"/>
      <c r="Y42" s="347"/>
      <c r="Z42" s="347"/>
      <c r="AA42" s="347"/>
      <c r="AB42" s="347"/>
      <c r="AC42" s="347"/>
      <c r="AD42" s="347"/>
      <c r="AE42" s="347"/>
      <c r="AF42" s="347"/>
      <c r="AG42" s="347"/>
      <c r="AH42" s="347"/>
      <c r="AI42" s="378"/>
      <c r="AJ42" s="385"/>
      <c r="AK42" s="380"/>
      <c r="AL42" s="423"/>
      <c r="AM42" s="183" t="s">
        <v>350</v>
      </c>
      <c r="AN42" s="297" t="s">
        <v>351</v>
      </c>
      <c r="AO42" s="136" t="s">
        <v>85</v>
      </c>
      <c r="AP42" s="136">
        <v>15</v>
      </c>
      <c r="AQ42" s="136">
        <v>15</v>
      </c>
      <c r="AR42" s="136">
        <v>15</v>
      </c>
      <c r="AS42" s="136">
        <v>15</v>
      </c>
      <c r="AT42" s="136">
        <v>15</v>
      </c>
      <c r="AU42" s="136">
        <v>15</v>
      </c>
      <c r="AV42" s="136">
        <v>10</v>
      </c>
      <c r="AW42" s="138">
        <f t="shared" si="2"/>
        <v>100</v>
      </c>
      <c r="AX42" s="138" t="s">
        <v>86</v>
      </c>
      <c r="AY42" s="138" t="s">
        <v>87</v>
      </c>
      <c r="AZ42" s="138" t="s">
        <v>86</v>
      </c>
      <c r="BA42" s="138" t="s">
        <v>86</v>
      </c>
      <c r="BB42" s="117">
        <v>100</v>
      </c>
      <c r="BC42" s="118" t="str">
        <f t="shared" si="16"/>
        <v>FUERTE</v>
      </c>
      <c r="BD42" s="365"/>
      <c r="BE42" s="369"/>
      <c r="BF42" s="374"/>
      <c r="BG42" s="374"/>
      <c r="BH42" s="397"/>
      <c r="BI42" s="356"/>
      <c r="BJ42" s="399"/>
      <c r="BK42" s="376"/>
      <c r="BL42" s="407"/>
      <c r="BM42" s="407"/>
      <c r="BN42" s="453"/>
      <c r="BO42" s="453"/>
      <c r="BP42" s="464"/>
    </row>
    <row r="43" spans="1:69" ht="207.75" customHeight="1" x14ac:dyDescent="0.2">
      <c r="A43" s="308" t="s">
        <v>357</v>
      </c>
      <c r="B43" s="205" t="s">
        <v>358</v>
      </c>
      <c r="C43" s="262" t="s">
        <v>108</v>
      </c>
      <c r="D43" s="255" t="s">
        <v>359</v>
      </c>
      <c r="E43" s="247" t="s">
        <v>360</v>
      </c>
      <c r="F43" s="242" t="s">
        <v>361</v>
      </c>
      <c r="G43" s="244" t="s">
        <v>77</v>
      </c>
      <c r="H43" s="244" t="s">
        <v>77</v>
      </c>
      <c r="I43" s="244" t="s">
        <v>77</v>
      </c>
      <c r="J43" s="244" t="s">
        <v>77</v>
      </c>
      <c r="K43" s="255" t="s">
        <v>362</v>
      </c>
      <c r="L43" s="261" t="s">
        <v>147</v>
      </c>
      <c r="M43" s="145">
        <v>2</v>
      </c>
      <c r="N43" s="124" t="s">
        <v>99</v>
      </c>
      <c r="O43" s="287" t="s">
        <v>77</v>
      </c>
      <c r="P43" s="287"/>
      <c r="Q43" s="287"/>
      <c r="R43" s="287"/>
      <c r="S43" s="287" t="s">
        <v>77</v>
      </c>
      <c r="T43" s="287" t="s">
        <v>77</v>
      </c>
      <c r="U43" s="287"/>
      <c r="V43" s="287"/>
      <c r="W43" s="287"/>
      <c r="X43" s="287"/>
      <c r="Y43" s="287"/>
      <c r="Z43" s="287" t="s">
        <v>77</v>
      </c>
      <c r="AA43" s="287" t="s">
        <v>77</v>
      </c>
      <c r="AB43" s="287"/>
      <c r="AC43" s="287"/>
      <c r="AD43" s="287"/>
      <c r="AE43" s="287"/>
      <c r="AF43" s="287"/>
      <c r="AG43" s="287"/>
      <c r="AH43" s="283">
        <f>COUNTIF(O43:AG43,"X")</f>
        <v>5</v>
      </c>
      <c r="AI43" s="228">
        <f>IF(AH43&lt;=5,3,IF(AND(AH43&gt;=6,AH43&lt;=11),4,5))</f>
        <v>3</v>
      </c>
      <c r="AJ43" s="228" t="s">
        <v>175</v>
      </c>
      <c r="AK43" s="214">
        <f>+M43*AI43</f>
        <v>6</v>
      </c>
      <c r="AL43" s="210" t="str">
        <f>IF(AK43&lt;=2,"BAJO",IF(AND(AK43&gt;=2.1,AK43&lt;=6),"MODERADO",IF(AND(AK43&gt;=6.1,AK43&lt;=12),"ALTO", "EXTREMO")))</f>
        <v>MODERADO</v>
      </c>
      <c r="AM43" s="183" t="s">
        <v>363</v>
      </c>
      <c r="AN43" s="200" t="s">
        <v>364</v>
      </c>
      <c r="AO43" s="138" t="s">
        <v>85</v>
      </c>
      <c r="AP43" s="136">
        <v>15</v>
      </c>
      <c r="AQ43" s="136">
        <v>15</v>
      </c>
      <c r="AR43" s="136">
        <v>15</v>
      </c>
      <c r="AS43" s="136">
        <v>15</v>
      </c>
      <c r="AT43" s="136">
        <v>15</v>
      </c>
      <c r="AU43" s="136">
        <v>15</v>
      </c>
      <c r="AV43" s="136">
        <v>10</v>
      </c>
      <c r="AW43" s="138">
        <f t="shared" si="2"/>
        <v>100</v>
      </c>
      <c r="AX43" s="138" t="s">
        <v>86</v>
      </c>
      <c r="AY43" s="138" t="s">
        <v>87</v>
      </c>
      <c r="AZ43" s="138" t="s">
        <v>86</v>
      </c>
      <c r="BA43" s="138" t="s">
        <v>86</v>
      </c>
      <c r="BB43" s="117">
        <v>100</v>
      </c>
      <c r="BC43" s="118" t="str">
        <f t="shared" si="16"/>
        <v>FUERTE</v>
      </c>
      <c r="BD43" s="218">
        <f>+BB43</f>
        <v>100</v>
      </c>
      <c r="BE43" s="238" t="s">
        <v>88</v>
      </c>
      <c r="BF43" s="139">
        <v>1</v>
      </c>
      <c r="BG43" s="170">
        <f>+AI43</f>
        <v>3</v>
      </c>
      <c r="BH43" s="170">
        <f t="shared" si="17"/>
        <v>3</v>
      </c>
      <c r="BI43" s="160" t="s">
        <v>175</v>
      </c>
      <c r="BJ43" s="158" t="s">
        <v>90</v>
      </c>
      <c r="BK43" s="186" t="s">
        <v>365</v>
      </c>
      <c r="BL43" s="233" t="s">
        <v>366</v>
      </c>
      <c r="BM43" s="233" t="s">
        <v>367</v>
      </c>
      <c r="BN43" s="181">
        <v>44713</v>
      </c>
      <c r="BO43" s="181">
        <v>44773</v>
      </c>
      <c r="BP43" s="313" t="s">
        <v>368</v>
      </c>
    </row>
    <row r="44" spans="1:69" ht="168" customHeight="1" x14ac:dyDescent="0.2">
      <c r="A44" s="308" t="s">
        <v>369</v>
      </c>
      <c r="B44" s="205" t="s">
        <v>358</v>
      </c>
      <c r="C44" s="262" t="s">
        <v>108</v>
      </c>
      <c r="D44" s="255" t="s">
        <v>319</v>
      </c>
      <c r="E44" s="247" t="s">
        <v>370</v>
      </c>
      <c r="F44" s="242" t="s">
        <v>573</v>
      </c>
      <c r="G44" s="244" t="s">
        <v>77</v>
      </c>
      <c r="H44" s="244" t="s">
        <v>77</v>
      </c>
      <c r="I44" s="244" t="s">
        <v>77</v>
      </c>
      <c r="J44" s="244" t="s">
        <v>77</v>
      </c>
      <c r="K44" s="255" t="s">
        <v>371</v>
      </c>
      <c r="L44" s="261" t="s">
        <v>147</v>
      </c>
      <c r="M44" s="164">
        <v>1</v>
      </c>
      <c r="N44" s="165" t="s">
        <v>322</v>
      </c>
      <c r="O44" s="287" t="s">
        <v>77</v>
      </c>
      <c r="P44" s="287" t="s">
        <v>77</v>
      </c>
      <c r="Q44" s="287"/>
      <c r="R44" s="287"/>
      <c r="S44" s="287" t="s">
        <v>77</v>
      </c>
      <c r="T44" s="287" t="s">
        <v>77</v>
      </c>
      <c r="U44" s="287"/>
      <c r="V44" s="287"/>
      <c r="W44" s="287"/>
      <c r="X44" s="287"/>
      <c r="Y44" s="287" t="s">
        <v>77</v>
      </c>
      <c r="Z44" s="287" t="s">
        <v>77</v>
      </c>
      <c r="AA44" s="287" t="s">
        <v>77</v>
      </c>
      <c r="AB44" s="287"/>
      <c r="AC44" s="287"/>
      <c r="AD44" s="287"/>
      <c r="AE44" s="287"/>
      <c r="AF44" s="287"/>
      <c r="AG44" s="287"/>
      <c r="AH44" s="283">
        <f>COUNTIF(O44:AG44,"X")</f>
        <v>7</v>
      </c>
      <c r="AI44" s="207">
        <f>IF(AH44&lt;=5,3,IF(AND(AH44&gt;=6,AH44&lt;=11),4,5))</f>
        <v>4</v>
      </c>
      <c r="AJ44" s="223" t="s">
        <v>81</v>
      </c>
      <c r="AK44" s="157">
        <f>+M44*AI44</f>
        <v>4</v>
      </c>
      <c r="AL44" s="210" t="s">
        <v>89</v>
      </c>
      <c r="AM44" s="183" t="s">
        <v>372</v>
      </c>
      <c r="AN44" s="200" t="s">
        <v>509</v>
      </c>
      <c r="AO44" s="138" t="s">
        <v>85</v>
      </c>
      <c r="AP44" s="136">
        <v>15</v>
      </c>
      <c r="AQ44" s="136">
        <v>15</v>
      </c>
      <c r="AR44" s="136">
        <v>15</v>
      </c>
      <c r="AS44" s="136">
        <v>15</v>
      </c>
      <c r="AT44" s="136">
        <v>15</v>
      </c>
      <c r="AU44" s="136">
        <v>15</v>
      </c>
      <c r="AV44" s="136">
        <v>10</v>
      </c>
      <c r="AW44" s="138">
        <f t="shared" si="2"/>
        <v>100</v>
      </c>
      <c r="AX44" s="138" t="s">
        <v>86</v>
      </c>
      <c r="AY44" s="138" t="s">
        <v>87</v>
      </c>
      <c r="AZ44" s="138" t="s">
        <v>86</v>
      </c>
      <c r="BA44" s="138" t="s">
        <v>86</v>
      </c>
      <c r="BB44" s="117">
        <v>100</v>
      </c>
      <c r="BC44" s="118" t="str">
        <f t="shared" si="16"/>
        <v>FUERTE</v>
      </c>
      <c r="BD44" s="218">
        <f>+BB44</f>
        <v>100</v>
      </c>
      <c r="BE44" s="238" t="s">
        <v>88</v>
      </c>
      <c r="BF44" s="139">
        <v>1</v>
      </c>
      <c r="BG44" s="139">
        <f>+AI44</f>
        <v>4</v>
      </c>
      <c r="BH44" s="140">
        <f t="shared" si="17"/>
        <v>4</v>
      </c>
      <c r="BI44" s="141" t="s">
        <v>89</v>
      </c>
      <c r="BJ44" s="158" t="s">
        <v>90</v>
      </c>
      <c r="BK44" s="186" t="s">
        <v>507</v>
      </c>
      <c r="BL44" s="233" t="s">
        <v>373</v>
      </c>
      <c r="BM44" s="233" t="s">
        <v>506</v>
      </c>
      <c r="BN44" s="181">
        <v>44563</v>
      </c>
      <c r="BO44" s="181">
        <v>44926</v>
      </c>
      <c r="BP44" s="313" t="s">
        <v>508</v>
      </c>
      <c r="BQ44" s="26" t="s">
        <v>113</v>
      </c>
    </row>
    <row r="45" spans="1:69" ht="168" customHeight="1" x14ac:dyDescent="0.2">
      <c r="A45" s="569" t="s">
        <v>374</v>
      </c>
      <c r="B45" s="555" t="s">
        <v>358</v>
      </c>
      <c r="C45" s="557" t="s">
        <v>108</v>
      </c>
      <c r="D45" s="251" t="s">
        <v>375</v>
      </c>
      <c r="E45" s="426" t="s">
        <v>376</v>
      </c>
      <c r="F45" s="431" t="s">
        <v>552</v>
      </c>
      <c r="G45" s="428" t="s">
        <v>77</v>
      </c>
      <c r="H45" s="428" t="s">
        <v>77</v>
      </c>
      <c r="I45" s="428" t="s">
        <v>77</v>
      </c>
      <c r="J45" s="428" t="s">
        <v>77</v>
      </c>
      <c r="K45" s="348" t="s">
        <v>377</v>
      </c>
      <c r="L45" s="357" t="s">
        <v>112</v>
      </c>
      <c r="M45" s="377">
        <v>3</v>
      </c>
      <c r="N45" s="418" t="s">
        <v>80</v>
      </c>
      <c r="O45" s="348" t="s">
        <v>77</v>
      </c>
      <c r="P45" s="348" t="s">
        <v>77</v>
      </c>
      <c r="Q45" s="348"/>
      <c r="R45" s="348"/>
      <c r="S45" s="348" t="s">
        <v>77</v>
      </c>
      <c r="T45" s="348"/>
      <c r="U45" s="348"/>
      <c r="V45" s="348"/>
      <c r="W45" s="348"/>
      <c r="X45" s="348"/>
      <c r="Y45" s="348" t="s">
        <v>77</v>
      </c>
      <c r="Z45" s="348" t="s">
        <v>77</v>
      </c>
      <c r="AA45" s="348"/>
      <c r="AB45" s="348"/>
      <c r="AC45" s="348"/>
      <c r="AD45" s="348"/>
      <c r="AE45" s="348"/>
      <c r="AF45" s="348"/>
      <c r="AG45" s="348"/>
      <c r="AH45" s="346">
        <f>COUNTIF(O45:AG46,"x")</f>
        <v>5</v>
      </c>
      <c r="AI45" s="377">
        <f>IF(AH45&lt;=5,3,IF(AND(AH45&gt;=6,AH45&lt;=11),4,5))</f>
        <v>3</v>
      </c>
      <c r="AJ45" s="448" t="s">
        <v>175</v>
      </c>
      <c r="AK45" s="435">
        <f>+M45*AI45</f>
        <v>9</v>
      </c>
      <c r="AL45" s="381" t="str">
        <f>IF(AK45&lt;=2,"BAJO",IF(AND(AK45&gt;=2.1,AK45&lt;=6),"MODERADO",IF(AND(AK45&gt;=6.1,AK45&lt;=12),"ALTO", "EXTREMO")))</f>
        <v>ALTO</v>
      </c>
      <c r="AM45" s="290" t="s">
        <v>379</v>
      </c>
      <c r="AN45" s="200" t="s">
        <v>380</v>
      </c>
      <c r="AO45" s="152" t="s">
        <v>85</v>
      </c>
      <c r="AP45" s="136">
        <v>15</v>
      </c>
      <c r="AQ45" s="136">
        <v>15</v>
      </c>
      <c r="AR45" s="136">
        <v>15</v>
      </c>
      <c r="AS45" s="136">
        <v>15</v>
      </c>
      <c r="AT45" s="136">
        <v>15</v>
      </c>
      <c r="AU45" s="136">
        <v>15</v>
      </c>
      <c r="AV45" s="136">
        <v>10</v>
      </c>
      <c r="AW45" s="138">
        <f t="shared" si="2"/>
        <v>100</v>
      </c>
      <c r="AX45" s="138" t="s">
        <v>86</v>
      </c>
      <c r="AY45" s="138" t="s">
        <v>87</v>
      </c>
      <c r="AZ45" s="138" t="s">
        <v>86</v>
      </c>
      <c r="BA45" s="138" t="s">
        <v>86</v>
      </c>
      <c r="BB45" s="364">
        <v>100</v>
      </c>
      <c r="BC45" s="366" t="s">
        <v>88</v>
      </c>
      <c r="BD45" s="446">
        <v>100</v>
      </c>
      <c r="BE45" s="238" t="s">
        <v>88</v>
      </c>
      <c r="BF45" s="373">
        <v>1</v>
      </c>
      <c r="BG45" s="373">
        <f>+AI45</f>
        <v>3</v>
      </c>
      <c r="BH45" s="459">
        <f t="shared" si="17"/>
        <v>3</v>
      </c>
      <c r="BI45" s="416" t="s">
        <v>175</v>
      </c>
      <c r="BJ45" s="352" t="s">
        <v>90</v>
      </c>
      <c r="BK45" s="471" t="s">
        <v>381</v>
      </c>
      <c r="BL45" s="473" t="s">
        <v>382</v>
      </c>
      <c r="BM45" s="465" t="s">
        <v>383</v>
      </c>
      <c r="BN45" s="452">
        <v>44713</v>
      </c>
      <c r="BO45" s="452">
        <v>44773</v>
      </c>
      <c r="BP45" s="442" t="s">
        <v>384</v>
      </c>
    </row>
    <row r="46" spans="1:69" ht="168" customHeight="1" x14ac:dyDescent="0.2">
      <c r="A46" s="570"/>
      <c r="B46" s="560"/>
      <c r="C46" s="558"/>
      <c r="D46" s="251" t="s">
        <v>385</v>
      </c>
      <c r="E46" s="558"/>
      <c r="F46" s="432"/>
      <c r="G46" s="429"/>
      <c r="H46" s="429"/>
      <c r="I46" s="429"/>
      <c r="J46" s="429"/>
      <c r="K46" s="349"/>
      <c r="L46" s="358"/>
      <c r="M46" s="378"/>
      <c r="N46" s="419"/>
      <c r="O46" s="349"/>
      <c r="P46" s="349"/>
      <c r="Q46" s="349"/>
      <c r="R46" s="349"/>
      <c r="S46" s="349"/>
      <c r="T46" s="349"/>
      <c r="U46" s="349"/>
      <c r="V46" s="349"/>
      <c r="W46" s="349"/>
      <c r="X46" s="349"/>
      <c r="Y46" s="349"/>
      <c r="Z46" s="349"/>
      <c r="AA46" s="349"/>
      <c r="AB46" s="349"/>
      <c r="AC46" s="349"/>
      <c r="AD46" s="349"/>
      <c r="AE46" s="349"/>
      <c r="AF46" s="349"/>
      <c r="AG46" s="349"/>
      <c r="AH46" s="347"/>
      <c r="AI46" s="378"/>
      <c r="AJ46" s="449"/>
      <c r="AK46" s="436"/>
      <c r="AL46" s="383"/>
      <c r="AM46" s="290" t="s">
        <v>386</v>
      </c>
      <c r="AN46" s="200" t="s">
        <v>387</v>
      </c>
      <c r="AO46" s="152" t="s">
        <v>85</v>
      </c>
      <c r="AP46" s="136">
        <v>15</v>
      </c>
      <c r="AQ46" s="136">
        <v>15</v>
      </c>
      <c r="AR46" s="136">
        <v>15</v>
      </c>
      <c r="AS46" s="136">
        <v>15</v>
      </c>
      <c r="AT46" s="136">
        <v>15</v>
      </c>
      <c r="AU46" s="136">
        <v>15</v>
      </c>
      <c r="AV46" s="136">
        <v>10</v>
      </c>
      <c r="AW46" s="138">
        <f t="shared" si="2"/>
        <v>100</v>
      </c>
      <c r="AX46" s="138" t="s">
        <v>86</v>
      </c>
      <c r="AY46" s="138" t="s">
        <v>87</v>
      </c>
      <c r="AZ46" s="138" t="s">
        <v>86</v>
      </c>
      <c r="BA46" s="138" t="s">
        <v>86</v>
      </c>
      <c r="BB46" s="454"/>
      <c r="BC46" s="455"/>
      <c r="BD46" s="447"/>
      <c r="BE46" s="238" t="s">
        <v>88</v>
      </c>
      <c r="BF46" s="374"/>
      <c r="BG46" s="374"/>
      <c r="BH46" s="460"/>
      <c r="BI46" s="417"/>
      <c r="BJ46" s="354"/>
      <c r="BK46" s="472"/>
      <c r="BL46" s="474"/>
      <c r="BM46" s="466"/>
      <c r="BN46" s="453"/>
      <c r="BO46" s="453"/>
      <c r="BP46" s="443"/>
    </row>
    <row r="47" spans="1:69" ht="246" customHeight="1" x14ac:dyDescent="0.2">
      <c r="A47" s="571" t="s">
        <v>388</v>
      </c>
      <c r="B47" s="555" t="s">
        <v>389</v>
      </c>
      <c r="C47" s="262" t="s">
        <v>108</v>
      </c>
      <c r="D47" s="259" t="s">
        <v>513</v>
      </c>
      <c r="E47" s="426" t="s">
        <v>574</v>
      </c>
      <c r="F47" s="431" t="s">
        <v>514</v>
      </c>
      <c r="G47" s="428" t="s">
        <v>77</v>
      </c>
      <c r="H47" s="428" t="s">
        <v>77</v>
      </c>
      <c r="I47" s="428" t="s">
        <v>77</v>
      </c>
      <c r="J47" s="428" t="s">
        <v>77</v>
      </c>
      <c r="K47" s="433" t="s">
        <v>510</v>
      </c>
      <c r="L47" s="357" t="s">
        <v>112</v>
      </c>
      <c r="M47" s="377">
        <v>1</v>
      </c>
      <c r="N47" s="579" t="s">
        <v>322</v>
      </c>
      <c r="O47" s="346" t="s">
        <v>77</v>
      </c>
      <c r="P47" s="346" t="s">
        <v>77</v>
      </c>
      <c r="Q47" s="346" t="s">
        <v>77</v>
      </c>
      <c r="R47" s="346" t="s">
        <v>77</v>
      </c>
      <c r="S47" s="346" t="s">
        <v>77</v>
      </c>
      <c r="T47" s="346"/>
      <c r="U47" s="346" t="s">
        <v>77</v>
      </c>
      <c r="V47" s="346" t="s">
        <v>77</v>
      </c>
      <c r="W47" s="346" t="s">
        <v>77</v>
      </c>
      <c r="X47" s="346" t="s">
        <v>77</v>
      </c>
      <c r="Y47" s="346" t="s">
        <v>77</v>
      </c>
      <c r="Z47" s="346" t="s">
        <v>77</v>
      </c>
      <c r="AA47" s="346" t="s">
        <v>77</v>
      </c>
      <c r="AB47" s="346" t="s">
        <v>77</v>
      </c>
      <c r="AC47" s="346" t="s">
        <v>77</v>
      </c>
      <c r="AD47" s="346"/>
      <c r="AE47" s="346"/>
      <c r="AF47" s="346"/>
      <c r="AG47" s="346"/>
      <c r="AH47" s="346">
        <f>COUNTIF(O47:AG47,"x")</f>
        <v>14</v>
      </c>
      <c r="AI47" s="377">
        <v>5</v>
      </c>
      <c r="AJ47" s="408" t="s">
        <v>189</v>
      </c>
      <c r="AK47" s="408">
        <f>+M47*AI47</f>
        <v>5</v>
      </c>
      <c r="AL47" s="444" t="s">
        <v>82</v>
      </c>
      <c r="AM47" s="290" t="s">
        <v>530</v>
      </c>
      <c r="AN47" s="200" t="s">
        <v>532</v>
      </c>
      <c r="AO47" s="138" t="s">
        <v>85</v>
      </c>
      <c r="AP47" s="146">
        <v>15</v>
      </c>
      <c r="AQ47" s="146">
        <v>15</v>
      </c>
      <c r="AR47" s="146">
        <v>15</v>
      </c>
      <c r="AS47" s="146">
        <v>15</v>
      </c>
      <c r="AT47" s="146">
        <v>15</v>
      </c>
      <c r="AU47" s="146">
        <v>15</v>
      </c>
      <c r="AV47" s="136">
        <v>10</v>
      </c>
      <c r="AW47" s="138">
        <f t="shared" si="2"/>
        <v>100</v>
      </c>
      <c r="AX47" s="138" t="s">
        <v>86</v>
      </c>
      <c r="AY47" s="138" t="s">
        <v>87</v>
      </c>
      <c r="AZ47" s="138" t="s">
        <v>86</v>
      </c>
      <c r="BA47" s="138" t="s">
        <v>86</v>
      </c>
      <c r="BB47" s="117">
        <v>100</v>
      </c>
      <c r="BC47" s="118" t="str">
        <f t="shared" si="16"/>
        <v>FUERTE</v>
      </c>
      <c r="BD47" s="368">
        <f>ROUND(AVERAGE(BB47:BB47),0)</f>
        <v>100</v>
      </c>
      <c r="BE47" s="368" t="s">
        <v>88</v>
      </c>
      <c r="BF47" s="373">
        <v>1</v>
      </c>
      <c r="BG47" s="373">
        <f>+AI47</f>
        <v>5</v>
      </c>
      <c r="BH47" s="392">
        <f t="shared" si="17"/>
        <v>5</v>
      </c>
      <c r="BI47" s="457" t="s">
        <v>82</v>
      </c>
      <c r="BJ47" s="410" t="s">
        <v>90</v>
      </c>
      <c r="BK47" s="475" t="s">
        <v>575</v>
      </c>
      <c r="BL47" s="406" t="s">
        <v>390</v>
      </c>
      <c r="BM47" s="406" t="s">
        <v>517</v>
      </c>
      <c r="BN47" s="452">
        <v>44563</v>
      </c>
      <c r="BO47" s="452">
        <v>44926</v>
      </c>
      <c r="BP47" s="442" t="s">
        <v>516</v>
      </c>
    </row>
    <row r="48" spans="1:69" ht="265.5" customHeight="1" x14ac:dyDescent="0.2">
      <c r="A48" s="571"/>
      <c r="B48" s="556"/>
      <c r="C48" s="262" t="s">
        <v>108</v>
      </c>
      <c r="D48" s="259" t="s">
        <v>518</v>
      </c>
      <c r="E48" s="561"/>
      <c r="F48" s="432"/>
      <c r="G48" s="550"/>
      <c r="H48" s="550"/>
      <c r="I48" s="550"/>
      <c r="J48" s="550"/>
      <c r="K48" s="549"/>
      <c r="L48" s="358"/>
      <c r="M48" s="404"/>
      <c r="N48" s="580"/>
      <c r="O48" s="347"/>
      <c r="P48" s="347"/>
      <c r="Q48" s="347"/>
      <c r="R48" s="347"/>
      <c r="S48" s="347"/>
      <c r="T48" s="347"/>
      <c r="U48" s="347"/>
      <c r="V48" s="347"/>
      <c r="W48" s="347"/>
      <c r="X48" s="347"/>
      <c r="Y48" s="347"/>
      <c r="Z48" s="347"/>
      <c r="AA48" s="347"/>
      <c r="AB48" s="347"/>
      <c r="AC48" s="347"/>
      <c r="AD48" s="347"/>
      <c r="AE48" s="347"/>
      <c r="AF48" s="347"/>
      <c r="AG48" s="347"/>
      <c r="AH48" s="405"/>
      <c r="AI48" s="404"/>
      <c r="AJ48" s="451"/>
      <c r="AK48" s="409"/>
      <c r="AL48" s="445"/>
      <c r="AM48" s="290" t="s">
        <v>515</v>
      </c>
      <c r="AN48" s="200" t="s">
        <v>531</v>
      </c>
      <c r="AO48" s="138" t="s">
        <v>85</v>
      </c>
      <c r="AP48" s="146">
        <v>15</v>
      </c>
      <c r="AQ48" s="146">
        <v>15</v>
      </c>
      <c r="AR48" s="146">
        <v>15</v>
      </c>
      <c r="AS48" s="146">
        <v>15</v>
      </c>
      <c r="AT48" s="146">
        <v>15</v>
      </c>
      <c r="AU48" s="146">
        <v>15</v>
      </c>
      <c r="AV48" s="136">
        <v>10</v>
      </c>
      <c r="AW48" s="138">
        <f t="shared" si="2"/>
        <v>100</v>
      </c>
      <c r="AX48" s="138" t="s">
        <v>86</v>
      </c>
      <c r="AY48" s="138" t="s">
        <v>87</v>
      </c>
      <c r="AZ48" s="138" t="s">
        <v>86</v>
      </c>
      <c r="BA48" s="138" t="s">
        <v>86</v>
      </c>
      <c r="BB48" s="117">
        <v>100</v>
      </c>
      <c r="BC48" s="118" t="str">
        <f t="shared" si="16"/>
        <v>FUERTE</v>
      </c>
      <c r="BD48" s="415"/>
      <c r="BE48" s="415"/>
      <c r="BF48" s="437"/>
      <c r="BG48" s="437"/>
      <c r="BH48" s="456"/>
      <c r="BI48" s="458"/>
      <c r="BJ48" s="450"/>
      <c r="BK48" s="476"/>
      <c r="BL48" s="406"/>
      <c r="BM48" s="406"/>
      <c r="BN48" s="453"/>
      <c r="BO48" s="453"/>
      <c r="BP48" s="443"/>
    </row>
    <row r="49" spans="1:68" ht="168" customHeight="1" x14ac:dyDescent="0.2">
      <c r="A49" s="308" t="s">
        <v>578</v>
      </c>
      <c r="B49" s="147" t="s">
        <v>392</v>
      </c>
      <c r="C49" s="262" t="s">
        <v>108</v>
      </c>
      <c r="D49" s="258" t="s">
        <v>393</v>
      </c>
      <c r="E49" s="247" t="s">
        <v>394</v>
      </c>
      <c r="F49" s="242" t="s">
        <v>395</v>
      </c>
      <c r="G49" s="244" t="s">
        <v>77</v>
      </c>
      <c r="H49" s="244" t="s">
        <v>77</v>
      </c>
      <c r="I49" s="244" t="s">
        <v>77</v>
      </c>
      <c r="J49" s="244" t="s">
        <v>77</v>
      </c>
      <c r="K49" s="255" t="s">
        <v>396</v>
      </c>
      <c r="L49" s="264" t="s">
        <v>112</v>
      </c>
      <c r="M49" s="145">
        <v>2</v>
      </c>
      <c r="N49" s="124" t="s">
        <v>99</v>
      </c>
      <c r="O49" s="284" t="s">
        <v>77</v>
      </c>
      <c r="P49" s="284" t="s">
        <v>77</v>
      </c>
      <c r="Q49" s="284" t="s">
        <v>77</v>
      </c>
      <c r="R49" s="284"/>
      <c r="S49" s="284" t="s">
        <v>77</v>
      </c>
      <c r="T49" s="284"/>
      <c r="U49" s="284"/>
      <c r="V49" s="284"/>
      <c r="W49" s="284" t="s">
        <v>77</v>
      </c>
      <c r="X49" s="284" t="s">
        <v>77</v>
      </c>
      <c r="Y49" s="284"/>
      <c r="Z49" s="284" t="s">
        <v>77</v>
      </c>
      <c r="AA49" s="284"/>
      <c r="AB49" s="284" t="s">
        <v>77</v>
      </c>
      <c r="AC49" s="284"/>
      <c r="AD49" s="284"/>
      <c r="AE49" s="284"/>
      <c r="AF49" s="284"/>
      <c r="AG49" s="284"/>
      <c r="AH49" s="284">
        <f>COUNTIF(O49:AG49,"x")</f>
        <v>8</v>
      </c>
      <c r="AI49" s="148">
        <v>4</v>
      </c>
      <c r="AJ49" s="148" t="s">
        <v>81</v>
      </c>
      <c r="AK49" s="171">
        <v>8</v>
      </c>
      <c r="AL49" s="122" t="s">
        <v>89</v>
      </c>
      <c r="AM49" s="289" t="s">
        <v>397</v>
      </c>
      <c r="AN49" s="200" t="s">
        <v>490</v>
      </c>
      <c r="AO49" s="138" t="s">
        <v>85</v>
      </c>
      <c r="AP49" s="136">
        <v>15</v>
      </c>
      <c r="AQ49" s="136">
        <v>15</v>
      </c>
      <c r="AR49" s="136">
        <v>15</v>
      </c>
      <c r="AS49" s="136">
        <v>15</v>
      </c>
      <c r="AT49" s="146">
        <v>15</v>
      </c>
      <c r="AU49" s="146">
        <v>15</v>
      </c>
      <c r="AV49" s="146">
        <v>10</v>
      </c>
      <c r="AW49" s="138">
        <f>SUM(AP49:AV49)</f>
        <v>100</v>
      </c>
      <c r="AX49" s="138" t="s">
        <v>86</v>
      </c>
      <c r="AY49" s="138" t="s">
        <v>87</v>
      </c>
      <c r="AZ49" s="138" t="s">
        <v>86</v>
      </c>
      <c r="BA49" s="138" t="s">
        <v>86</v>
      </c>
      <c r="BB49" s="117">
        <v>100</v>
      </c>
      <c r="BC49" s="118" t="str">
        <f>VLOOKUP(BB49,CLASIFICACIÓNCONTROLES,2)</f>
        <v>FUERTE</v>
      </c>
      <c r="BD49" s="119">
        <f>ROUND(AVERAGE(BB49:BB49),0)</f>
        <v>100</v>
      </c>
      <c r="BE49" s="119" t="str">
        <f>VLOOKUP(BD49,CLASIFICACIÓNCONTROLES,2)</f>
        <v>FUERTE</v>
      </c>
      <c r="BF49" s="139">
        <v>1</v>
      </c>
      <c r="BG49" s="139">
        <f>+AI49</f>
        <v>4</v>
      </c>
      <c r="BH49" s="140">
        <f>+BF49*BG49</f>
        <v>4</v>
      </c>
      <c r="BI49" s="141" t="s">
        <v>89</v>
      </c>
      <c r="BJ49" s="158" t="s">
        <v>90</v>
      </c>
      <c r="BK49" s="240" t="s">
        <v>398</v>
      </c>
      <c r="BL49" s="236" t="s">
        <v>399</v>
      </c>
      <c r="BM49" s="236" t="s">
        <v>400</v>
      </c>
      <c r="BN49" s="181">
        <v>44563</v>
      </c>
      <c r="BO49" s="181">
        <v>44926</v>
      </c>
      <c r="BP49" s="312" t="s">
        <v>401</v>
      </c>
    </row>
    <row r="50" spans="1:68" ht="208.5" customHeight="1" thickBot="1" x14ac:dyDescent="0.25">
      <c r="A50" s="344" t="s">
        <v>579</v>
      </c>
      <c r="B50" s="316" t="s">
        <v>472</v>
      </c>
      <c r="C50" s="317" t="s">
        <v>108</v>
      </c>
      <c r="D50" s="318" t="s">
        <v>475</v>
      </c>
      <c r="E50" s="317" t="s">
        <v>553</v>
      </c>
      <c r="F50" s="319" t="s">
        <v>511</v>
      </c>
      <c r="G50" s="320" t="s">
        <v>77</v>
      </c>
      <c r="H50" s="320" t="s">
        <v>77</v>
      </c>
      <c r="I50" s="320" t="s">
        <v>77</v>
      </c>
      <c r="J50" s="320" t="s">
        <v>77</v>
      </c>
      <c r="K50" s="320" t="s">
        <v>476</v>
      </c>
      <c r="L50" s="321" t="s">
        <v>473</v>
      </c>
      <c r="M50" s="345">
        <v>3</v>
      </c>
      <c r="N50" s="345" t="s">
        <v>80</v>
      </c>
      <c r="O50" s="322" t="s">
        <v>77</v>
      </c>
      <c r="P50" s="323"/>
      <c r="Q50" s="322" t="s">
        <v>77</v>
      </c>
      <c r="R50" s="323"/>
      <c r="S50" s="322" t="s">
        <v>77</v>
      </c>
      <c r="T50" s="323"/>
      <c r="U50" s="322" t="s">
        <v>77</v>
      </c>
      <c r="V50" s="322"/>
      <c r="W50" s="322" t="s">
        <v>77</v>
      </c>
      <c r="X50" s="323"/>
      <c r="Y50" s="322" t="s">
        <v>77</v>
      </c>
      <c r="Z50" s="323"/>
      <c r="AA50" s="323"/>
      <c r="AB50" s="323"/>
      <c r="AC50" s="323"/>
      <c r="AD50" s="323"/>
      <c r="AE50" s="323"/>
      <c r="AF50" s="323"/>
      <c r="AG50" s="323"/>
      <c r="AH50" s="322">
        <f>COUNTIF(O50:AG50,"x")</f>
        <v>6</v>
      </c>
      <c r="AI50" s="324">
        <v>4</v>
      </c>
      <c r="AJ50" s="324" t="s">
        <v>81</v>
      </c>
      <c r="AK50" s="325">
        <v>12</v>
      </c>
      <c r="AL50" s="326" t="s">
        <v>82</v>
      </c>
      <c r="AM50" s="327" t="s">
        <v>477</v>
      </c>
      <c r="AN50" s="328" t="s">
        <v>474</v>
      </c>
      <c r="AO50" s="329" t="s">
        <v>85</v>
      </c>
      <c r="AP50" s="330">
        <v>15</v>
      </c>
      <c r="AQ50" s="330">
        <v>15</v>
      </c>
      <c r="AR50" s="330">
        <v>15</v>
      </c>
      <c r="AS50" s="330">
        <v>15</v>
      </c>
      <c r="AT50" s="330">
        <v>15</v>
      </c>
      <c r="AU50" s="330">
        <v>15</v>
      </c>
      <c r="AV50" s="330">
        <v>10</v>
      </c>
      <c r="AW50" s="331">
        <f>SUM(AP50:AV50)</f>
        <v>100</v>
      </c>
      <c r="AX50" s="331">
        <v>100</v>
      </c>
      <c r="AY50" s="331" t="s">
        <v>87</v>
      </c>
      <c r="AZ50" s="331" t="s">
        <v>86</v>
      </c>
      <c r="BA50" s="331" t="s">
        <v>86</v>
      </c>
      <c r="BB50" s="332">
        <v>100</v>
      </c>
      <c r="BC50" s="333" t="str">
        <f>VLOOKUP(BB50,CLASIFICACIÓNCONTROLES,2)</f>
        <v>FUERTE</v>
      </c>
      <c r="BD50" s="334">
        <f>ROUND(AVERAGE(BB50:BB50),0)</f>
        <v>100</v>
      </c>
      <c r="BE50" s="334" t="str">
        <f>VLOOKUP(BD50,CLASIFICACIÓNCONTROLES,2)</f>
        <v>FUERTE</v>
      </c>
      <c r="BF50" s="335">
        <v>1</v>
      </c>
      <c r="BG50" s="336">
        <v>4</v>
      </c>
      <c r="BH50" s="337">
        <f>+BF50*BG50</f>
        <v>4</v>
      </c>
      <c r="BI50" s="338" t="s">
        <v>89</v>
      </c>
      <c r="BJ50" s="339" t="s">
        <v>90</v>
      </c>
      <c r="BK50" s="340" t="s">
        <v>478</v>
      </c>
      <c r="BL50" s="341" t="s">
        <v>577</v>
      </c>
      <c r="BM50" s="341" t="s">
        <v>479</v>
      </c>
      <c r="BN50" s="342">
        <v>44788</v>
      </c>
      <c r="BO50" s="342">
        <v>44865</v>
      </c>
      <c r="BP50" s="343" t="s">
        <v>480</v>
      </c>
    </row>
    <row r="51" spans="1:68" ht="42.75" customHeight="1" x14ac:dyDescent="0.2">
      <c r="A51" s="576" t="s">
        <v>555</v>
      </c>
      <c r="B51" s="576"/>
      <c r="F51" s="173" t="s">
        <v>113</v>
      </c>
    </row>
    <row r="52" spans="1:68" ht="42.75" customHeight="1" x14ac:dyDescent="0.2">
      <c r="A52" s="577" t="s">
        <v>556</v>
      </c>
      <c r="B52" s="578"/>
    </row>
    <row r="53" spans="1:68" ht="120" customHeight="1" x14ac:dyDescent="0.2">
      <c r="A53" s="26" t="s">
        <v>580</v>
      </c>
    </row>
  </sheetData>
  <protectedRanges>
    <protectedRange password="8C66" sqref="AN17" name="Rango1_1_4_1_3_1_1_1_2"/>
    <protectedRange password="8C66" sqref="AN19:AN20" name="Rango1_5_4_1_3_1_1_1_1"/>
    <protectedRange password="8C66" sqref="F21" name="Rango1_9_1_1_1_3"/>
    <protectedRange password="8C66" sqref="AN21" name="Rango1_10_4_1_3_1_1_2_1"/>
    <protectedRange password="8C66" sqref="AN18" name="Rango1_1_4_1_3_1_1_1_2_1"/>
  </protectedRanges>
  <autoFilter ref="A4:HH51">
    <filterColumn colId="36" showButton="0"/>
    <filterColumn colId="48" showButton="0"/>
    <filterColumn colId="50" showButton="0"/>
    <filterColumn colId="53" showButton="0"/>
    <filterColumn colId="55" showButton="0"/>
    <filterColumn colId="59" showButton="0"/>
  </autoFilter>
  <mergeCells count="587">
    <mergeCell ref="A51:B51"/>
    <mergeCell ref="A52:B52"/>
    <mergeCell ref="BN47:BN48"/>
    <mergeCell ref="O33:O35"/>
    <mergeCell ref="BN45:BN46"/>
    <mergeCell ref="BN36:BN37"/>
    <mergeCell ref="K45:K46"/>
    <mergeCell ref="G45:G46"/>
    <mergeCell ref="H45:H46"/>
    <mergeCell ref="P45:P46"/>
    <mergeCell ref="P36:P37"/>
    <mergeCell ref="N36:N37"/>
    <mergeCell ref="G33:G35"/>
    <mergeCell ref="H33:H35"/>
    <mergeCell ref="I33:I35"/>
    <mergeCell ref="L36:L37"/>
    <mergeCell ref="P41:P42"/>
    <mergeCell ref="N47:N48"/>
    <mergeCell ref="N45:N46"/>
    <mergeCell ref="O36:O37"/>
    <mergeCell ref="K47:K48"/>
    <mergeCell ref="J45:J46"/>
    <mergeCell ref="R33:R35"/>
    <mergeCell ref="AC41:AC42"/>
    <mergeCell ref="L47:L48"/>
    <mergeCell ref="C36:C37"/>
    <mergeCell ref="M47:M48"/>
    <mergeCell ref="F41:F42"/>
    <mergeCell ref="D36:D37"/>
    <mergeCell ref="I36:I37"/>
    <mergeCell ref="J36:J37"/>
    <mergeCell ref="G36:G37"/>
    <mergeCell ref="M41:M42"/>
    <mergeCell ref="L45:L46"/>
    <mergeCell ref="F45:F46"/>
    <mergeCell ref="G47:G48"/>
    <mergeCell ref="M45:M46"/>
    <mergeCell ref="L41:L42"/>
    <mergeCell ref="K36:K37"/>
    <mergeCell ref="M36:M37"/>
    <mergeCell ref="J47:J48"/>
    <mergeCell ref="A45:A46"/>
    <mergeCell ref="A47:A48"/>
    <mergeCell ref="H47:H48"/>
    <mergeCell ref="I47:I48"/>
    <mergeCell ref="B45:B46"/>
    <mergeCell ref="F47:F48"/>
    <mergeCell ref="E47:E48"/>
    <mergeCell ref="A3:A4"/>
    <mergeCell ref="C19:C20"/>
    <mergeCell ref="C17:C18"/>
    <mergeCell ref="B15:B16"/>
    <mergeCell ref="B19:B20"/>
    <mergeCell ref="A11:A12"/>
    <mergeCell ref="A15:A16"/>
    <mergeCell ref="B9:B10"/>
    <mergeCell ref="C15:C16"/>
    <mergeCell ref="B3:B4"/>
    <mergeCell ref="B11:B12"/>
    <mergeCell ref="A19:A20"/>
    <mergeCell ref="B17:B18"/>
    <mergeCell ref="I45:I46"/>
    <mergeCell ref="A9:A10"/>
    <mergeCell ref="D15:D16"/>
    <mergeCell ref="A17:A18"/>
    <mergeCell ref="B1:BP1"/>
    <mergeCell ref="S9:S10"/>
    <mergeCell ref="H9:H10"/>
    <mergeCell ref="I9:I10"/>
    <mergeCell ref="D17:D18"/>
    <mergeCell ref="F17:F18"/>
    <mergeCell ref="F19:F20"/>
    <mergeCell ref="E19:E20"/>
    <mergeCell ref="M17:M18"/>
    <mergeCell ref="O17:O18"/>
    <mergeCell ref="D19:D20"/>
    <mergeCell ref="G19:G20"/>
    <mergeCell ref="H19:H20"/>
    <mergeCell ref="V17:V18"/>
    <mergeCell ref="AK19:AK20"/>
    <mergeCell ref="AL19:AL20"/>
    <mergeCell ref="AM9:AM10"/>
    <mergeCell ref="AK11:AK12"/>
    <mergeCell ref="AF11:AF12"/>
    <mergeCell ref="AG11:AG12"/>
    <mergeCell ref="AD11:AD12"/>
    <mergeCell ref="AF17:AF18"/>
    <mergeCell ref="BJ2:BP2"/>
    <mergeCell ref="BN3:BO3"/>
    <mergeCell ref="O47:O48"/>
    <mergeCell ref="H36:H37"/>
    <mergeCell ref="B47:B48"/>
    <mergeCell ref="C45:C46"/>
    <mergeCell ref="E45:E46"/>
    <mergeCell ref="A23:A25"/>
    <mergeCell ref="A33:A35"/>
    <mergeCell ref="B33:B35"/>
    <mergeCell ref="A36:A37"/>
    <mergeCell ref="A41:A42"/>
    <mergeCell ref="E33:E35"/>
    <mergeCell ref="F33:F35"/>
    <mergeCell ref="E23:E25"/>
    <mergeCell ref="B23:B25"/>
    <mergeCell ref="C23:C25"/>
    <mergeCell ref="F23:F25"/>
    <mergeCell ref="D23:D25"/>
    <mergeCell ref="F36:F37"/>
    <mergeCell ref="B36:B37"/>
    <mergeCell ref="B41:B42"/>
    <mergeCell ref="E41:E42"/>
    <mergeCell ref="C33:C35"/>
    <mergeCell ref="D33:D35"/>
    <mergeCell ref="E36:E37"/>
    <mergeCell ref="K33:K35"/>
    <mergeCell ref="I17:I18"/>
    <mergeCell ref="N19:N20"/>
    <mergeCell ref="K19:K20"/>
    <mergeCell ref="K17:K18"/>
    <mergeCell ref="I19:I20"/>
    <mergeCell ref="Q41:Q42"/>
    <mergeCell ref="K23:K25"/>
    <mergeCell ref="J33:J35"/>
    <mergeCell ref="M19:M20"/>
    <mergeCell ref="M23:M25"/>
    <mergeCell ref="L33:L35"/>
    <mergeCell ref="Q36:Q37"/>
    <mergeCell ref="N41:N42"/>
    <mergeCell ref="P33:P35"/>
    <mergeCell ref="M33:M35"/>
    <mergeCell ref="J19:J20"/>
    <mergeCell ref="P23:P25"/>
    <mergeCell ref="N23:N25"/>
    <mergeCell ref="O41:O42"/>
    <mergeCell ref="K41:K42"/>
    <mergeCell ref="Q23:Q25"/>
    <mergeCell ref="N33:N35"/>
    <mergeCell ref="N17:N18"/>
    <mergeCell ref="T41:T42"/>
    <mergeCell ref="R41:R42"/>
    <mergeCell ref="S41:S42"/>
    <mergeCell ref="S36:S37"/>
    <mergeCell ref="T36:T37"/>
    <mergeCell ref="V36:V37"/>
    <mergeCell ref="W33:W35"/>
    <mergeCell ref="U36:U37"/>
    <mergeCell ref="T19:T20"/>
    <mergeCell ref="U19:U20"/>
    <mergeCell ref="S33:S35"/>
    <mergeCell ref="W23:W25"/>
    <mergeCell ref="V23:V25"/>
    <mergeCell ref="V19:V20"/>
    <mergeCell ref="S45:S46"/>
    <mergeCell ref="T45:T46"/>
    <mergeCell ref="AE36:AE37"/>
    <mergeCell ref="Y36:Y37"/>
    <mergeCell ref="W36:W37"/>
    <mergeCell ref="AD45:AD46"/>
    <mergeCell ref="AE45:AE46"/>
    <mergeCell ref="AB33:AB35"/>
    <mergeCell ref="AB41:AB42"/>
    <mergeCell ref="T33:T35"/>
    <mergeCell ref="AA41:AA42"/>
    <mergeCell ref="AD41:AD42"/>
    <mergeCell ref="Y41:Y42"/>
    <mergeCell ref="X41:X42"/>
    <mergeCell ref="AC36:AC37"/>
    <mergeCell ref="AB36:AB37"/>
    <mergeCell ref="AD36:AD37"/>
    <mergeCell ref="AE41:AE42"/>
    <mergeCell ref="X36:X37"/>
    <mergeCell ref="AD33:AD35"/>
    <mergeCell ref="Z36:Z37"/>
    <mergeCell ref="AA36:AA37"/>
    <mergeCell ref="AA33:AA35"/>
    <mergeCell ref="V41:V42"/>
    <mergeCell ref="V45:V46"/>
    <mergeCell ref="U41:U42"/>
    <mergeCell ref="U45:U46"/>
    <mergeCell ref="AF45:AF46"/>
    <mergeCell ref="AF33:AF35"/>
    <mergeCell ref="AF36:AF37"/>
    <mergeCell ref="AE33:AE35"/>
    <mergeCell ref="Z41:Z42"/>
    <mergeCell ref="W45:W46"/>
    <mergeCell ref="W41:W42"/>
    <mergeCell ref="Y45:Y46"/>
    <mergeCell ref="Z33:Z35"/>
    <mergeCell ref="X33:X35"/>
    <mergeCell ref="AC33:AC35"/>
    <mergeCell ref="AF41:AF42"/>
    <mergeCell ref="Y33:Y35"/>
    <mergeCell ref="BJ17:BJ18"/>
    <mergeCell ref="BJ11:BJ12"/>
    <mergeCell ref="BH3:BI4"/>
    <mergeCell ref="BH17:BH18"/>
    <mergeCell ref="AK17:AK18"/>
    <mergeCell ref="BH15:BH16"/>
    <mergeCell ref="AK9:AK10"/>
    <mergeCell ref="AM3:AN3"/>
    <mergeCell ref="AK3:AL4"/>
    <mergeCell ref="AW4:AX4"/>
    <mergeCell ref="BB9:BB10"/>
    <mergeCell ref="BC9:BC10"/>
    <mergeCell ref="BB3:BC4"/>
    <mergeCell ref="BD3:BE4"/>
    <mergeCell ref="BF3:BF4"/>
    <mergeCell ref="AS11:AS12"/>
    <mergeCell ref="AM11:AM12"/>
    <mergeCell ref="AM2:BE2"/>
    <mergeCell ref="AK2:AL2"/>
    <mergeCell ref="BH9:BH10"/>
    <mergeCell ref="BG17:BG18"/>
    <mergeCell ref="BH11:BH12"/>
    <mergeCell ref="T9:T10"/>
    <mergeCell ref="BD9:BD10"/>
    <mergeCell ref="X9:X10"/>
    <mergeCell ref="V9:V10"/>
    <mergeCell ref="W9:W10"/>
    <mergeCell ref="M2:AJ2"/>
    <mergeCell ref="BF2:BI2"/>
    <mergeCell ref="BG15:BG16"/>
    <mergeCell ref="AD15:AD16"/>
    <mergeCell ref="AG15:AG16"/>
    <mergeCell ref="Q17:Q18"/>
    <mergeCell ref="X15:X16"/>
    <mergeCell ref="X17:X18"/>
    <mergeCell ref="BF15:BF16"/>
    <mergeCell ref="AI11:AI12"/>
    <mergeCell ref="AJ15:AJ16"/>
    <mergeCell ref="AN11:AN12"/>
    <mergeCell ref="AQ11:AQ12"/>
    <mergeCell ref="AR11:AR12"/>
    <mergeCell ref="BG9:BG10"/>
    <mergeCell ref="AZ9:AZ10"/>
    <mergeCell ref="AN9:AN10"/>
    <mergeCell ref="BF9:BF10"/>
    <mergeCell ref="BJ3:BJ4"/>
    <mergeCell ref="BK3:BK4"/>
    <mergeCell ref="AL9:AL10"/>
    <mergeCell ref="AI9:AI10"/>
    <mergeCell ref="AJ9:AJ10"/>
    <mergeCell ref="BA3:BA4"/>
    <mergeCell ref="BG3:BG4"/>
    <mergeCell ref="AH3:AJ3"/>
    <mergeCell ref="BI9:BI10"/>
    <mergeCell ref="BA9:BA10"/>
    <mergeCell ref="AY3:AZ4"/>
    <mergeCell ref="O19:O20"/>
    <mergeCell ref="O23:O25"/>
    <mergeCell ref="Y23:Y25"/>
    <mergeCell ref="E9:E10"/>
    <mergeCell ref="F9:F10"/>
    <mergeCell ref="L3:L4"/>
    <mergeCell ref="AH9:AH10"/>
    <mergeCell ref="AW9:AW10"/>
    <mergeCell ref="AP3:AX3"/>
    <mergeCell ref="AX9:AX10"/>
    <mergeCell ref="AO9:AO10"/>
    <mergeCell ref="AV9:AV10"/>
    <mergeCell ref="AQ9:AQ10"/>
    <mergeCell ref="AD9:AD10"/>
    <mergeCell ref="AE9:AE10"/>
    <mergeCell ref="Z9:Z10"/>
    <mergeCell ref="AA9:AA10"/>
    <mergeCell ref="AB9:AB10"/>
    <mergeCell ref="AC9:AC10"/>
    <mergeCell ref="Q9:Q10"/>
    <mergeCell ref="R9:R10"/>
    <mergeCell ref="M9:M10"/>
    <mergeCell ref="M3:N3"/>
    <mergeCell ref="AG9:AG10"/>
    <mergeCell ref="K3:K4"/>
    <mergeCell ref="K9:K10"/>
    <mergeCell ref="L9:L10"/>
    <mergeCell ref="J9:J10"/>
    <mergeCell ref="P9:P10"/>
    <mergeCell ref="O9:O10"/>
    <mergeCell ref="U9:U10"/>
    <mergeCell ref="N9:N10"/>
    <mergeCell ref="AH11:AH12"/>
    <mergeCell ref="Y9:Y10"/>
    <mergeCell ref="C3:C4"/>
    <mergeCell ref="E3:E4"/>
    <mergeCell ref="F3:F4"/>
    <mergeCell ref="G3:J3"/>
    <mergeCell ref="C9:C10"/>
    <mergeCell ref="D9:D10"/>
    <mergeCell ref="D3:D4"/>
    <mergeCell ref="C11:C12"/>
    <mergeCell ref="D11:D12"/>
    <mergeCell ref="F11:F12"/>
    <mergeCell ref="BP3:BP4"/>
    <mergeCell ref="BL3:BL4"/>
    <mergeCell ref="BM3:BM4"/>
    <mergeCell ref="BP33:BP35"/>
    <mergeCell ref="BK23:BK25"/>
    <mergeCell ref="BL23:BL25"/>
    <mergeCell ref="BM23:BM25"/>
    <mergeCell ref="BO23:BO25"/>
    <mergeCell ref="BP23:BP25"/>
    <mergeCell ref="BK33:BK35"/>
    <mergeCell ref="BL33:BL35"/>
    <mergeCell ref="BM33:BM35"/>
    <mergeCell ref="BO33:BO35"/>
    <mergeCell ref="BN23:BN25"/>
    <mergeCell ref="BN33:BN35"/>
    <mergeCell ref="BH47:BH48"/>
    <mergeCell ref="BI47:BI48"/>
    <mergeCell ref="BG45:BG46"/>
    <mergeCell ref="BG33:BG35"/>
    <mergeCell ref="BI45:BI46"/>
    <mergeCell ref="BH45:BH46"/>
    <mergeCell ref="BG41:BG42"/>
    <mergeCell ref="BP36:BP37"/>
    <mergeCell ref="BP45:BP46"/>
    <mergeCell ref="BM41:BM42"/>
    <mergeCell ref="BP41:BP42"/>
    <mergeCell ref="BO45:BO46"/>
    <mergeCell ref="BM45:BM46"/>
    <mergeCell ref="BK36:BK37"/>
    <mergeCell ref="BL36:BL37"/>
    <mergeCell ref="BM36:BM37"/>
    <mergeCell ref="BK45:BK46"/>
    <mergeCell ref="BL45:BL46"/>
    <mergeCell ref="BO36:BO37"/>
    <mergeCell ref="BN41:BN42"/>
    <mergeCell ref="BO41:BO42"/>
    <mergeCell ref="BK47:BK48"/>
    <mergeCell ref="BL47:BL48"/>
    <mergeCell ref="BM47:BM48"/>
    <mergeCell ref="BP47:BP48"/>
    <mergeCell ref="Z45:Z46"/>
    <mergeCell ref="AK47:AK48"/>
    <mergeCell ref="AH45:AH46"/>
    <mergeCell ref="AA45:AA46"/>
    <mergeCell ref="AB45:AB46"/>
    <mergeCell ref="BE47:BE48"/>
    <mergeCell ref="AH47:AH48"/>
    <mergeCell ref="AL47:AL48"/>
    <mergeCell ref="BF47:BF48"/>
    <mergeCell ref="BD47:BD48"/>
    <mergeCell ref="AI47:AI48"/>
    <mergeCell ref="AC45:AC46"/>
    <mergeCell ref="BD45:BD46"/>
    <mergeCell ref="AI45:AI46"/>
    <mergeCell ref="BF45:BF46"/>
    <mergeCell ref="BJ45:BJ46"/>
    <mergeCell ref="AJ45:AJ46"/>
    <mergeCell ref="BJ47:BJ48"/>
    <mergeCell ref="AJ47:AJ48"/>
    <mergeCell ref="BO47:BO48"/>
    <mergeCell ref="BB45:BB46"/>
    <mergeCell ref="BC45:BC46"/>
    <mergeCell ref="AL45:AL46"/>
    <mergeCell ref="BG47:BG48"/>
    <mergeCell ref="BE9:BE10"/>
    <mergeCell ref="AA15:AA16"/>
    <mergeCell ref="AH15:AH16"/>
    <mergeCell ref="AB15:AB16"/>
    <mergeCell ref="AC15:AC16"/>
    <mergeCell ref="AE15:AE16"/>
    <mergeCell ref="AF15:AF16"/>
    <mergeCell ref="BD36:BD37"/>
    <mergeCell ref="BD33:BD35"/>
    <mergeCell ref="AY9:AY10"/>
    <mergeCell ref="AF9:AF10"/>
    <mergeCell ref="AT9:AT10"/>
    <mergeCell ref="AU9:AU10"/>
    <mergeCell ref="AS9:AS10"/>
    <mergeCell ref="AI19:AI20"/>
    <mergeCell ref="AP9:AP10"/>
    <mergeCell ref="AR9:AR10"/>
    <mergeCell ref="AH17:AH18"/>
    <mergeCell ref="AL11:AL12"/>
    <mergeCell ref="AJ11:AJ12"/>
    <mergeCell ref="BE41:BE42"/>
    <mergeCell ref="AD17:AD18"/>
    <mergeCell ref="BG23:BG25"/>
    <mergeCell ref="BD11:BD12"/>
    <mergeCell ref="AH19:AH20"/>
    <mergeCell ref="AF19:AF20"/>
    <mergeCell ref="AD19:AD20"/>
    <mergeCell ref="AF23:AF25"/>
    <mergeCell ref="AG19:AG20"/>
    <mergeCell ref="AE23:AE25"/>
    <mergeCell ref="AD23:AD25"/>
    <mergeCell ref="AK45:AK46"/>
    <mergeCell ref="AG17:AG18"/>
    <mergeCell ref="Q33:Q35"/>
    <mergeCell ref="U23:U25"/>
    <mergeCell ref="T23:T25"/>
    <mergeCell ref="U33:U35"/>
    <mergeCell ref="V33:V35"/>
    <mergeCell ref="R23:R25"/>
    <mergeCell ref="Q19:Q20"/>
    <mergeCell ref="W19:W20"/>
    <mergeCell ref="S17:S18"/>
    <mergeCell ref="T17:T18"/>
    <mergeCell ref="M15:M16"/>
    <mergeCell ref="E15:E16"/>
    <mergeCell ref="F15:F16"/>
    <mergeCell ref="L15:L16"/>
    <mergeCell ref="J17:J18"/>
    <mergeCell ref="H15:H16"/>
    <mergeCell ref="I15:I16"/>
    <mergeCell ref="J15:J16"/>
    <mergeCell ref="E17:E18"/>
    <mergeCell ref="G15:G16"/>
    <mergeCell ref="G17:G18"/>
    <mergeCell ref="H17:H18"/>
    <mergeCell ref="K15:K16"/>
    <mergeCell ref="M11:M12"/>
    <mergeCell ref="E11:E12"/>
    <mergeCell ref="G9:G10"/>
    <mergeCell ref="G11:G12"/>
    <mergeCell ref="J11:J12"/>
    <mergeCell ref="L11:L12"/>
    <mergeCell ref="K11:K12"/>
    <mergeCell ref="H11:H12"/>
    <mergeCell ref="I11:I12"/>
    <mergeCell ref="BF41:BF42"/>
    <mergeCell ref="AJ41:AJ42"/>
    <mergeCell ref="AH41:AH42"/>
    <mergeCell ref="AH33:AH35"/>
    <mergeCell ref="AL33:AL35"/>
    <mergeCell ref="BE33:BE35"/>
    <mergeCell ref="AH36:AH37"/>
    <mergeCell ref="AG36:AG37"/>
    <mergeCell ref="AI33:AI35"/>
    <mergeCell ref="AI36:AI37"/>
    <mergeCell ref="AG41:AG42"/>
    <mergeCell ref="AJ33:AJ35"/>
    <mergeCell ref="AL41:AL42"/>
    <mergeCell ref="BD41:BD42"/>
    <mergeCell ref="AK36:AK37"/>
    <mergeCell ref="AK33:AK35"/>
    <mergeCell ref="AG33:AG35"/>
    <mergeCell ref="O15:O16"/>
    <mergeCell ref="O11:O12"/>
    <mergeCell ref="X11:X12"/>
    <mergeCell ref="U11:U12"/>
    <mergeCell ref="N11:N12"/>
    <mergeCell ref="Z17:Z18"/>
    <mergeCell ref="Z15:Z16"/>
    <mergeCell ref="W15:W16"/>
    <mergeCell ref="Y17:Y18"/>
    <mergeCell ref="Y15:Y16"/>
    <mergeCell ref="W17:W18"/>
    <mergeCell ref="N15:N16"/>
    <mergeCell ref="Q15:Q16"/>
    <mergeCell ref="P15:P16"/>
    <mergeCell ref="R17:R18"/>
    <mergeCell ref="V11:V12"/>
    <mergeCell ref="P17:P18"/>
    <mergeCell ref="U17:U18"/>
    <mergeCell ref="T15:T16"/>
    <mergeCell ref="AA19:AA20"/>
    <mergeCell ref="Z19:Z20"/>
    <mergeCell ref="AG23:AG25"/>
    <mergeCell ref="AB23:AB25"/>
    <mergeCell ref="U15:U16"/>
    <mergeCell ref="V15:V16"/>
    <mergeCell ref="S23:S25"/>
    <mergeCell ref="P11:P12"/>
    <mergeCell ref="Q11:Q12"/>
    <mergeCell ref="R11:R12"/>
    <mergeCell ref="S11:S12"/>
    <mergeCell ref="T11:T12"/>
    <mergeCell ref="W11:W12"/>
    <mergeCell ref="Y11:Y12"/>
    <mergeCell ref="Z11:Z12"/>
    <mergeCell ref="X19:X20"/>
    <mergeCell ref="X23:X25"/>
    <mergeCell ref="Y19:Y20"/>
    <mergeCell ref="P19:P20"/>
    <mergeCell ref="R19:R20"/>
    <mergeCell ref="S19:S20"/>
    <mergeCell ref="BF23:BF25"/>
    <mergeCell ref="BE19:BE20"/>
    <mergeCell ref="BD19:BD20"/>
    <mergeCell ref="BE23:BE25"/>
    <mergeCell ref="AI15:AI16"/>
    <mergeCell ref="AL15:AL16"/>
    <mergeCell ref="AE17:AE18"/>
    <mergeCell ref="AB17:AB18"/>
    <mergeCell ref="AC17:AC18"/>
    <mergeCell ref="BF17:BF18"/>
    <mergeCell ref="AB19:AB20"/>
    <mergeCell ref="AC19:AC20"/>
    <mergeCell ref="AC23:AC25"/>
    <mergeCell ref="AH23:AH25"/>
    <mergeCell ref="BH33:BH35"/>
    <mergeCell ref="AI23:AI25"/>
    <mergeCell ref="AE19:AE20"/>
    <mergeCell ref="AA23:AA25"/>
    <mergeCell ref="Z23:Z25"/>
    <mergeCell ref="BL41:BL42"/>
    <mergeCell ref="AJ36:AJ37"/>
    <mergeCell ref="BJ36:BJ37"/>
    <mergeCell ref="BI15:BI16"/>
    <mergeCell ref="BJ19:BJ20"/>
    <mergeCell ref="BI17:BI18"/>
    <mergeCell ref="BJ15:BJ16"/>
    <mergeCell ref="BI19:BI20"/>
    <mergeCell ref="BF19:BF20"/>
    <mergeCell ref="BH23:BH25"/>
    <mergeCell ref="BH19:BH20"/>
    <mergeCell ref="BG19:BG20"/>
    <mergeCell ref="AL36:AL37"/>
    <mergeCell ref="AK15:AK16"/>
    <mergeCell ref="AJ17:AJ18"/>
    <mergeCell ref="AL17:AL18"/>
    <mergeCell ref="BE15:BE16"/>
    <mergeCell ref="AJ23:AJ25"/>
    <mergeCell ref="BD23:BD25"/>
    <mergeCell ref="BJ33:BJ35"/>
    <mergeCell ref="BE11:BE12"/>
    <mergeCell ref="BF11:BF12"/>
    <mergeCell ref="BG11:BG12"/>
    <mergeCell ref="BK41:BK42"/>
    <mergeCell ref="AI41:AI42"/>
    <mergeCell ref="AK41:AK42"/>
    <mergeCell ref="AL23:AL25"/>
    <mergeCell ref="AJ19:AJ20"/>
    <mergeCell ref="AK23:AK25"/>
    <mergeCell ref="BD17:BD18"/>
    <mergeCell ref="AI17:AI18"/>
    <mergeCell ref="BE17:BE18"/>
    <mergeCell ref="BF33:BF35"/>
    <mergeCell ref="BH36:BH37"/>
    <mergeCell ref="BG36:BG37"/>
    <mergeCell ref="BE36:BE37"/>
    <mergeCell ref="BF36:BF37"/>
    <mergeCell ref="BH41:BH42"/>
    <mergeCell ref="BJ41:BJ42"/>
    <mergeCell ref="BI33:BI35"/>
    <mergeCell ref="BI41:BI42"/>
    <mergeCell ref="BI23:BI25"/>
    <mergeCell ref="BI36:BI37"/>
    <mergeCell ref="BJ23:BJ25"/>
    <mergeCell ref="BI11:BI12"/>
    <mergeCell ref="L17:L18"/>
    <mergeCell ref="L23:L25"/>
    <mergeCell ref="AT11:AT12"/>
    <mergeCell ref="AU11:AU12"/>
    <mergeCell ref="AV11:AV12"/>
    <mergeCell ref="AW11:AW12"/>
    <mergeCell ref="AX11:AX12"/>
    <mergeCell ref="AY11:AY12"/>
    <mergeCell ref="AZ11:AZ12"/>
    <mergeCell ref="BA11:BA12"/>
    <mergeCell ref="BB11:BB12"/>
    <mergeCell ref="AO11:AO12"/>
    <mergeCell ref="AP11:AP12"/>
    <mergeCell ref="AA11:AA12"/>
    <mergeCell ref="AB11:AB12"/>
    <mergeCell ref="AC11:AC12"/>
    <mergeCell ref="AE11:AE12"/>
    <mergeCell ref="BC11:BC12"/>
    <mergeCell ref="R15:R16"/>
    <mergeCell ref="S15:S16"/>
    <mergeCell ref="AA17:AA18"/>
    <mergeCell ref="BD15:BD16"/>
    <mergeCell ref="AC47:AC48"/>
    <mergeCell ref="AD47:AD48"/>
    <mergeCell ref="AE47:AE48"/>
    <mergeCell ref="AF47:AF48"/>
    <mergeCell ref="AG47:AG48"/>
    <mergeCell ref="R45:R46"/>
    <mergeCell ref="X45:X46"/>
    <mergeCell ref="R36:R37"/>
    <mergeCell ref="O45:O46"/>
    <mergeCell ref="Q45:Q46"/>
    <mergeCell ref="Y47:Y48"/>
    <mergeCell ref="Z47:Z48"/>
    <mergeCell ref="AA47:AA48"/>
    <mergeCell ref="AB47:AB48"/>
    <mergeCell ref="P47:P48"/>
    <mergeCell ref="S47:S48"/>
    <mergeCell ref="X47:X48"/>
    <mergeCell ref="Q47:Q48"/>
    <mergeCell ref="R47:R48"/>
    <mergeCell ref="T47:T48"/>
    <mergeCell ref="U47:U48"/>
    <mergeCell ref="V47:V48"/>
    <mergeCell ref="W47:W48"/>
    <mergeCell ref="AG45:AG46"/>
  </mergeCells>
  <phoneticPr fontId="14" type="noConversion"/>
  <conditionalFormatting sqref="D8 G13:K13 G30:J30 G33:J34 AL47 M11 C33:D34 C41:C42 C47:C48 G8:J9 G15:J15 G17:J17 G41:J44 G39:J39 G11:J11">
    <cfRule type="containsText" dxfId="781" priority="1811" stopIfTrue="1" operator="containsText" text="BAJO">
      <formula>NOT(ISERROR(SEARCH("BAJO",C8)))</formula>
    </cfRule>
    <cfRule type="cellIs" dxfId="780" priority="1812" stopIfTrue="1" operator="equal">
      <formula>"MUY ALTO"</formula>
    </cfRule>
    <cfRule type="cellIs" dxfId="779" priority="1813" stopIfTrue="1" operator="equal">
      <formula>"MODERADO"</formula>
    </cfRule>
    <cfRule type="cellIs" dxfId="778" priority="1814" stopIfTrue="1" operator="equal">
      <formula>"ALTO"</formula>
    </cfRule>
  </conditionalFormatting>
  <conditionalFormatting sqref="AI8:AJ8 M8:M9 AI11 AI19:AJ19 AI18 AI20 AI17:AJ17 AI33:AI35 M33:M35 M22:M24 M5 AJ15 M45 AI47:AJ47 M43 AI43:AJ45 M47 AI30:AJ31 M39:M41 AI39:AJ41 M11 AI13:AJ14 M13:M14">
    <cfRule type="cellIs" dxfId="777" priority="1801" stopIfTrue="1" operator="equal">
      <formula>4</formula>
    </cfRule>
    <cfRule type="cellIs" dxfId="776" priority="1802" stopIfTrue="1" operator="equal">
      <formula>3</formula>
    </cfRule>
    <cfRule type="cellIs" dxfId="775" priority="1803" stopIfTrue="1" operator="equal">
      <formula>2</formula>
    </cfRule>
    <cfRule type="cellIs" dxfId="774" priority="1804" stopIfTrue="1" operator="equal">
      <formula>1</formula>
    </cfRule>
    <cfRule type="cellIs" dxfId="773" priority="1805" stopIfTrue="1" operator="equal">
      <formula>5</formula>
    </cfRule>
  </conditionalFormatting>
  <conditionalFormatting sqref="BF8:BG8 BF17:BG17 BF19:BG19 BF11:BG11 BG9 BF7 BF33:BG34 BF47:BG47 BF43:BG45 BG15 BF39:BG41 BF30:BG31 BF13:BG14">
    <cfRule type="cellIs" dxfId="772" priority="1795" operator="equal">
      <formula>5</formula>
    </cfRule>
    <cfRule type="cellIs" dxfId="771" priority="1796" operator="equal">
      <formula>4</formula>
    </cfRule>
    <cfRule type="cellIs" dxfId="770" priority="1797" operator="equal">
      <formula>3</formula>
    </cfRule>
    <cfRule type="cellIs" dxfId="769" priority="1798" operator="equal">
      <formula>2</formula>
    </cfRule>
    <cfRule type="cellIs" dxfId="768" priority="1799" operator="lessThanOrEqual">
      <formula>1</formula>
    </cfRule>
  </conditionalFormatting>
  <conditionalFormatting sqref="BJ19:BJ20 BJ8:BJ10 BJ13:BJ14 BJ33:BJ35 BJ39 BJ23:BJ25 BJ49:BJ50">
    <cfRule type="containsText" dxfId="767" priority="1791" stopIfTrue="1" operator="containsText" text="BAJO">
      <formula>NOT(ISERROR(SEARCH("BAJO",BJ8)))</formula>
    </cfRule>
    <cfRule type="cellIs" dxfId="766" priority="1792" stopIfTrue="1" operator="equal">
      <formula>"EXTREMO"</formula>
    </cfRule>
    <cfRule type="cellIs" dxfId="765" priority="1793" stopIfTrue="1" operator="equal">
      <formula>"MODERADO"</formula>
    </cfRule>
    <cfRule type="cellIs" dxfId="764" priority="1794" stopIfTrue="1" operator="equal">
      <formula>"ALTO"</formula>
    </cfRule>
  </conditionalFormatting>
  <conditionalFormatting sqref="C17 C8:C9 C11 C13:C14">
    <cfRule type="containsText" dxfId="763" priority="1711" stopIfTrue="1" operator="containsText" text="BAJO">
      <formula>NOT(ISERROR(SEARCH("BAJO",C8)))</formula>
    </cfRule>
    <cfRule type="cellIs" dxfId="762" priority="1712" stopIfTrue="1" operator="equal">
      <formula>"MUY ALTO"</formula>
    </cfRule>
    <cfRule type="cellIs" dxfId="761" priority="1713" stopIfTrue="1" operator="equal">
      <formula>"MODERADO"</formula>
    </cfRule>
    <cfRule type="cellIs" dxfId="760" priority="1714" stopIfTrue="1" operator="equal">
      <formula>"ALTO"</formula>
    </cfRule>
  </conditionalFormatting>
  <conditionalFormatting sqref="AI13:AJ14">
    <cfRule type="cellIs" dxfId="759" priority="1706" stopIfTrue="1" operator="equal">
      <formula>4</formula>
    </cfRule>
    <cfRule type="cellIs" dxfId="758" priority="1707" stopIfTrue="1" operator="equal">
      <formula>3</formula>
    </cfRule>
    <cfRule type="cellIs" dxfId="757" priority="1708" stopIfTrue="1" operator="equal">
      <formula>2</formula>
    </cfRule>
    <cfRule type="cellIs" dxfId="756" priority="1709" stopIfTrue="1" operator="equal">
      <formula>1</formula>
    </cfRule>
    <cfRule type="cellIs" dxfId="755" priority="1710" stopIfTrue="1" operator="equal">
      <formula>5</formula>
    </cfRule>
  </conditionalFormatting>
  <conditionalFormatting sqref="AL13:AL14">
    <cfRule type="containsText" dxfId="754" priority="1702" stopIfTrue="1" operator="containsText" text="BAJO">
      <formula>NOT(ISERROR(SEARCH("BAJO",AL13)))</formula>
    </cfRule>
    <cfRule type="cellIs" dxfId="753" priority="1703" stopIfTrue="1" operator="equal">
      <formula>"MUY ALTO"</formula>
    </cfRule>
    <cfRule type="cellIs" dxfId="752" priority="1704" stopIfTrue="1" operator="equal">
      <formula>"MODERADO"</formula>
    </cfRule>
    <cfRule type="cellIs" dxfId="751" priority="1705" stopIfTrue="1" operator="equal">
      <formula>"ALTO"</formula>
    </cfRule>
  </conditionalFormatting>
  <conditionalFormatting sqref="AL14">
    <cfRule type="containsText" dxfId="750" priority="1698" stopIfTrue="1" operator="containsText" text="BAJO">
      <formula>NOT(ISERROR(SEARCH("BAJO",AL14)))</formula>
    </cfRule>
    <cfRule type="cellIs" dxfId="749" priority="1699" stopIfTrue="1" operator="equal">
      <formula>"MUY ALTO"</formula>
    </cfRule>
    <cfRule type="cellIs" dxfId="748" priority="1700" stopIfTrue="1" operator="equal">
      <formula>"MODERADO"</formula>
    </cfRule>
    <cfRule type="cellIs" dxfId="747" priority="1701" stopIfTrue="1" operator="equal">
      <formula>"ALTO"</formula>
    </cfRule>
  </conditionalFormatting>
  <conditionalFormatting sqref="AL28:AL30">
    <cfRule type="containsText" dxfId="746" priority="1690" stopIfTrue="1" operator="containsText" text="BAJO">
      <formula>NOT(ISERROR(SEARCH("BAJO",AL28)))</formula>
    </cfRule>
    <cfRule type="cellIs" dxfId="745" priority="1691" stopIfTrue="1" operator="equal">
      <formula>"MUY ALTO"</formula>
    </cfRule>
    <cfRule type="cellIs" dxfId="744" priority="1692" stopIfTrue="1" operator="equal">
      <formula>"MODERADO"</formula>
    </cfRule>
    <cfRule type="cellIs" dxfId="743" priority="1693" stopIfTrue="1" operator="equal">
      <formula>"ALTO"</formula>
    </cfRule>
  </conditionalFormatting>
  <conditionalFormatting sqref="AL31">
    <cfRule type="containsText" dxfId="742" priority="1674" stopIfTrue="1" operator="containsText" text="BAJO">
      <formula>NOT(ISERROR(SEARCH("BAJO",AL31)))</formula>
    </cfRule>
    <cfRule type="cellIs" dxfId="741" priority="1675" stopIfTrue="1" operator="equal">
      <formula>"MUY ALTO"</formula>
    </cfRule>
    <cfRule type="cellIs" dxfId="740" priority="1676" stopIfTrue="1" operator="equal">
      <formula>"MODERADO"</formula>
    </cfRule>
    <cfRule type="cellIs" dxfId="739" priority="1677" stopIfTrue="1" operator="equal">
      <formula>"ALTO"</formula>
    </cfRule>
  </conditionalFormatting>
  <conditionalFormatting sqref="AL33:AL34">
    <cfRule type="containsText" dxfId="738" priority="1666" stopIfTrue="1" operator="containsText" text="BAJO">
      <formula>NOT(ISERROR(SEARCH("BAJO",AL33)))</formula>
    </cfRule>
    <cfRule type="cellIs" dxfId="737" priority="1667" stopIfTrue="1" operator="equal">
      <formula>"MUY ALTO"</formula>
    </cfRule>
    <cfRule type="cellIs" dxfId="736" priority="1668" stopIfTrue="1" operator="equal">
      <formula>"MODERADO"</formula>
    </cfRule>
    <cfRule type="cellIs" dxfId="735" priority="1669" stopIfTrue="1" operator="equal">
      <formula>"ALTO"</formula>
    </cfRule>
  </conditionalFormatting>
  <conditionalFormatting sqref="AI47:AJ47">
    <cfRule type="cellIs" dxfId="734" priority="1580" stopIfTrue="1" operator="equal">
      <formula>4</formula>
    </cfRule>
    <cfRule type="cellIs" dxfId="733" priority="1581" stopIfTrue="1" operator="equal">
      <formula>3</formula>
    </cfRule>
    <cfRule type="cellIs" dxfId="732" priority="1582" stopIfTrue="1" operator="equal">
      <formula>2</formula>
    </cfRule>
    <cfRule type="cellIs" dxfId="731" priority="1583" stopIfTrue="1" operator="equal">
      <formula>1</formula>
    </cfRule>
    <cfRule type="cellIs" dxfId="730" priority="1584" stopIfTrue="1" operator="equal">
      <formula>5</formula>
    </cfRule>
  </conditionalFormatting>
  <conditionalFormatting sqref="AL47">
    <cfRule type="containsText" dxfId="729" priority="1576" stopIfTrue="1" operator="containsText" text="BAJO">
      <formula>NOT(ISERROR(SEARCH("BAJO",AL47)))</formula>
    </cfRule>
    <cfRule type="cellIs" dxfId="728" priority="1577" stopIfTrue="1" operator="equal">
      <formula>"MUY ALTO"</formula>
    </cfRule>
    <cfRule type="cellIs" dxfId="727" priority="1578" stopIfTrue="1" operator="equal">
      <formula>"MODERADO"</formula>
    </cfRule>
    <cfRule type="cellIs" dxfId="726" priority="1579" stopIfTrue="1" operator="equal">
      <formula>"ALTO"</formula>
    </cfRule>
  </conditionalFormatting>
  <conditionalFormatting sqref="AL8">
    <cfRule type="containsText" dxfId="725" priority="1563" stopIfTrue="1" operator="containsText" text="BAJO">
      <formula>NOT(ISERROR(SEARCH("BAJO",AL8)))</formula>
    </cfRule>
    <cfRule type="cellIs" dxfId="724" priority="1564" stopIfTrue="1" operator="equal">
      <formula>"MUY ALTO"</formula>
    </cfRule>
    <cfRule type="cellIs" dxfId="723" priority="1565" stopIfTrue="1" operator="equal">
      <formula>"MODERADO"</formula>
    </cfRule>
    <cfRule type="cellIs" dxfId="722" priority="1566" stopIfTrue="1" operator="equal">
      <formula>"ALTO"</formula>
    </cfRule>
  </conditionalFormatting>
  <conditionalFormatting sqref="O11:AI11">
    <cfRule type="cellIs" dxfId="721" priority="1558" stopIfTrue="1" operator="equal">
      <formula>4</formula>
    </cfRule>
    <cfRule type="cellIs" dxfId="720" priority="1559" stopIfTrue="1" operator="equal">
      <formula>3</formula>
    </cfRule>
    <cfRule type="cellIs" dxfId="719" priority="1560" stopIfTrue="1" operator="equal">
      <formula>2</formula>
    </cfRule>
    <cfRule type="cellIs" dxfId="718" priority="1561" stopIfTrue="1" operator="equal">
      <formula>1</formula>
    </cfRule>
    <cfRule type="cellIs" dxfId="717" priority="1562" stopIfTrue="1" operator="equal">
      <formula>5</formula>
    </cfRule>
  </conditionalFormatting>
  <conditionalFormatting sqref="AL11">
    <cfRule type="containsText" dxfId="716" priority="1554" stopIfTrue="1" operator="containsText" text="BAJO">
      <formula>NOT(ISERROR(SEARCH("BAJO",AL11)))</formula>
    </cfRule>
    <cfRule type="cellIs" dxfId="715" priority="1555" stopIfTrue="1" operator="equal">
      <formula>"MUY ALTO"</formula>
    </cfRule>
    <cfRule type="cellIs" dxfId="714" priority="1556" stopIfTrue="1" operator="equal">
      <formula>"MODERADO"</formula>
    </cfRule>
    <cfRule type="cellIs" dxfId="713" priority="1557" stopIfTrue="1" operator="equal">
      <formula>"ALTO"</formula>
    </cfRule>
  </conditionalFormatting>
  <conditionalFormatting sqref="AJ15">
    <cfRule type="cellIs" dxfId="712" priority="1535" stopIfTrue="1" operator="equal">
      <formula>4</formula>
    </cfRule>
    <cfRule type="cellIs" dxfId="711" priority="1536" stopIfTrue="1" operator="equal">
      <formula>3</formula>
    </cfRule>
    <cfRule type="cellIs" dxfId="710" priority="1537" stopIfTrue="1" operator="equal">
      <formula>2</formula>
    </cfRule>
    <cfRule type="cellIs" dxfId="709" priority="1538" stopIfTrue="1" operator="equal">
      <formula>1</formula>
    </cfRule>
    <cfRule type="cellIs" dxfId="708" priority="1539" stopIfTrue="1" operator="equal">
      <formula>5</formula>
    </cfRule>
  </conditionalFormatting>
  <conditionalFormatting sqref="AI17:AJ17">
    <cfRule type="cellIs" dxfId="707" priority="1525" stopIfTrue="1" operator="equal">
      <formula>4</formula>
    </cfRule>
    <cfRule type="cellIs" dxfId="706" priority="1526" stopIfTrue="1" operator="equal">
      <formula>3</formula>
    </cfRule>
    <cfRule type="cellIs" dxfId="705" priority="1527" stopIfTrue="1" operator="equal">
      <formula>2</formula>
    </cfRule>
    <cfRule type="cellIs" dxfId="704" priority="1528" stopIfTrue="1" operator="equal">
      <formula>1</formula>
    </cfRule>
    <cfRule type="cellIs" dxfId="703" priority="1529" stopIfTrue="1" operator="equal">
      <formula>5</formula>
    </cfRule>
  </conditionalFormatting>
  <conditionalFormatting sqref="AL17">
    <cfRule type="containsText" dxfId="702" priority="1521" stopIfTrue="1" operator="containsText" text="BAJO">
      <formula>NOT(ISERROR(SEARCH("BAJO",AL17)))</formula>
    </cfRule>
    <cfRule type="cellIs" dxfId="701" priority="1522" stopIfTrue="1" operator="equal">
      <formula>"MUY ALTO"</formula>
    </cfRule>
    <cfRule type="cellIs" dxfId="700" priority="1523" stopIfTrue="1" operator="equal">
      <formula>"MODERADO"</formula>
    </cfRule>
    <cfRule type="cellIs" dxfId="699" priority="1524" stopIfTrue="1" operator="equal">
      <formula>"ALTO"</formula>
    </cfRule>
  </conditionalFormatting>
  <conditionalFormatting sqref="AI19:AJ19">
    <cfRule type="cellIs" dxfId="698" priority="1511" stopIfTrue="1" operator="equal">
      <formula>4</formula>
    </cfRule>
    <cfRule type="cellIs" dxfId="697" priority="1512" stopIfTrue="1" operator="equal">
      <formula>3</formula>
    </cfRule>
    <cfRule type="cellIs" dxfId="696" priority="1513" stopIfTrue="1" operator="equal">
      <formula>2</formula>
    </cfRule>
    <cfRule type="cellIs" dxfId="695" priority="1514" stopIfTrue="1" operator="equal">
      <formula>1</formula>
    </cfRule>
    <cfRule type="cellIs" dxfId="694" priority="1515" stopIfTrue="1" operator="equal">
      <formula>5</formula>
    </cfRule>
  </conditionalFormatting>
  <conditionalFormatting sqref="AL19 AL21">
    <cfRule type="containsText" dxfId="693" priority="1507" stopIfTrue="1" operator="containsText" text="BAJO">
      <formula>NOT(ISERROR(SEARCH("BAJO",AL19)))</formula>
    </cfRule>
    <cfRule type="cellIs" dxfId="692" priority="1508" stopIfTrue="1" operator="equal">
      <formula>"MUY ALTO"</formula>
    </cfRule>
    <cfRule type="cellIs" dxfId="691" priority="1509" stopIfTrue="1" operator="equal">
      <formula>"MODERADO"</formula>
    </cfRule>
    <cfRule type="cellIs" dxfId="690" priority="1510" stopIfTrue="1" operator="equal">
      <formula>"ALTO"</formula>
    </cfRule>
  </conditionalFormatting>
  <conditionalFormatting sqref="AL39:AL40">
    <cfRule type="containsText" dxfId="689" priority="1503" stopIfTrue="1" operator="containsText" text="BAJO">
      <formula>NOT(ISERROR(SEARCH("BAJO",AL39)))</formula>
    </cfRule>
    <cfRule type="cellIs" dxfId="688" priority="1504" stopIfTrue="1" operator="equal">
      <formula>"MUY ALTO"</formula>
    </cfRule>
    <cfRule type="cellIs" dxfId="687" priority="1505" stopIfTrue="1" operator="equal">
      <formula>"MODERADO"</formula>
    </cfRule>
    <cfRule type="cellIs" dxfId="686" priority="1506" stopIfTrue="1" operator="equal">
      <formula>"ALTO"</formula>
    </cfRule>
  </conditionalFormatting>
  <conditionalFormatting sqref="AL40">
    <cfRule type="containsText" dxfId="685" priority="1499" stopIfTrue="1" operator="containsText" text="BAJO">
      <formula>NOT(ISERROR(SEARCH("BAJO",AL40)))</formula>
    </cfRule>
    <cfRule type="cellIs" dxfId="684" priority="1500" stopIfTrue="1" operator="equal">
      <formula>"MUY ALTO"</formula>
    </cfRule>
    <cfRule type="cellIs" dxfId="683" priority="1501" stopIfTrue="1" operator="equal">
      <formula>"MODERADO"</formula>
    </cfRule>
    <cfRule type="cellIs" dxfId="682" priority="1502" stopIfTrue="1" operator="equal">
      <formula>"ALTO"</formula>
    </cfRule>
  </conditionalFormatting>
  <conditionalFormatting sqref="AL41">
    <cfRule type="containsText" dxfId="681" priority="1495" stopIfTrue="1" operator="containsText" text="BAJO">
      <formula>NOT(ISERROR(SEARCH("BAJO",AL41)))</formula>
    </cfRule>
    <cfRule type="cellIs" dxfId="680" priority="1496" stopIfTrue="1" operator="equal">
      <formula>"MUY ALTO"</formula>
    </cfRule>
    <cfRule type="cellIs" dxfId="679" priority="1497" stopIfTrue="1" operator="equal">
      <formula>"MODERADO"</formula>
    </cfRule>
    <cfRule type="cellIs" dxfId="678" priority="1498" stopIfTrue="1" operator="equal">
      <formula>"ALTO"</formula>
    </cfRule>
  </conditionalFormatting>
  <conditionalFormatting sqref="AL43">
    <cfRule type="containsText" dxfId="677" priority="1491" stopIfTrue="1" operator="containsText" text="BAJO">
      <formula>NOT(ISERROR(SEARCH("BAJO",AL43)))</formula>
    </cfRule>
    <cfRule type="cellIs" dxfId="676" priority="1492" stopIfTrue="1" operator="equal">
      <formula>"MUY ALTO"</formula>
    </cfRule>
    <cfRule type="cellIs" dxfId="675" priority="1493" stopIfTrue="1" operator="equal">
      <formula>"MODERADO"</formula>
    </cfRule>
    <cfRule type="cellIs" dxfId="674" priority="1494" stopIfTrue="1" operator="equal">
      <formula>"ALTO"</formula>
    </cfRule>
  </conditionalFormatting>
  <conditionalFormatting sqref="AL44">
    <cfRule type="containsText" dxfId="673" priority="1487" stopIfTrue="1" operator="containsText" text="BAJO">
      <formula>NOT(ISERROR(SEARCH("BAJO",AL44)))</formula>
    </cfRule>
    <cfRule type="cellIs" dxfId="672" priority="1488" stopIfTrue="1" operator="equal">
      <formula>"MUY ALTO"</formula>
    </cfRule>
    <cfRule type="cellIs" dxfId="671" priority="1489" stopIfTrue="1" operator="equal">
      <formula>"MODERADO"</formula>
    </cfRule>
    <cfRule type="cellIs" dxfId="670" priority="1490" stopIfTrue="1" operator="equal">
      <formula>"ALTO"</formula>
    </cfRule>
  </conditionalFormatting>
  <conditionalFormatting sqref="AL43:AL45">
    <cfRule type="containsText" dxfId="669" priority="1483" stopIfTrue="1" operator="containsText" text="BAJO">
      <formula>NOT(ISERROR(SEARCH("BAJO",AL43)))</formula>
    </cfRule>
    <cfRule type="cellIs" dxfId="668" priority="1484" stopIfTrue="1" operator="equal">
      <formula>"MUY ALTO"</formula>
    </cfRule>
    <cfRule type="cellIs" dxfId="667" priority="1485" stopIfTrue="1" operator="equal">
      <formula>"MODERADO"</formula>
    </cfRule>
    <cfRule type="cellIs" dxfId="666" priority="1486" stopIfTrue="1" operator="equal">
      <formula>"ALTO"</formula>
    </cfRule>
  </conditionalFormatting>
  <conditionalFormatting sqref="O40">
    <cfRule type="cellIs" dxfId="665" priority="1474" stopIfTrue="1" operator="equal">
      <formula>4</formula>
    </cfRule>
    <cfRule type="cellIs" dxfId="664" priority="1475" stopIfTrue="1" operator="equal">
      <formula>3</formula>
    </cfRule>
    <cfRule type="cellIs" dxfId="663" priority="1476" stopIfTrue="1" operator="equal">
      <formula>2</formula>
    </cfRule>
    <cfRule type="cellIs" dxfId="662" priority="1477" stopIfTrue="1" operator="equal">
      <formula>1</formula>
    </cfRule>
    <cfRule type="cellIs" dxfId="661" priority="1478" stopIfTrue="1" operator="equal">
      <formula>5</formula>
    </cfRule>
  </conditionalFormatting>
  <conditionalFormatting sqref="U33:X34 AB33:AB34 AG33:AG34 O33:R34 O36:Q36">
    <cfRule type="cellIs" dxfId="660" priority="1469" stopIfTrue="1" operator="equal">
      <formula>4</formula>
    </cfRule>
    <cfRule type="cellIs" dxfId="659" priority="1470" stopIfTrue="1" operator="equal">
      <formula>3</formula>
    </cfRule>
    <cfRule type="cellIs" dxfId="658" priority="1471" stopIfTrue="1" operator="equal">
      <formula>2</formula>
    </cfRule>
    <cfRule type="cellIs" dxfId="657" priority="1472" stopIfTrue="1" operator="equal">
      <formula>1</formula>
    </cfRule>
    <cfRule type="cellIs" dxfId="656" priority="1473" stopIfTrue="1" operator="equal">
      <formula>5</formula>
    </cfRule>
  </conditionalFormatting>
  <conditionalFormatting sqref="T47:AG47">
    <cfRule type="cellIs" dxfId="655" priority="1455" stopIfTrue="1" operator="equal">
      <formula>4</formula>
    </cfRule>
    <cfRule type="cellIs" dxfId="654" priority="1456" stopIfTrue="1" operator="equal">
      <formula>3</formula>
    </cfRule>
    <cfRule type="cellIs" dxfId="653" priority="1457" stopIfTrue="1" operator="equal">
      <formula>2</formula>
    </cfRule>
    <cfRule type="cellIs" dxfId="652" priority="1458" stopIfTrue="1" operator="equal">
      <formula>1</formula>
    </cfRule>
    <cfRule type="cellIs" dxfId="651" priority="1459" stopIfTrue="1" operator="equal">
      <formula>5</formula>
    </cfRule>
  </conditionalFormatting>
  <conditionalFormatting sqref="BD9:BE9">
    <cfRule type="iconSet" priority="1454">
      <iconSet iconSet="4TrafficLights">
        <cfvo type="percent" val="0"/>
        <cfvo type="percent" val="20"/>
        <cfvo type="percent" val="61"/>
        <cfvo type="percent" val="81"/>
      </iconSet>
    </cfRule>
  </conditionalFormatting>
  <conditionalFormatting sqref="BF9">
    <cfRule type="cellIs" dxfId="650" priority="1448" operator="equal">
      <formula>5</formula>
    </cfRule>
    <cfRule type="cellIs" dxfId="649" priority="1449" operator="equal">
      <formula>4</formula>
    </cfRule>
    <cfRule type="cellIs" dxfId="648" priority="1450" operator="equal">
      <formula>3</formula>
    </cfRule>
    <cfRule type="cellIs" dxfId="647" priority="1451" operator="equal">
      <formula>2</formula>
    </cfRule>
    <cfRule type="cellIs" dxfId="646" priority="1452" operator="lessThanOrEqual">
      <formula>1</formula>
    </cfRule>
  </conditionalFormatting>
  <conditionalFormatting sqref="BF9">
    <cfRule type="colorScale" priority="1453">
      <colorScale>
        <cfvo type="min"/>
        <cfvo type="percentile" val="50"/>
        <cfvo type="max"/>
        <color rgb="FFF8696B"/>
        <color rgb="FFFFEB84"/>
        <color rgb="FF63BE7B"/>
      </colorScale>
    </cfRule>
  </conditionalFormatting>
  <conditionalFormatting sqref="AI9:AJ9 AJ11">
    <cfRule type="cellIs" dxfId="645" priority="1423" stopIfTrue="1" operator="equal">
      <formula>4</formula>
    </cfRule>
    <cfRule type="cellIs" dxfId="644" priority="1424" stopIfTrue="1" operator="equal">
      <formula>3</formula>
    </cfRule>
    <cfRule type="cellIs" dxfId="643" priority="1425" stopIfTrue="1" operator="equal">
      <formula>2</formula>
    </cfRule>
    <cfRule type="cellIs" dxfId="642" priority="1426" stopIfTrue="1" operator="equal">
      <formula>1</formula>
    </cfRule>
    <cfRule type="cellIs" dxfId="641" priority="1427" stopIfTrue="1" operator="equal">
      <formula>5</formula>
    </cfRule>
  </conditionalFormatting>
  <conditionalFormatting sqref="AL9">
    <cfRule type="containsText" dxfId="640" priority="1419" stopIfTrue="1" operator="containsText" text="BAJO">
      <formula>NOT(ISERROR(SEARCH("BAJO",AL9)))</formula>
    </cfRule>
    <cfRule type="cellIs" dxfId="639" priority="1420" stopIfTrue="1" operator="equal">
      <formula>"MUY ALTO"</formula>
    </cfRule>
    <cfRule type="cellIs" dxfId="638" priority="1421" stopIfTrue="1" operator="equal">
      <formula>"MODERADO"</formula>
    </cfRule>
    <cfRule type="cellIs" dxfId="637" priority="1422" stopIfTrue="1" operator="equal">
      <formula>"ALTO"</formula>
    </cfRule>
  </conditionalFormatting>
  <conditionalFormatting sqref="G45:J45">
    <cfRule type="containsText" dxfId="636" priority="1415" stopIfTrue="1" operator="containsText" text="BAJO">
      <formula>NOT(ISERROR(SEARCH("BAJO",G45)))</formula>
    </cfRule>
    <cfRule type="cellIs" dxfId="635" priority="1416" stopIfTrue="1" operator="equal">
      <formula>"MUY ALTO"</formula>
    </cfRule>
    <cfRule type="cellIs" dxfId="634" priority="1417" stopIfTrue="1" operator="equal">
      <formula>"MODERADO"</formula>
    </cfRule>
    <cfRule type="cellIs" dxfId="633" priority="1418" stopIfTrue="1" operator="equal">
      <formula>"ALTO"</formula>
    </cfRule>
  </conditionalFormatting>
  <conditionalFormatting sqref="G47:J47">
    <cfRule type="containsText" dxfId="632" priority="1411" stopIfTrue="1" operator="containsText" text="BAJO">
      <formula>NOT(ISERROR(SEARCH("BAJO",G47)))</formula>
    </cfRule>
    <cfRule type="cellIs" dxfId="631" priority="1412" stopIfTrue="1" operator="equal">
      <formula>"MUY ALTO"</formula>
    </cfRule>
    <cfRule type="cellIs" dxfId="630" priority="1413" stopIfTrue="1" operator="equal">
      <formula>"MODERADO"</formula>
    </cfRule>
    <cfRule type="cellIs" dxfId="629" priority="1414" stopIfTrue="1" operator="equal">
      <formula>"ALTO"</formula>
    </cfRule>
  </conditionalFormatting>
  <conditionalFormatting sqref="AL17:AL21 AL33:AL35 AL5 AL8:AL9 AL43:AL45 AL47 AL39:AL41 AL28:AL31 AL11 AL13:AL14">
    <cfRule type="cellIs" dxfId="628" priority="1800" stopIfTrue="1" operator="equal">
      <formula>"EXTREMO"</formula>
    </cfRule>
  </conditionalFormatting>
  <conditionalFormatting sqref="AK39 BH8:BH9 AK17:AK18 AK45 AK43 BH11 AK30 AK13:AK14">
    <cfRule type="cellIs" dxfId="627" priority="1682" stopIfTrue="1" operator="greaterThanOrEqual">
      <formula>12.1</formula>
    </cfRule>
    <cfRule type="cellIs" dxfId="626" priority="1683" stopIfTrue="1" operator="between">
      <formula>6.1</formula>
      <formula>12</formula>
    </cfRule>
    <cfRule type="cellIs" dxfId="625" priority="1684" stopIfTrue="1" operator="between">
      <formula>2.1</formula>
      <formula>6</formula>
    </cfRule>
    <cfRule type="cellIs" dxfId="624" priority="1685" stopIfTrue="1" operator="lessThanOrEqual">
      <formula>2</formula>
    </cfRule>
  </conditionalFormatting>
  <conditionalFormatting sqref="AL41">
    <cfRule type="containsText" dxfId="623" priority="1407" stopIfTrue="1" operator="containsText" text="BAJO">
      <formula>NOT(ISERROR(SEARCH("BAJO",AL41)))</formula>
    </cfRule>
    <cfRule type="cellIs" dxfId="622" priority="1408" stopIfTrue="1" operator="equal">
      <formula>"MUY ALTO"</formula>
    </cfRule>
    <cfRule type="cellIs" dxfId="621" priority="1409" stopIfTrue="1" operator="equal">
      <formula>"MODERADO"</formula>
    </cfRule>
    <cfRule type="cellIs" dxfId="620" priority="1410" stopIfTrue="1" operator="equal">
      <formula>"ALTO"</formula>
    </cfRule>
  </conditionalFormatting>
  <conditionalFormatting sqref="AI21:AJ21">
    <cfRule type="cellIs" dxfId="619" priority="1388" stopIfTrue="1" operator="equal">
      <formula>4</formula>
    </cfRule>
    <cfRule type="cellIs" dxfId="618" priority="1389" stopIfTrue="1" operator="equal">
      <formula>3</formula>
    </cfRule>
    <cfRule type="cellIs" dxfId="617" priority="1390" stopIfTrue="1" operator="equal">
      <formula>2</formula>
    </cfRule>
    <cfRule type="cellIs" dxfId="616" priority="1391" stopIfTrue="1" operator="equal">
      <formula>1</formula>
    </cfRule>
    <cfRule type="cellIs" dxfId="615" priority="1392" stopIfTrue="1" operator="equal">
      <formula>5</formula>
    </cfRule>
  </conditionalFormatting>
  <conditionalFormatting sqref="AI21:AJ21">
    <cfRule type="cellIs" dxfId="614" priority="1379" stopIfTrue="1" operator="equal">
      <formula>4</formula>
    </cfRule>
    <cfRule type="cellIs" dxfId="613" priority="1380" stopIfTrue="1" operator="equal">
      <formula>3</formula>
    </cfRule>
    <cfRule type="cellIs" dxfId="612" priority="1381" stopIfTrue="1" operator="equal">
      <formula>2</formula>
    </cfRule>
    <cfRule type="cellIs" dxfId="611" priority="1382" stopIfTrue="1" operator="equal">
      <formula>1</formula>
    </cfRule>
    <cfRule type="cellIs" dxfId="610" priority="1383" stopIfTrue="1" operator="equal">
      <formula>5</formula>
    </cfRule>
  </conditionalFormatting>
  <conditionalFormatting sqref="AK21">
    <cfRule type="cellIs" dxfId="609" priority="1384" stopIfTrue="1" operator="greaterThanOrEqual">
      <formula>12.1</formula>
    </cfRule>
    <cfRule type="cellIs" dxfId="608" priority="1385" stopIfTrue="1" operator="between">
      <formula>6.1</formula>
      <formula>12</formula>
    </cfRule>
    <cfRule type="cellIs" dxfId="607" priority="1386" stopIfTrue="1" operator="between">
      <formula>2.1</formula>
      <formula>6</formula>
    </cfRule>
    <cfRule type="cellIs" dxfId="606" priority="1387" stopIfTrue="1" operator="lessThanOrEqual">
      <formula>2</formula>
    </cfRule>
  </conditionalFormatting>
  <conditionalFormatting sqref="BC22">
    <cfRule type="iconSet" priority="1373">
      <iconSet iconSet="4TrafficLights">
        <cfvo type="percent" val="0"/>
        <cfvo type="percent" val="20"/>
        <cfvo type="percent" val="61"/>
        <cfvo type="percent" val="81"/>
      </iconSet>
    </cfRule>
  </conditionalFormatting>
  <conditionalFormatting sqref="AL22">
    <cfRule type="cellIs" dxfId="605" priority="1347" operator="greaterThanOrEqual">
      <formula>12.5</formula>
    </cfRule>
    <cfRule type="cellIs" dxfId="604" priority="1348" operator="between">
      <formula>4.5</formula>
      <formula>12.4</formula>
    </cfRule>
    <cfRule type="cellIs" dxfId="603" priority="1349" operator="between">
      <formula>1.5</formula>
      <formula>4.4</formula>
    </cfRule>
    <cfRule type="cellIs" dxfId="602" priority="1350" operator="lessThanOrEqual">
      <formula>1.4</formula>
    </cfRule>
  </conditionalFormatting>
  <conditionalFormatting sqref="AL22">
    <cfRule type="cellIs" dxfId="601" priority="1359" stopIfTrue="1" operator="equal">
      <formula>"EXTREMO"</formula>
    </cfRule>
  </conditionalFormatting>
  <conditionalFormatting sqref="BC21">
    <cfRule type="iconSet" priority="1346">
      <iconSet iconSet="4TrafficLights">
        <cfvo type="percent" val="0"/>
        <cfvo type="percent" val="20"/>
        <cfvo type="percent" val="61"/>
        <cfvo type="percent" val="81"/>
      </iconSet>
    </cfRule>
  </conditionalFormatting>
  <conditionalFormatting sqref="BF21:BG21">
    <cfRule type="cellIs" dxfId="600" priority="1336" operator="equal">
      <formula>5</formula>
    </cfRule>
    <cfRule type="cellIs" dxfId="599" priority="1337" operator="equal">
      <formula>4</formula>
    </cfRule>
    <cfRule type="cellIs" dxfId="598" priority="1338" operator="equal">
      <formula>3</formula>
    </cfRule>
    <cfRule type="cellIs" dxfId="597" priority="1339" operator="equal">
      <formula>2</formula>
    </cfRule>
    <cfRule type="cellIs" dxfId="596" priority="1340" operator="lessThanOrEqual">
      <formula>1</formula>
    </cfRule>
  </conditionalFormatting>
  <conditionalFormatting sqref="BF21">
    <cfRule type="colorScale" priority="1341">
      <colorScale>
        <cfvo type="min"/>
        <cfvo type="percentile" val="50"/>
        <cfvo type="max"/>
        <color rgb="FFF8696B"/>
        <color rgb="FFFFEB84"/>
        <color rgb="FF63BE7B"/>
      </colorScale>
    </cfRule>
  </conditionalFormatting>
  <conditionalFormatting sqref="BG21">
    <cfRule type="colorScale" priority="1342">
      <colorScale>
        <cfvo type="min"/>
        <cfvo type="percentile" val="50"/>
        <cfvo type="max"/>
        <color rgb="FFF8696B"/>
        <color rgb="FFFFEB84"/>
        <color rgb="FF63BE7B"/>
      </colorScale>
    </cfRule>
  </conditionalFormatting>
  <conditionalFormatting sqref="BD22:BE22">
    <cfRule type="iconSet" priority="1331">
      <iconSet iconSet="4TrafficLights">
        <cfvo type="percent" val="0"/>
        <cfvo type="percent" val="20"/>
        <cfvo type="percent" val="61"/>
        <cfvo type="percent" val="96"/>
      </iconSet>
    </cfRule>
  </conditionalFormatting>
  <conditionalFormatting sqref="BG23:BG24">
    <cfRule type="cellIs" dxfId="595" priority="1312" operator="equal">
      <formula>5</formula>
    </cfRule>
    <cfRule type="cellIs" dxfId="594" priority="1313" operator="equal">
      <formula>4</formula>
    </cfRule>
    <cfRule type="cellIs" dxfId="593" priority="1314" operator="equal">
      <formula>3</formula>
    </cfRule>
    <cfRule type="cellIs" dxfId="592" priority="1315" operator="equal">
      <formula>2</formula>
    </cfRule>
    <cfRule type="cellIs" dxfId="591" priority="1316" operator="lessThanOrEqual">
      <formula>1</formula>
    </cfRule>
  </conditionalFormatting>
  <conditionalFormatting sqref="AL23:AL24">
    <cfRule type="containsText" dxfId="590" priority="1265" stopIfTrue="1" operator="containsText" text="BAJO">
      <formula>NOT(ISERROR(SEARCH("BAJO",AL23)))</formula>
    </cfRule>
    <cfRule type="cellIs" dxfId="589" priority="1266" stopIfTrue="1" operator="equal">
      <formula>"MUY ALTO"</formula>
    </cfRule>
    <cfRule type="cellIs" dxfId="588" priority="1267" stopIfTrue="1" operator="equal">
      <formula>"MODERADO"</formula>
    </cfRule>
    <cfRule type="cellIs" dxfId="587" priority="1268" stopIfTrue="1" operator="equal">
      <formula>"ALTO"</formula>
    </cfRule>
  </conditionalFormatting>
  <conditionalFormatting sqref="AL23:AL24">
    <cfRule type="cellIs" dxfId="586" priority="1269" stopIfTrue="1" operator="equal">
      <formula>"EXTREMO"</formula>
    </cfRule>
  </conditionalFormatting>
  <conditionalFormatting sqref="AI23:AJ24">
    <cfRule type="cellIs" dxfId="585" priority="1260" stopIfTrue="1" operator="equal">
      <formula>4</formula>
    </cfRule>
    <cfRule type="cellIs" dxfId="584" priority="1261" stopIfTrue="1" operator="equal">
      <formula>3</formula>
    </cfRule>
    <cfRule type="cellIs" dxfId="583" priority="1262" stopIfTrue="1" operator="equal">
      <formula>2</formula>
    </cfRule>
    <cfRule type="cellIs" dxfId="582" priority="1263" stopIfTrue="1" operator="equal">
      <formula>1</formula>
    </cfRule>
    <cfRule type="cellIs" dxfId="581" priority="1264" stopIfTrue="1" operator="equal">
      <formula>5</formula>
    </cfRule>
  </conditionalFormatting>
  <conditionalFormatting sqref="AI23:AJ24">
    <cfRule type="cellIs" dxfId="580" priority="1251" stopIfTrue="1" operator="equal">
      <formula>4</formula>
    </cfRule>
    <cfRule type="cellIs" dxfId="579" priority="1252" stopIfTrue="1" operator="equal">
      <formula>3</formula>
    </cfRule>
    <cfRule type="cellIs" dxfId="578" priority="1253" stopIfTrue="1" operator="equal">
      <formula>2</formula>
    </cfRule>
    <cfRule type="cellIs" dxfId="577" priority="1254" stopIfTrue="1" operator="equal">
      <formula>1</formula>
    </cfRule>
    <cfRule type="cellIs" dxfId="576" priority="1255" stopIfTrue="1" operator="equal">
      <formula>5</formula>
    </cfRule>
  </conditionalFormatting>
  <conditionalFormatting sqref="AH33:AH34">
    <cfRule type="cellIs" dxfId="575" priority="1241" stopIfTrue="1" operator="equal">
      <formula>4</formula>
    </cfRule>
    <cfRule type="cellIs" dxfId="574" priority="1242" stopIfTrue="1" operator="equal">
      <formula>3</formula>
    </cfRule>
    <cfRule type="cellIs" dxfId="573" priority="1243" stopIfTrue="1" operator="equal">
      <formula>2</formula>
    </cfRule>
    <cfRule type="cellIs" dxfId="572" priority="1244" stopIfTrue="1" operator="equal">
      <formula>1</formula>
    </cfRule>
    <cfRule type="cellIs" dxfId="571" priority="1245" stopIfTrue="1" operator="equal">
      <formula>5</formula>
    </cfRule>
  </conditionalFormatting>
  <conditionalFormatting sqref="BF6">
    <cfRule type="colorScale" priority="1219">
      <colorScale>
        <cfvo type="min"/>
        <cfvo type="percentile" val="50"/>
        <cfvo type="max"/>
        <color rgb="FFF8696B"/>
        <color rgb="FFFFEB84"/>
        <color rgb="FF63BE7B"/>
      </colorScale>
    </cfRule>
  </conditionalFormatting>
  <conditionalFormatting sqref="BG6">
    <cfRule type="colorScale" priority="1220">
      <colorScale>
        <cfvo type="min"/>
        <cfvo type="percentile" val="50"/>
        <cfvo type="max"/>
        <color rgb="FFF8696B"/>
        <color rgb="FFFFEB84"/>
        <color rgb="FF63BE7B"/>
      </colorScale>
    </cfRule>
  </conditionalFormatting>
  <conditionalFormatting sqref="BD6:BE6">
    <cfRule type="iconSet" priority="1221">
      <iconSet iconSet="4TrafficLights">
        <cfvo type="percent" val="0"/>
        <cfvo type="percent" val="20"/>
        <cfvo type="percent" val="61"/>
        <cfvo type="percent" val="96"/>
      </iconSet>
    </cfRule>
  </conditionalFormatting>
  <conditionalFormatting sqref="G38:K38">
    <cfRule type="containsText" dxfId="570" priority="1104" stopIfTrue="1" operator="containsText" text="BAJO">
      <formula>NOT(ISERROR(SEARCH("BAJO",G38)))</formula>
    </cfRule>
    <cfRule type="cellIs" dxfId="569" priority="1105" stopIfTrue="1" operator="equal">
      <formula>"MUY ALTO"</formula>
    </cfRule>
    <cfRule type="cellIs" dxfId="568" priority="1106" stopIfTrue="1" operator="equal">
      <formula>"MODERADO"</formula>
    </cfRule>
    <cfRule type="cellIs" dxfId="567" priority="1107" stopIfTrue="1" operator="equal">
      <formula>"ALTO"</formula>
    </cfRule>
  </conditionalFormatting>
  <conditionalFormatting sqref="M36 AI36:AJ36 M38 AI38:AJ38">
    <cfRule type="cellIs" dxfId="566" priority="1094" stopIfTrue="1" operator="equal">
      <formula>4</formula>
    </cfRule>
    <cfRule type="cellIs" dxfId="565" priority="1095" stopIfTrue="1" operator="equal">
      <formula>3</formula>
    </cfRule>
    <cfRule type="cellIs" dxfId="564" priority="1096" stopIfTrue="1" operator="equal">
      <formula>2</formula>
    </cfRule>
    <cfRule type="cellIs" dxfId="563" priority="1097" stopIfTrue="1" operator="equal">
      <formula>1</formula>
    </cfRule>
    <cfRule type="cellIs" dxfId="562" priority="1098" stopIfTrue="1" operator="equal">
      <formula>5</formula>
    </cfRule>
  </conditionalFormatting>
  <conditionalFormatting sqref="BG36 BG38">
    <cfRule type="cellIs" dxfId="561" priority="1088" operator="equal">
      <formula>5</formula>
    </cfRule>
    <cfRule type="cellIs" dxfId="560" priority="1089" operator="equal">
      <formula>4</formula>
    </cfRule>
    <cfRule type="cellIs" dxfId="559" priority="1090" operator="equal">
      <formula>3</formula>
    </cfRule>
    <cfRule type="cellIs" dxfId="558" priority="1091" operator="equal">
      <formula>2</formula>
    </cfRule>
    <cfRule type="cellIs" dxfId="557" priority="1092" operator="lessThanOrEqual">
      <formula>1</formula>
    </cfRule>
  </conditionalFormatting>
  <conditionalFormatting sqref="AL36">
    <cfRule type="containsText" dxfId="556" priority="1055" stopIfTrue="1" operator="containsText" text="BAJO">
      <formula>NOT(ISERROR(SEARCH("BAJO",AL36)))</formula>
    </cfRule>
    <cfRule type="cellIs" dxfId="555" priority="1056" stopIfTrue="1" operator="equal">
      <formula>"MUY ALTO"</formula>
    </cfRule>
    <cfRule type="cellIs" dxfId="554" priority="1057" stopIfTrue="1" operator="equal">
      <formula>"MODERADO"</formula>
    </cfRule>
    <cfRule type="cellIs" dxfId="553" priority="1058" stopIfTrue="1" operator="equal">
      <formula>"ALTO"</formula>
    </cfRule>
  </conditionalFormatting>
  <conditionalFormatting sqref="AL38">
    <cfRule type="containsText" dxfId="552" priority="1051" stopIfTrue="1" operator="containsText" text="BAJO">
      <formula>NOT(ISERROR(SEARCH("BAJO",AL38)))</formula>
    </cfRule>
    <cfRule type="cellIs" dxfId="551" priority="1052" stopIfTrue="1" operator="equal">
      <formula>"MUY ALTO"</formula>
    </cfRule>
    <cfRule type="cellIs" dxfId="550" priority="1053" stopIfTrue="1" operator="equal">
      <formula>"MODERADO"</formula>
    </cfRule>
    <cfRule type="cellIs" dxfId="549" priority="1054" stopIfTrue="1" operator="equal">
      <formula>"ALTO"</formula>
    </cfRule>
  </conditionalFormatting>
  <conditionalFormatting sqref="AL36 AL38">
    <cfRule type="cellIs" dxfId="548" priority="1093" stopIfTrue="1" operator="equal">
      <formula>"EXTREMO"</formula>
    </cfRule>
  </conditionalFormatting>
  <conditionalFormatting sqref="G36:J36">
    <cfRule type="containsText" dxfId="547" priority="1043" stopIfTrue="1" operator="containsText" text="BAJO">
      <formula>NOT(ISERROR(SEARCH("BAJO",G36)))</formula>
    </cfRule>
    <cfRule type="cellIs" dxfId="546" priority="1044" stopIfTrue="1" operator="equal">
      <formula>"MUY ALTO"</formula>
    </cfRule>
    <cfRule type="cellIs" dxfId="545" priority="1045" stopIfTrue="1" operator="equal">
      <formula>"MODERADO"</formula>
    </cfRule>
    <cfRule type="cellIs" dxfId="544" priority="1046" stopIfTrue="1" operator="equal">
      <formula>"ALTO"</formula>
    </cfRule>
  </conditionalFormatting>
  <conditionalFormatting sqref="BD36">
    <cfRule type="iconSet" priority="1042">
      <iconSet iconSet="4TrafficLights">
        <cfvo type="percent" val="0"/>
        <cfvo type="percent" val="20"/>
        <cfvo type="percent" val="61"/>
        <cfvo type="percent" val="96"/>
      </iconSet>
    </cfRule>
  </conditionalFormatting>
  <conditionalFormatting sqref="BF38">
    <cfRule type="cellIs" dxfId="543" priority="1036" operator="equal">
      <formula>5</formula>
    </cfRule>
    <cfRule type="cellIs" dxfId="542" priority="1037" operator="equal">
      <formula>4</formula>
    </cfRule>
    <cfRule type="cellIs" dxfId="541" priority="1038" operator="equal">
      <formula>3</formula>
    </cfRule>
    <cfRule type="cellIs" dxfId="540" priority="1039" operator="equal">
      <formula>2</formula>
    </cfRule>
    <cfRule type="cellIs" dxfId="539" priority="1040" operator="lessThanOrEqual">
      <formula>1</formula>
    </cfRule>
  </conditionalFormatting>
  <conditionalFormatting sqref="BF38">
    <cfRule type="colorScale" priority="1041">
      <colorScale>
        <cfvo type="min"/>
        <cfvo type="percentile" val="50"/>
        <cfvo type="max"/>
        <color rgb="FFF8696B"/>
        <color rgb="FFFFEB84"/>
        <color rgb="FF63BE7B"/>
      </colorScale>
    </cfRule>
  </conditionalFormatting>
  <conditionalFormatting sqref="G6:J6">
    <cfRule type="containsText" dxfId="538" priority="1028" stopIfTrue="1" operator="containsText" text="BAJO">
      <formula>NOT(ISERROR(SEARCH("BAJO",G6)))</formula>
    </cfRule>
    <cfRule type="cellIs" dxfId="537" priority="1029" stopIfTrue="1" operator="equal">
      <formula>"MUY ALTO"</formula>
    </cfRule>
    <cfRule type="cellIs" dxfId="536" priority="1030" stopIfTrue="1" operator="equal">
      <formula>"MODERADO"</formula>
    </cfRule>
    <cfRule type="cellIs" dxfId="535" priority="1031" stopIfTrue="1" operator="equal">
      <formula>"ALTO"</formula>
    </cfRule>
  </conditionalFormatting>
  <conditionalFormatting sqref="AE6 M6 AI6:AJ6">
    <cfRule type="cellIs" dxfId="534" priority="1020" stopIfTrue="1" operator="equal">
      <formula>4</formula>
    </cfRule>
    <cfRule type="cellIs" dxfId="533" priority="1021" stopIfTrue="1" operator="equal">
      <formula>3</formula>
    </cfRule>
    <cfRule type="cellIs" dxfId="532" priority="1022" stopIfTrue="1" operator="equal">
      <formula>2</formula>
    </cfRule>
    <cfRule type="cellIs" dxfId="531" priority="1023" stopIfTrue="1" operator="equal">
      <formula>1</formula>
    </cfRule>
    <cfRule type="cellIs" dxfId="530" priority="1024" stopIfTrue="1" operator="equal">
      <formula>5</formula>
    </cfRule>
  </conditionalFormatting>
  <conditionalFormatting sqref="O6:V6">
    <cfRule type="cellIs" dxfId="529" priority="1015" stopIfTrue="1" operator="equal">
      <formula>4</formula>
    </cfRule>
    <cfRule type="cellIs" dxfId="528" priority="1016" stopIfTrue="1" operator="equal">
      <formula>3</formula>
    </cfRule>
    <cfRule type="cellIs" dxfId="527" priority="1017" stopIfTrue="1" operator="equal">
      <formula>2</formula>
    </cfRule>
    <cfRule type="cellIs" dxfId="526" priority="1018" stopIfTrue="1" operator="equal">
      <formula>1</formula>
    </cfRule>
    <cfRule type="cellIs" dxfId="525" priority="1019" stopIfTrue="1" operator="equal">
      <formula>5</formula>
    </cfRule>
  </conditionalFormatting>
  <conditionalFormatting sqref="BF6:BG6">
    <cfRule type="cellIs" dxfId="524" priority="1006" operator="equal">
      <formula>5</formula>
    </cfRule>
    <cfRule type="cellIs" dxfId="523" priority="1007" operator="equal">
      <formula>4</formula>
    </cfRule>
    <cfRule type="cellIs" dxfId="522" priority="1008" operator="equal">
      <formula>3</formula>
    </cfRule>
    <cfRule type="cellIs" dxfId="521" priority="1009" operator="equal">
      <formula>2</formula>
    </cfRule>
    <cfRule type="cellIs" dxfId="520" priority="1010" operator="lessThanOrEqual">
      <formula>1</formula>
    </cfRule>
  </conditionalFormatting>
  <conditionalFormatting sqref="BJ6">
    <cfRule type="containsText" dxfId="519" priority="1002" stopIfTrue="1" operator="containsText" text="BAJO">
      <formula>NOT(ISERROR(SEARCH("BAJO",BJ6)))</formula>
    </cfRule>
    <cfRule type="cellIs" dxfId="518" priority="1003" stopIfTrue="1" operator="equal">
      <formula>"EXTREMO"</formula>
    </cfRule>
    <cfRule type="cellIs" dxfId="517" priority="1004" stopIfTrue="1" operator="equal">
      <formula>"MODERADO"</formula>
    </cfRule>
    <cfRule type="cellIs" dxfId="516" priority="1005" stopIfTrue="1" operator="equal">
      <formula>"ALTO"</formula>
    </cfRule>
  </conditionalFormatting>
  <conditionalFormatting sqref="C6">
    <cfRule type="containsText" dxfId="515" priority="994" stopIfTrue="1" operator="containsText" text="BAJO">
      <formula>NOT(ISERROR(SEARCH("BAJO",C6)))</formula>
    </cfRule>
    <cfRule type="cellIs" dxfId="514" priority="995" stopIfTrue="1" operator="equal">
      <formula>"MUY ALTO"</formula>
    </cfRule>
    <cfRule type="cellIs" dxfId="513" priority="996" stopIfTrue="1" operator="equal">
      <formula>"MODERADO"</formula>
    </cfRule>
    <cfRule type="cellIs" dxfId="512" priority="997" stopIfTrue="1" operator="equal">
      <formula>"ALTO"</formula>
    </cfRule>
  </conditionalFormatting>
  <conditionalFormatting sqref="AL6">
    <cfRule type="containsText" dxfId="511" priority="987" stopIfTrue="1" operator="containsText" text="BAJO">
      <formula>NOT(ISERROR(SEARCH("BAJO",AL6)))</formula>
    </cfRule>
    <cfRule type="cellIs" dxfId="510" priority="988" stopIfTrue="1" operator="equal">
      <formula>"MUY ALTO"</formula>
    </cfRule>
    <cfRule type="cellIs" dxfId="509" priority="989" stopIfTrue="1" operator="equal">
      <formula>"MODERADO"</formula>
    </cfRule>
    <cfRule type="cellIs" dxfId="508" priority="990" stopIfTrue="1" operator="equal">
      <formula>"ALTO"</formula>
    </cfRule>
  </conditionalFormatting>
  <conditionalFormatting sqref="AL6">
    <cfRule type="cellIs" dxfId="507" priority="1012" stopIfTrue="1" operator="equal">
      <formula>"EXTREMO"</formula>
    </cfRule>
  </conditionalFormatting>
  <conditionalFormatting sqref="AK6">
    <cfRule type="cellIs" dxfId="506" priority="983" stopIfTrue="1" operator="greaterThanOrEqual">
      <formula>12.1</formula>
    </cfRule>
    <cfRule type="cellIs" dxfId="505" priority="984" stopIfTrue="1" operator="between">
      <formula>6.1</formula>
      <formula>12</formula>
    </cfRule>
    <cfRule type="cellIs" dxfId="504" priority="985" stopIfTrue="1" operator="between">
      <formula>2.1</formula>
      <formula>6</formula>
    </cfRule>
    <cfRule type="cellIs" dxfId="503" priority="986" stopIfTrue="1" operator="lessThanOrEqual">
      <formula>2</formula>
    </cfRule>
  </conditionalFormatting>
  <conditionalFormatting sqref="BC6">
    <cfRule type="iconSet" priority="1035">
      <iconSet iconSet="4TrafficLights">
        <cfvo type="percent" val="0"/>
        <cfvo type="percent" val="20"/>
        <cfvo type="percent" val="61"/>
        <cfvo type="percent" val="81"/>
      </iconSet>
    </cfRule>
  </conditionalFormatting>
  <conditionalFormatting sqref="S33:T34 T36">
    <cfRule type="cellIs" dxfId="502" priority="973" stopIfTrue="1" operator="equal">
      <formula>4</formula>
    </cfRule>
    <cfRule type="cellIs" dxfId="501" priority="974" stopIfTrue="1" operator="equal">
      <formula>3</formula>
    </cfRule>
    <cfRule type="cellIs" dxfId="500" priority="975" stopIfTrue="1" operator="equal">
      <formula>2</formula>
    </cfRule>
    <cfRule type="cellIs" dxfId="499" priority="976" stopIfTrue="1" operator="equal">
      <formula>1</formula>
    </cfRule>
    <cfRule type="cellIs" dxfId="498" priority="977" stopIfTrue="1" operator="equal">
      <formula>5</formula>
    </cfRule>
  </conditionalFormatting>
  <conditionalFormatting sqref="Y33:AA34 Y36:AA36">
    <cfRule type="cellIs" dxfId="497" priority="968" stopIfTrue="1" operator="equal">
      <formula>4</formula>
    </cfRule>
    <cfRule type="cellIs" dxfId="496" priority="969" stopIfTrue="1" operator="equal">
      <formula>3</formula>
    </cfRule>
    <cfRule type="cellIs" dxfId="495" priority="970" stopIfTrue="1" operator="equal">
      <formula>2</formula>
    </cfRule>
    <cfRule type="cellIs" dxfId="494" priority="971" stopIfTrue="1" operator="equal">
      <formula>1</formula>
    </cfRule>
    <cfRule type="cellIs" dxfId="493" priority="972" stopIfTrue="1" operator="equal">
      <formula>5</formula>
    </cfRule>
  </conditionalFormatting>
  <conditionalFormatting sqref="AC33:AF34">
    <cfRule type="cellIs" dxfId="492" priority="963" stopIfTrue="1" operator="equal">
      <formula>4</formula>
    </cfRule>
    <cfRule type="cellIs" dxfId="491" priority="964" stopIfTrue="1" operator="equal">
      <formula>3</formula>
    </cfRule>
    <cfRule type="cellIs" dxfId="490" priority="965" stopIfTrue="1" operator="equal">
      <formula>2</formula>
    </cfRule>
    <cfRule type="cellIs" dxfId="489" priority="966" stopIfTrue="1" operator="equal">
      <formula>1</formula>
    </cfRule>
    <cfRule type="cellIs" dxfId="488" priority="967" stopIfTrue="1" operator="equal">
      <formula>5</formula>
    </cfRule>
  </conditionalFormatting>
  <conditionalFormatting sqref="BH8:BH9 BH11">
    <cfRule type="cellIs" dxfId="487" priority="957" stopIfTrue="1" operator="equal">
      <formula>4</formula>
    </cfRule>
  </conditionalFormatting>
  <conditionalFormatting sqref="AK13:AK14">
    <cfRule type="cellIs" dxfId="486" priority="956" stopIfTrue="1" operator="equal">
      <formula>12</formula>
    </cfRule>
  </conditionalFormatting>
  <conditionalFormatting sqref="C49 AL49">
    <cfRule type="containsText" dxfId="485" priority="948" stopIfTrue="1" operator="containsText" text="BAJO">
      <formula>NOT(ISERROR(SEARCH("BAJO",C49)))</formula>
    </cfRule>
    <cfRule type="cellIs" dxfId="484" priority="949" stopIfTrue="1" operator="equal">
      <formula>"MUY ALTO"</formula>
    </cfRule>
    <cfRule type="cellIs" dxfId="483" priority="950" stopIfTrue="1" operator="equal">
      <formula>"MODERADO"</formula>
    </cfRule>
    <cfRule type="cellIs" dxfId="482" priority="951" stopIfTrue="1" operator="equal">
      <formula>"ALTO"</formula>
    </cfRule>
  </conditionalFormatting>
  <conditionalFormatting sqref="M49">
    <cfRule type="cellIs" dxfId="481" priority="940" stopIfTrue="1" operator="equal">
      <formula>4</formula>
    </cfRule>
    <cfRule type="cellIs" dxfId="480" priority="941" stopIfTrue="1" operator="equal">
      <formula>3</formula>
    </cfRule>
    <cfRule type="cellIs" dxfId="479" priority="942" stopIfTrue="1" operator="equal">
      <formula>2</formula>
    </cfRule>
    <cfRule type="cellIs" dxfId="478" priority="943" stopIfTrue="1" operator="equal">
      <formula>1</formula>
    </cfRule>
    <cfRule type="cellIs" dxfId="477" priority="944" stopIfTrue="1" operator="equal">
      <formula>5</formula>
    </cfRule>
  </conditionalFormatting>
  <conditionalFormatting sqref="BF49:BG49">
    <cfRule type="cellIs" dxfId="476" priority="934" operator="equal">
      <formula>5</formula>
    </cfRule>
    <cfRule type="cellIs" dxfId="475" priority="935" operator="equal">
      <formula>4</formula>
    </cfRule>
    <cfRule type="cellIs" dxfId="474" priority="936" operator="equal">
      <formula>3</formula>
    </cfRule>
    <cfRule type="cellIs" dxfId="473" priority="937" operator="equal">
      <formula>2</formula>
    </cfRule>
    <cfRule type="cellIs" dxfId="472" priority="938" operator="lessThanOrEqual">
      <formula>1</formula>
    </cfRule>
  </conditionalFormatting>
  <conditionalFormatting sqref="AL49">
    <cfRule type="containsText" dxfId="471" priority="914" stopIfTrue="1" operator="containsText" text="BAJO">
      <formula>NOT(ISERROR(SEARCH("BAJO",AL49)))</formula>
    </cfRule>
    <cfRule type="cellIs" dxfId="470" priority="915" stopIfTrue="1" operator="equal">
      <formula>"MUY ALTO"</formula>
    </cfRule>
    <cfRule type="cellIs" dxfId="469" priority="916" stopIfTrue="1" operator="equal">
      <formula>"MODERADO"</formula>
    </cfRule>
    <cfRule type="cellIs" dxfId="468" priority="917" stopIfTrue="1" operator="equal">
      <formula>"ALTO"</formula>
    </cfRule>
  </conditionalFormatting>
  <conditionalFormatting sqref="AL49">
    <cfRule type="cellIs" dxfId="467" priority="939" stopIfTrue="1" operator="equal">
      <formula>"EXTREMO"</formula>
    </cfRule>
  </conditionalFormatting>
  <conditionalFormatting sqref="BF49">
    <cfRule type="colorScale" priority="952">
      <colorScale>
        <cfvo type="min"/>
        <cfvo type="percentile" val="50"/>
        <cfvo type="max"/>
        <color rgb="FFF8696B"/>
        <color rgb="FFFFEB84"/>
        <color rgb="FF63BE7B"/>
      </colorScale>
    </cfRule>
  </conditionalFormatting>
  <conditionalFormatting sqref="BG49:BG50">
    <cfRule type="colorScale" priority="953">
      <colorScale>
        <cfvo type="min"/>
        <cfvo type="percentile" val="50"/>
        <cfvo type="max"/>
        <color rgb="FFF8696B"/>
        <color rgb="FFFFEB84"/>
        <color rgb="FF63BE7B"/>
      </colorScale>
    </cfRule>
  </conditionalFormatting>
  <conditionalFormatting sqref="BD49:BE49">
    <cfRule type="iconSet" priority="954">
      <iconSet iconSet="4TrafficLights">
        <cfvo type="percent" val="0"/>
        <cfvo type="percent" val="20"/>
        <cfvo type="percent" val="61"/>
        <cfvo type="percent" val="96"/>
      </iconSet>
    </cfRule>
  </conditionalFormatting>
  <conditionalFormatting sqref="BC49:BC50">
    <cfRule type="iconSet" priority="955">
      <iconSet iconSet="4TrafficLights">
        <cfvo type="percent" val="0"/>
        <cfvo type="percent" val="20"/>
        <cfvo type="percent" val="61"/>
        <cfvo type="percent" val="81"/>
      </iconSet>
    </cfRule>
  </conditionalFormatting>
  <conditionalFormatting sqref="M32 AI32:AJ32">
    <cfRule type="cellIs" dxfId="466" priority="898" stopIfTrue="1" operator="equal">
      <formula>4</formula>
    </cfRule>
    <cfRule type="cellIs" dxfId="465" priority="899" stopIfTrue="1" operator="equal">
      <formula>3</formula>
    </cfRule>
    <cfRule type="cellIs" dxfId="464" priority="900" stopIfTrue="1" operator="equal">
      <formula>2</formula>
    </cfRule>
    <cfRule type="cellIs" dxfId="463" priority="901" stopIfTrue="1" operator="equal">
      <formula>1</formula>
    </cfRule>
    <cfRule type="cellIs" dxfId="462" priority="902" stopIfTrue="1" operator="equal">
      <formula>5</formula>
    </cfRule>
  </conditionalFormatting>
  <conditionalFormatting sqref="BF32:BG32">
    <cfRule type="cellIs" dxfId="461" priority="892" operator="equal">
      <formula>5</formula>
    </cfRule>
    <cfRule type="cellIs" dxfId="460" priority="893" operator="equal">
      <formula>4</formula>
    </cfRule>
    <cfRule type="cellIs" dxfId="459" priority="894" operator="equal">
      <formula>3</formula>
    </cfRule>
    <cfRule type="cellIs" dxfId="458" priority="895" operator="equal">
      <formula>2</formula>
    </cfRule>
    <cfRule type="cellIs" dxfId="457" priority="896" operator="lessThanOrEqual">
      <formula>1</formula>
    </cfRule>
  </conditionalFormatting>
  <conditionalFormatting sqref="AL32">
    <cfRule type="containsText" dxfId="456" priority="876" stopIfTrue="1" operator="containsText" text="BAJO">
      <formula>NOT(ISERROR(SEARCH("BAJO",AL32)))</formula>
    </cfRule>
    <cfRule type="cellIs" dxfId="455" priority="877" stopIfTrue="1" operator="equal">
      <formula>"MUY ALTO"</formula>
    </cfRule>
    <cfRule type="cellIs" dxfId="454" priority="878" stopIfTrue="1" operator="equal">
      <formula>"MODERADO"</formula>
    </cfRule>
    <cfRule type="cellIs" dxfId="453" priority="879" stopIfTrue="1" operator="equal">
      <formula>"ALTO"</formula>
    </cfRule>
  </conditionalFormatting>
  <conditionalFormatting sqref="AL32">
    <cfRule type="cellIs" dxfId="452" priority="897" stopIfTrue="1" operator="equal">
      <formula>"EXTREMO"</formula>
    </cfRule>
  </conditionalFormatting>
  <conditionalFormatting sqref="BF32">
    <cfRule type="colorScale" priority="910">
      <colorScale>
        <cfvo type="min"/>
        <cfvo type="percentile" val="50"/>
        <cfvo type="max"/>
        <color rgb="FFF8696B"/>
        <color rgb="FFFFEB84"/>
        <color rgb="FF63BE7B"/>
      </colorScale>
    </cfRule>
  </conditionalFormatting>
  <conditionalFormatting sqref="BG32">
    <cfRule type="colorScale" priority="911">
      <colorScale>
        <cfvo type="min"/>
        <cfvo type="percentile" val="50"/>
        <cfvo type="max"/>
        <color rgb="FFF8696B"/>
        <color rgb="FFFFEB84"/>
        <color rgb="FF63BE7B"/>
      </colorScale>
    </cfRule>
  </conditionalFormatting>
  <conditionalFormatting sqref="BD32:BE32">
    <cfRule type="iconSet" priority="912">
      <iconSet iconSet="4TrafficLights">
        <cfvo type="percent" val="0"/>
        <cfvo type="percent" val="20"/>
        <cfvo type="percent" val="61"/>
        <cfvo type="percent" val="96"/>
      </iconSet>
    </cfRule>
  </conditionalFormatting>
  <conditionalFormatting sqref="BC32">
    <cfRule type="iconSet" priority="913">
      <iconSet iconSet="4TrafficLights">
        <cfvo type="percent" val="0"/>
        <cfvo type="percent" val="20"/>
        <cfvo type="percent" val="61"/>
        <cfvo type="percent" val="81"/>
      </iconSet>
    </cfRule>
  </conditionalFormatting>
  <conditionalFormatting sqref="C27">
    <cfRule type="containsText" dxfId="451" priority="842" stopIfTrue="1" operator="containsText" text="BAJO">
      <formula>NOT(ISERROR(SEARCH("BAJO",C27)))</formula>
    </cfRule>
    <cfRule type="cellIs" dxfId="450" priority="843" stopIfTrue="1" operator="equal">
      <formula>"MUY ALTO"</formula>
    </cfRule>
    <cfRule type="cellIs" dxfId="449" priority="844" stopIfTrue="1" operator="equal">
      <formula>"MODERADO"</formula>
    </cfRule>
    <cfRule type="cellIs" dxfId="448" priority="845" stopIfTrue="1" operator="equal">
      <formula>"ALTO"</formula>
    </cfRule>
  </conditionalFormatting>
  <conditionalFormatting sqref="M26:M27">
    <cfRule type="cellIs" dxfId="447" priority="837" stopIfTrue="1" operator="equal">
      <formula>4</formula>
    </cfRule>
    <cfRule type="cellIs" dxfId="446" priority="838" stopIfTrue="1" operator="equal">
      <formula>3</formula>
    </cfRule>
    <cfRule type="cellIs" dxfId="445" priority="839" stopIfTrue="1" operator="equal">
      <formula>2</formula>
    </cfRule>
    <cfRule type="cellIs" dxfId="444" priority="840" stopIfTrue="1" operator="equal">
      <formula>1</formula>
    </cfRule>
    <cfRule type="cellIs" dxfId="443" priority="841" stopIfTrue="1" operator="equal">
      <formula>5</formula>
    </cfRule>
  </conditionalFormatting>
  <conditionalFormatting sqref="AI27:AJ27">
    <cfRule type="cellIs" dxfId="442" priority="832" stopIfTrue="1" operator="equal">
      <formula>4</formula>
    </cfRule>
    <cfRule type="cellIs" dxfId="441" priority="833" stopIfTrue="1" operator="equal">
      <formula>3</formula>
    </cfRule>
    <cfRule type="cellIs" dxfId="440" priority="834" stopIfTrue="1" operator="equal">
      <formula>2</formula>
    </cfRule>
    <cfRule type="cellIs" dxfId="439" priority="835" stopIfTrue="1" operator="equal">
      <formula>1</formula>
    </cfRule>
    <cfRule type="cellIs" dxfId="438" priority="836" stopIfTrue="1" operator="equal">
      <formula>5</formula>
    </cfRule>
  </conditionalFormatting>
  <conditionalFormatting sqref="AL27">
    <cfRule type="containsText" dxfId="437" priority="827" stopIfTrue="1" operator="containsText" text="BAJO">
      <formula>NOT(ISERROR(SEARCH("BAJO",AL27)))</formula>
    </cfRule>
    <cfRule type="cellIs" dxfId="436" priority="828" stopIfTrue="1" operator="equal">
      <formula>"MUY ALTO"</formula>
    </cfRule>
    <cfRule type="cellIs" dxfId="435" priority="829" stopIfTrue="1" operator="equal">
      <formula>"MODERADO"</formula>
    </cfRule>
    <cfRule type="cellIs" dxfId="434" priority="830" stopIfTrue="1" operator="equal">
      <formula>"ALTO"</formula>
    </cfRule>
  </conditionalFormatting>
  <conditionalFormatting sqref="AL27">
    <cfRule type="cellIs" dxfId="433" priority="831" stopIfTrue="1" operator="equal">
      <formula>"EXTREMO"</formula>
    </cfRule>
  </conditionalFormatting>
  <conditionalFormatting sqref="AK27">
    <cfRule type="cellIs" dxfId="432" priority="823" stopIfTrue="1" operator="greaterThanOrEqual">
      <formula>12.1</formula>
    </cfRule>
    <cfRule type="cellIs" dxfId="431" priority="824" stopIfTrue="1" operator="between">
      <formula>6.1</formula>
      <formula>12</formula>
    </cfRule>
    <cfRule type="cellIs" dxfId="430" priority="825" stopIfTrue="1" operator="between">
      <formula>2.1</formula>
      <formula>6</formula>
    </cfRule>
    <cfRule type="cellIs" dxfId="429" priority="826" stopIfTrue="1" operator="lessThanOrEqual">
      <formula>2</formula>
    </cfRule>
  </conditionalFormatting>
  <conditionalFormatting sqref="AI26:AJ26">
    <cfRule type="cellIs" dxfId="428" priority="808" stopIfTrue="1" operator="equal">
      <formula>4</formula>
    </cfRule>
    <cfRule type="cellIs" dxfId="427" priority="809" stopIfTrue="1" operator="equal">
      <formula>3</formula>
    </cfRule>
    <cfRule type="cellIs" dxfId="426" priority="810" stopIfTrue="1" operator="equal">
      <formula>2</formula>
    </cfRule>
    <cfRule type="cellIs" dxfId="425" priority="811" stopIfTrue="1" operator="equal">
      <formula>1</formula>
    </cfRule>
    <cfRule type="cellIs" dxfId="424" priority="812" stopIfTrue="1" operator="equal">
      <formula>5</formula>
    </cfRule>
  </conditionalFormatting>
  <conditionalFormatting sqref="AL26">
    <cfRule type="containsText" dxfId="423" priority="818" stopIfTrue="1" operator="containsText" text="BAJO">
      <formula>NOT(ISERROR(SEARCH("BAJO",AL26)))</formula>
    </cfRule>
    <cfRule type="cellIs" dxfId="422" priority="819" stopIfTrue="1" operator="equal">
      <formula>"MUY ALTO"</formula>
    </cfRule>
    <cfRule type="cellIs" dxfId="421" priority="820" stopIfTrue="1" operator="equal">
      <formula>"MODERADO"</formula>
    </cfRule>
    <cfRule type="cellIs" dxfId="420" priority="821" stopIfTrue="1" operator="equal">
      <formula>"ALTO"</formula>
    </cfRule>
  </conditionalFormatting>
  <conditionalFormatting sqref="AL26">
    <cfRule type="cellIs" dxfId="419" priority="822" stopIfTrue="1" operator="equal">
      <formula>"EXTREMO"</formula>
    </cfRule>
  </conditionalFormatting>
  <conditionalFormatting sqref="AI26:AJ26">
    <cfRule type="cellIs" dxfId="418" priority="813" stopIfTrue="1" operator="equal">
      <formula>4</formula>
    </cfRule>
    <cfRule type="cellIs" dxfId="417" priority="814" stopIfTrue="1" operator="equal">
      <formula>3</formula>
    </cfRule>
    <cfRule type="cellIs" dxfId="416" priority="815" stopIfTrue="1" operator="equal">
      <formula>2</formula>
    </cfRule>
    <cfRule type="cellIs" dxfId="415" priority="816" stopIfTrue="1" operator="equal">
      <formula>1</formula>
    </cfRule>
    <cfRule type="cellIs" dxfId="414" priority="817" stopIfTrue="1" operator="equal">
      <formula>5</formula>
    </cfRule>
  </conditionalFormatting>
  <conditionalFormatting sqref="BF27:BG27 BF28:BF29">
    <cfRule type="cellIs" dxfId="413" priority="794" operator="equal">
      <formula>5</formula>
    </cfRule>
    <cfRule type="cellIs" dxfId="412" priority="795" operator="equal">
      <formula>4</formula>
    </cfRule>
    <cfRule type="cellIs" dxfId="411" priority="796" operator="equal">
      <formula>3</formula>
    </cfRule>
    <cfRule type="cellIs" dxfId="410" priority="797" operator="equal">
      <formula>2</formula>
    </cfRule>
    <cfRule type="cellIs" dxfId="409" priority="798" operator="lessThanOrEqual">
      <formula>1</formula>
    </cfRule>
  </conditionalFormatting>
  <conditionalFormatting sqref="BF27:BF28">
    <cfRule type="colorScale" priority="799">
      <colorScale>
        <cfvo type="min"/>
        <cfvo type="percentile" val="50"/>
        <cfvo type="max"/>
        <color rgb="FFF8696B"/>
        <color rgb="FFFFEB84"/>
        <color rgb="FF63BE7B"/>
      </colorScale>
    </cfRule>
  </conditionalFormatting>
  <conditionalFormatting sqref="BG27">
    <cfRule type="colorScale" priority="800">
      <colorScale>
        <cfvo type="min"/>
        <cfvo type="percentile" val="50"/>
        <cfvo type="max"/>
        <color rgb="FFF8696B"/>
        <color rgb="FFFFEB84"/>
        <color rgb="FF63BE7B"/>
      </colorScale>
    </cfRule>
  </conditionalFormatting>
  <conditionalFormatting sqref="BF22:BG22">
    <cfRule type="cellIs" dxfId="408" priority="787" operator="equal">
      <formula>5</formula>
    </cfRule>
    <cfRule type="cellIs" dxfId="407" priority="788" operator="equal">
      <formula>4</formula>
    </cfRule>
    <cfRule type="cellIs" dxfId="406" priority="789" operator="equal">
      <formula>3</formula>
    </cfRule>
    <cfRule type="cellIs" dxfId="405" priority="790" operator="equal">
      <formula>2</formula>
    </cfRule>
    <cfRule type="cellIs" dxfId="404" priority="791" operator="lessThanOrEqual">
      <formula>1</formula>
    </cfRule>
  </conditionalFormatting>
  <conditionalFormatting sqref="BF22">
    <cfRule type="colorScale" priority="792">
      <colorScale>
        <cfvo type="min"/>
        <cfvo type="percentile" val="50"/>
        <cfvo type="max"/>
        <color rgb="FFF8696B"/>
        <color rgb="FFFFEB84"/>
        <color rgb="FF63BE7B"/>
      </colorScale>
    </cfRule>
  </conditionalFormatting>
  <conditionalFormatting sqref="BG22">
    <cfRule type="colorScale" priority="793">
      <colorScale>
        <cfvo type="min"/>
        <cfvo type="percentile" val="50"/>
        <cfvo type="max"/>
        <color rgb="FFF8696B"/>
        <color rgb="FFFFEB84"/>
        <color rgb="FF63BE7B"/>
      </colorScale>
    </cfRule>
  </conditionalFormatting>
  <conditionalFormatting sqref="BF26:BG26">
    <cfRule type="cellIs" dxfId="403" priority="665" operator="equal">
      <formula>5</formula>
    </cfRule>
    <cfRule type="cellIs" dxfId="402" priority="666" operator="equal">
      <formula>4</formula>
    </cfRule>
    <cfRule type="cellIs" dxfId="401" priority="667" operator="equal">
      <formula>3</formula>
    </cfRule>
    <cfRule type="cellIs" dxfId="400" priority="668" operator="equal">
      <formula>2</formula>
    </cfRule>
    <cfRule type="cellIs" dxfId="399" priority="669" operator="lessThanOrEqual">
      <formula>1</formula>
    </cfRule>
  </conditionalFormatting>
  <conditionalFormatting sqref="BF26">
    <cfRule type="colorScale" priority="670">
      <colorScale>
        <cfvo type="min"/>
        <cfvo type="percentile" val="50"/>
        <cfvo type="max"/>
        <color rgb="FFF8696B"/>
        <color rgb="FFFFEB84"/>
        <color rgb="FF63BE7B"/>
      </colorScale>
    </cfRule>
  </conditionalFormatting>
  <conditionalFormatting sqref="BG26">
    <cfRule type="colorScale" priority="671">
      <colorScale>
        <cfvo type="min"/>
        <cfvo type="percentile" val="50"/>
        <cfvo type="max"/>
        <color rgb="FFF8696B"/>
        <color rgb="FFFFEB84"/>
        <color rgb="FF63BE7B"/>
      </colorScale>
    </cfRule>
  </conditionalFormatting>
  <conditionalFormatting sqref="BJ26">
    <cfRule type="containsText" dxfId="398" priority="661" stopIfTrue="1" operator="containsText" text="BAJO">
      <formula>NOT(ISERROR(SEARCH("BAJO",BJ26)))</formula>
    </cfRule>
    <cfRule type="cellIs" dxfId="397" priority="662" stopIfTrue="1" operator="equal">
      <formula>"EXTREMO"</formula>
    </cfRule>
    <cfRule type="cellIs" dxfId="396" priority="663" stopIfTrue="1" operator="equal">
      <formula>"MODERADO"</formula>
    </cfRule>
    <cfRule type="cellIs" dxfId="395" priority="664" stopIfTrue="1" operator="equal">
      <formula>"ALTO"</formula>
    </cfRule>
  </conditionalFormatting>
  <conditionalFormatting sqref="BJ28:BJ29">
    <cfRule type="containsText" dxfId="394" priority="657" stopIfTrue="1" operator="containsText" text="BAJO">
      <formula>NOT(ISERROR(SEARCH("BAJO",BJ28)))</formula>
    </cfRule>
    <cfRule type="cellIs" dxfId="393" priority="658" stopIfTrue="1" operator="equal">
      <formula>"EXTREMO"</formula>
    </cfRule>
    <cfRule type="cellIs" dxfId="392" priority="659" stopIfTrue="1" operator="equal">
      <formula>"MODERADO"</formula>
    </cfRule>
    <cfRule type="cellIs" dxfId="391" priority="660" stopIfTrue="1" operator="equal">
      <formula>"ALTO"</formula>
    </cfRule>
  </conditionalFormatting>
  <conditionalFormatting sqref="C5">
    <cfRule type="containsText" dxfId="390" priority="652" stopIfTrue="1" operator="containsText" text="BAJO">
      <formula>NOT(ISERROR(SEARCH("BAJO",C5)))</formula>
    </cfRule>
    <cfRule type="cellIs" dxfId="389" priority="653" stopIfTrue="1" operator="equal">
      <formula>"MUY ALTO"</formula>
    </cfRule>
    <cfRule type="cellIs" dxfId="388" priority="654" stopIfTrue="1" operator="equal">
      <formula>"MODERADO"</formula>
    </cfRule>
    <cfRule type="cellIs" dxfId="387" priority="655" stopIfTrue="1" operator="equal">
      <formula>"ALTO"</formula>
    </cfRule>
  </conditionalFormatting>
  <conditionalFormatting sqref="G5">
    <cfRule type="containsText" dxfId="386" priority="645" stopIfTrue="1" operator="containsText" text="BAJO">
      <formula>NOT(ISERROR(SEARCH("BAJO",G5)))</formula>
    </cfRule>
    <cfRule type="cellIs" dxfId="385" priority="646" stopIfTrue="1" operator="equal">
      <formula>"MUY ALTO"</formula>
    </cfRule>
    <cfRule type="cellIs" dxfId="384" priority="647" stopIfTrue="1" operator="equal">
      <formula>"MODERADO"</formula>
    </cfRule>
    <cfRule type="cellIs" dxfId="383" priority="648" stopIfTrue="1" operator="equal">
      <formula>"ALTO"</formula>
    </cfRule>
  </conditionalFormatting>
  <conditionalFormatting sqref="AI5:AJ5">
    <cfRule type="cellIs" dxfId="382" priority="637" stopIfTrue="1" operator="equal">
      <formula>4</formula>
    </cfRule>
    <cfRule type="cellIs" dxfId="381" priority="638" stopIfTrue="1" operator="equal">
      <formula>3</formula>
    </cfRule>
    <cfRule type="cellIs" dxfId="380" priority="639" stopIfTrue="1" operator="equal">
      <formula>2</formula>
    </cfRule>
    <cfRule type="cellIs" dxfId="379" priority="640" stopIfTrue="1" operator="equal">
      <formula>1</formula>
    </cfRule>
    <cfRule type="cellIs" dxfId="378" priority="641" stopIfTrue="1" operator="equal">
      <formula>5</formula>
    </cfRule>
  </conditionalFormatting>
  <conditionalFormatting sqref="AL5">
    <cfRule type="containsText" dxfId="377" priority="633" stopIfTrue="1" operator="containsText" text="BAJO">
      <formula>NOT(ISERROR(SEARCH("BAJO",AL5)))</formula>
    </cfRule>
    <cfRule type="cellIs" dxfId="376" priority="635" stopIfTrue="1" operator="equal">
      <formula>"MODERADO"</formula>
    </cfRule>
    <cfRule type="cellIs" dxfId="375" priority="636" stopIfTrue="1" operator="equal">
      <formula>"ALTO"</formula>
    </cfRule>
  </conditionalFormatting>
  <conditionalFormatting sqref="H5:J5">
    <cfRule type="containsText" dxfId="374" priority="616" stopIfTrue="1" operator="containsText" text="BAJO">
      <formula>NOT(ISERROR(SEARCH("BAJO",H5)))</formula>
    </cfRule>
    <cfRule type="cellIs" dxfId="373" priority="617" stopIfTrue="1" operator="equal">
      <formula>"MUY ALTO"</formula>
    </cfRule>
    <cfRule type="cellIs" dxfId="372" priority="618" stopIfTrue="1" operator="equal">
      <formula>"MODERADO"</formula>
    </cfRule>
    <cfRule type="cellIs" dxfId="371" priority="619" stopIfTrue="1" operator="equal">
      <formula>"ALTO"</formula>
    </cfRule>
  </conditionalFormatting>
  <conditionalFormatting sqref="BF5">
    <cfRule type="colorScale" priority="595">
      <colorScale>
        <cfvo type="min"/>
        <cfvo type="percentile" val="50"/>
        <cfvo type="max"/>
        <color rgb="FFF8696B"/>
        <color rgb="FFFFEB84"/>
        <color rgb="FF63BE7B"/>
      </colorScale>
    </cfRule>
  </conditionalFormatting>
  <conditionalFormatting sqref="BF5">
    <cfRule type="cellIs" dxfId="370" priority="590" operator="equal">
      <formula>5</formula>
    </cfRule>
    <cfRule type="cellIs" dxfId="369" priority="591" operator="equal">
      <formula>4</formula>
    </cfRule>
    <cfRule type="cellIs" dxfId="368" priority="592" operator="equal">
      <formula>3</formula>
    </cfRule>
    <cfRule type="cellIs" dxfId="367" priority="593" operator="equal">
      <formula>2</formula>
    </cfRule>
    <cfRule type="cellIs" dxfId="366" priority="594" operator="lessThanOrEqual">
      <formula>1</formula>
    </cfRule>
  </conditionalFormatting>
  <conditionalFormatting sqref="BG5">
    <cfRule type="colorScale" priority="589">
      <colorScale>
        <cfvo type="min"/>
        <cfvo type="percentile" val="50"/>
        <cfvo type="max"/>
        <color rgb="FFF8696B"/>
        <color rgb="FFFFEB84"/>
        <color rgb="FF63BE7B"/>
      </colorScale>
    </cfRule>
  </conditionalFormatting>
  <conditionalFormatting sqref="BG5">
    <cfRule type="cellIs" dxfId="365" priority="584" operator="equal">
      <formula>5</formula>
    </cfRule>
    <cfRule type="cellIs" dxfId="364" priority="585" operator="equal">
      <formula>4</formula>
    </cfRule>
    <cfRule type="cellIs" dxfId="363" priority="586" operator="equal">
      <formula>3</formula>
    </cfRule>
    <cfRule type="cellIs" dxfId="362" priority="587" operator="equal">
      <formula>2</formula>
    </cfRule>
    <cfRule type="cellIs" dxfId="361" priority="588" operator="lessThanOrEqual">
      <formula>1</formula>
    </cfRule>
  </conditionalFormatting>
  <conditionalFormatting sqref="BJ22">
    <cfRule type="containsText" dxfId="360" priority="566" stopIfTrue="1" operator="containsText" text="BAJO">
      <formula>NOT(ISERROR(SEARCH("BAJO",BJ22)))</formula>
    </cfRule>
    <cfRule type="cellIs" dxfId="359" priority="567" stopIfTrue="1" operator="equal">
      <formula>"EXTREMO"</formula>
    </cfRule>
    <cfRule type="cellIs" dxfId="358" priority="568" stopIfTrue="1" operator="equal">
      <formula>"MODERADO"</formula>
    </cfRule>
    <cfRule type="cellIs" dxfId="357" priority="569" stopIfTrue="1" operator="equal">
      <formula>"ALTO"</formula>
    </cfRule>
  </conditionalFormatting>
  <conditionalFormatting sqref="BJ27">
    <cfRule type="containsText" dxfId="356" priority="562" stopIfTrue="1" operator="containsText" text="BAJO">
      <formula>NOT(ISERROR(SEARCH("BAJO",BJ27)))</formula>
    </cfRule>
    <cfRule type="cellIs" dxfId="355" priority="563" stopIfTrue="1" operator="equal">
      <formula>"EXTREMO"</formula>
    </cfRule>
    <cfRule type="cellIs" dxfId="354" priority="564" stopIfTrue="1" operator="equal">
      <formula>"MODERADO"</formula>
    </cfRule>
    <cfRule type="cellIs" dxfId="353" priority="565" stopIfTrue="1" operator="equal">
      <formula>"ALTO"</formula>
    </cfRule>
  </conditionalFormatting>
  <conditionalFormatting sqref="AI15:AI16 M15:M16">
    <cfRule type="cellIs" dxfId="352" priority="549" stopIfTrue="1" operator="equal">
      <formula>4</formula>
    </cfRule>
    <cfRule type="cellIs" dxfId="351" priority="550" stopIfTrue="1" operator="equal">
      <formula>3</formula>
    </cfRule>
    <cfRule type="cellIs" dxfId="350" priority="551" stopIfTrue="1" operator="equal">
      <formula>2</formula>
    </cfRule>
    <cfRule type="cellIs" dxfId="349" priority="552" stopIfTrue="1" operator="equal">
      <formula>1</formula>
    </cfRule>
    <cfRule type="cellIs" dxfId="348" priority="553" stopIfTrue="1" operator="equal">
      <formula>5</formula>
    </cfRule>
  </conditionalFormatting>
  <conditionalFormatting sqref="M15">
    <cfRule type="cellIs" dxfId="347" priority="544" stopIfTrue="1" operator="equal">
      <formula>4</formula>
    </cfRule>
    <cfRule type="cellIs" dxfId="346" priority="545" stopIfTrue="1" operator="equal">
      <formula>3</formula>
    </cfRule>
    <cfRule type="cellIs" dxfId="345" priority="546" stopIfTrue="1" operator="equal">
      <formula>2</formula>
    </cfRule>
    <cfRule type="cellIs" dxfId="344" priority="547" stopIfTrue="1" operator="equal">
      <formula>1</formula>
    </cfRule>
    <cfRule type="cellIs" dxfId="343" priority="548" stopIfTrue="1" operator="equal">
      <formula>5</formula>
    </cfRule>
  </conditionalFormatting>
  <conditionalFormatting sqref="AI15">
    <cfRule type="cellIs" dxfId="342" priority="539" stopIfTrue="1" operator="equal">
      <formula>4</formula>
    </cfRule>
    <cfRule type="cellIs" dxfId="341" priority="540" stopIfTrue="1" operator="equal">
      <formula>3</formula>
    </cfRule>
    <cfRule type="cellIs" dxfId="340" priority="541" stopIfTrue="1" operator="equal">
      <formula>2</formula>
    </cfRule>
    <cfRule type="cellIs" dxfId="339" priority="542" stopIfTrue="1" operator="equal">
      <formula>1</formula>
    </cfRule>
    <cfRule type="cellIs" dxfId="338" priority="543" stopIfTrue="1" operator="equal">
      <formula>5</formula>
    </cfRule>
  </conditionalFormatting>
  <conditionalFormatting sqref="D17">
    <cfRule type="containsText" dxfId="337" priority="526" stopIfTrue="1" operator="containsText" text="BAJO">
      <formula>NOT(ISERROR(SEARCH("BAJO",D17)))</formula>
    </cfRule>
    <cfRule type="cellIs" dxfId="336" priority="527" stopIfTrue="1" operator="equal">
      <formula>"MUY ALTO"</formula>
    </cfRule>
    <cfRule type="cellIs" dxfId="335" priority="528" stopIfTrue="1" operator="equal">
      <formula>"MODERADO"</formula>
    </cfRule>
    <cfRule type="cellIs" dxfId="334" priority="529" stopIfTrue="1" operator="equal">
      <formula>"ALTO"</formula>
    </cfRule>
  </conditionalFormatting>
  <conditionalFormatting sqref="AH21:AH22">
    <cfRule type="cellIs" dxfId="333" priority="463" stopIfTrue="1" operator="equal">
      <formula>4</formula>
    </cfRule>
    <cfRule type="cellIs" dxfId="332" priority="464" stopIfTrue="1" operator="equal">
      <formula>3</formula>
    </cfRule>
    <cfRule type="cellIs" dxfId="331" priority="465" stopIfTrue="1" operator="equal">
      <formula>2</formula>
    </cfRule>
    <cfRule type="cellIs" dxfId="330" priority="466" stopIfTrue="1" operator="equal">
      <formula>1</formula>
    </cfRule>
    <cfRule type="cellIs" dxfId="329" priority="467" stopIfTrue="1" operator="equal">
      <formula>5</formula>
    </cfRule>
  </conditionalFormatting>
  <conditionalFormatting sqref="M44">
    <cfRule type="cellIs" dxfId="328" priority="438" stopIfTrue="1" operator="equal">
      <formula>4</formula>
    </cfRule>
    <cfRule type="cellIs" dxfId="327" priority="439" stopIfTrue="1" operator="equal">
      <formula>3</formula>
    </cfRule>
    <cfRule type="cellIs" dxfId="326" priority="440" stopIfTrue="1" operator="equal">
      <formula>2</formula>
    </cfRule>
    <cfRule type="cellIs" dxfId="325" priority="441" stopIfTrue="1" operator="equal">
      <formula>1</formula>
    </cfRule>
    <cfRule type="cellIs" dxfId="324" priority="442" stopIfTrue="1" operator="equal">
      <formula>5</formula>
    </cfRule>
  </conditionalFormatting>
  <conditionalFormatting sqref="C45">
    <cfRule type="containsText" dxfId="323" priority="434" stopIfTrue="1" operator="containsText" text="BAJO">
      <formula>NOT(ISERROR(SEARCH("BAJO",C45)))</formula>
    </cfRule>
    <cfRule type="cellIs" dxfId="322" priority="435" stopIfTrue="1" operator="equal">
      <formula>"MUY ALTO"</formula>
    </cfRule>
    <cfRule type="cellIs" dxfId="321" priority="436" stopIfTrue="1" operator="equal">
      <formula>"MODERADO"</formula>
    </cfRule>
    <cfRule type="cellIs" dxfId="320" priority="437" stopIfTrue="1" operator="equal">
      <formula>"ALTO"</formula>
    </cfRule>
  </conditionalFormatting>
  <conditionalFormatting sqref="BB45:BC45">
    <cfRule type="iconSet" priority="432">
      <iconSet iconSet="4TrafficLights">
        <cfvo type="percent" val="0"/>
        <cfvo type="percent" val="20"/>
        <cfvo type="percent" val="61"/>
        <cfvo type="percent" val="96"/>
      </iconSet>
    </cfRule>
  </conditionalFormatting>
  <conditionalFormatting sqref="AH36">
    <cfRule type="cellIs" dxfId="319" priority="369" stopIfTrue="1" operator="equal">
      <formula>4</formula>
    </cfRule>
    <cfRule type="cellIs" dxfId="318" priority="370" stopIfTrue="1" operator="equal">
      <formula>3</formula>
    </cfRule>
    <cfRule type="cellIs" dxfId="317" priority="371" stopIfTrue="1" operator="equal">
      <formula>2</formula>
    </cfRule>
    <cfRule type="cellIs" dxfId="316" priority="372" stopIfTrue="1" operator="equal">
      <formula>1</formula>
    </cfRule>
    <cfRule type="cellIs" dxfId="315" priority="373" stopIfTrue="1" operator="equal">
      <formula>5</formula>
    </cfRule>
  </conditionalFormatting>
  <conditionalFormatting sqref="M31">
    <cfRule type="cellIs" dxfId="314" priority="417" stopIfTrue="1" operator="equal">
      <formula>4</formula>
    </cfRule>
    <cfRule type="cellIs" dxfId="313" priority="418" stopIfTrue="1" operator="equal">
      <formula>3</formula>
    </cfRule>
    <cfRule type="cellIs" dxfId="312" priority="419" stopIfTrue="1" operator="equal">
      <formula>2</formula>
    </cfRule>
    <cfRule type="cellIs" dxfId="311" priority="420" stopIfTrue="1" operator="equal">
      <formula>1</formula>
    </cfRule>
    <cfRule type="cellIs" dxfId="310" priority="421" stopIfTrue="1" operator="equal">
      <formula>5</formula>
    </cfRule>
  </conditionalFormatting>
  <conditionalFormatting sqref="M30">
    <cfRule type="cellIs" dxfId="309" priority="404" stopIfTrue="1" operator="equal">
      <formula>4</formula>
    </cfRule>
    <cfRule type="cellIs" dxfId="308" priority="405" stopIfTrue="1" operator="equal">
      <formula>3</formula>
    </cfRule>
    <cfRule type="cellIs" dxfId="307" priority="406" stopIfTrue="1" operator="equal">
      <formula>2</formula>
    </cfRule>
    <cfRule type="cellIs" dxfId="306" priority="407" stopIfTrue="1" operator="equal">
      <formula>1</formula>
    </cfRule>
    <cfRule type="cellIs" dxfId="305" priority="408" stopIfTrue="1" operator="equal">
      <formula>5</formula>
    </cfRule>
  </conditionalFormatting>
  <conditionalFormatting sqref="AH17">
    <cfRule type="cellIs" dxfId="304" priority="399" stopIfTrue="1" operator="equal">
      <formula>4</formula>
    </cfRule>
    <cfRule type="cellIs" dxfId="303" priority="400" stopIfTrue="1" operator="equal">
      <formula>3</formula>
    </cfRule>
    <cfRule type="cellIs" dxfId="302" priority="401" stopIfTrue="1" operator="equal">
      <formula>2</formula>
    </cfRule>
    <cfRule type="cellIs" dxfId="301" priority="402" stopIfTrue="1" operator="equal">
      <formula>1</formula>
    </cfRule>
    <cfRule type="cellIs" dxfId="300" priority="403" stopIfTrue="1" operator="equal">
      <formula>5</formula>
    </cfRule>
  </conditionalFormatting>
  <conditionalFormatting sqref="AH19">
    <cfRule type="cellIs" dxfId="299" priority="394" stopIfTrue="1" operator="equal">
      <formula>4</formula>
    </cfRule>
    <cfRule type="cellIs" dxfId="298" priority="395" stopIfTrue="1" operator="equal">
      <formula>3</formula>
    </cfRule>
    <cfRule type="cellIs" dxfId="297" priority="396" stopIfTrue="1" operator="equal">
      <formula>2</formula>
    </cfRule>
    <cfRule type="cellIs" dxfId="296" priority="397" stopIfTrue="1" operator="equal">
      <formula>1</formula>
    </cfRule>
    <cfRule type="cellIs" dxfId="295" priority="398" stopIfTrue="1" operator="equal">
      <formula>5</formula>
    </cfRule>
  </conditionalFormatting>
  <conditionalFormatting sqref="AH26">
    <cfRule type="cellIs" dxfId="294" priority="389" stopIfTrue="1" operator="equal">
      <formula>4</formula>
    </cfRule>
    <cfRule type="cellIs" dxfId="293" priority="390" stopIfTrue="1" operator="equal">
      <formula>3</formula>
    </cfRule>
    <cfRule type="cellIs" dxfId="292" priority="391" stopIfTrue="1" operator="equal">
      <formula>2</formula>
    </cfRule>
    <cfRule type="cellIs" dxfId="291" priority="392" stopIfTrue="1" operator="equal">
      <formula>1</formula>
    </cfRule>
    <cfRule type="cellIs" dxfId="290" priority="393" stopIfTrue="1" operator="equal">
      <formula>5</formula>
    </cfRule>
  </conditionalFormatting>
  <conditionalFormatting sqref="AH27">
    <cfRule type="cellIs" dxfId="289" priority="384" stopIfTrue="1" operator="equal">
      <formula>4</formula>
    </cfRule>
    <cfRule type="cellIs" dxfId="288" priority="385" stopIfTrue="1" operator="equal">
      <formula>3</formula>
    </cfRule>
    <cfRule type="cellIs" dxfId="287" priority="386" stopIfTrue="1" operator="equal">
      <formula>2</formula>
    </cfRule>
    <cfRule type="cellIs" dxfId="286" priority="387" stopIfTrue="1" operator="equal">
      <formula>1</formula>
    </cfRule>
    <cfRule type="cellIs" dxfId="285" priority="388" stopIfTrue="1" operator="equal">
      <formula>5</formula>
    </cfRule>
  </conditionalFormatting>
  <conditionalFormatting sqref="BG38 BG36">
    <cfRule type="colorScale" priority="1953">
      <colorScale>
        <cfvo type="min"/>
        <cfvo type="percentile" val="50"/>
        <cfvo type="max"/>
        <color rgb="FFF8696B"/>
        <color rgb="FFFFEB84"/>
        <color rgb="FF63BE7B"/>
      </colorScale>
    </cfRule>
  </conditionalFormatting>
  <conditionalFormatting sqref="BD38 BE36">
    <cfRule type="iconSet" priority="1955">
      <iconSet iconSet="4TrafficLights">
        <cfvo type="percent" val="0"/>
        <cfvo type="percent" val="20"/>
        <cfvo type="percent" val="61"/>
        <cfvo type="percent" val="96"/>
      </iconSet>
    </cfRule>
  </conditionalFormatting>
  <conditionalFormatting sqref="BC36:BC38">
    <cfRule type="iconSet" priority="1957">
      <iconSet iconSet="4TrafficLights">
        <cfvo type="percent" val="0"/>
        <cfvo type="percent" val="20"/>
        <cfvo type="percent" val="61"/>
        <cfvo type="percent" val="81"/>
      </iconSet>
    </cfRule>
  </conditionalFormatting>
  <conditionalFormatting sqref="C28:C29">
    <cfRule type="containsText" dxfId="284" priority="365" stopIfTrue="1" operator="containsText" text="BAJO">
      <formula>NOT(ISERROR(SEARCH("BAJO",C28)))</formula>
    </cfRule>
    <cfRule type="cellIs" dxfId="283" priority="366" stopIfTrue="1" operator="equal">
      <formula>"MUY ALTO"</formula>
    </cfRule>
    <cfRule type="cellIs" dxfId="282" priority="367" stopIfTrue="1" operator="equal">
      <formula>"MODERADO"</formula>
    </cfRule>
    <cfRule type="cellIs" dxfId="281" priority="368" stopIfTrue="1" operator="equal">
      <formula>"ALTO"</formula>
    </cfRule>
  </conditionalFormatting>
  <conditionalFormatting sqref="M28:M29">
    <cfRule type="cellIs" dxfId="280" priority="360" stopIfTrue="1" operator="equal">
      <formula>4</formula>
    </cfRule>
    <cfRule type="cellIs" dxfId="279" priority="361" stopIfTrue="1" operator="equal">
      <formula>3</formula>
    </cfRule>
    <cfRule type="cellIs" dxfId="278" priority="362" stopIfTrue="1" operator="equal">
      <formula>2</formula>
    </cfRule>
    <cfRule type="cellIs" dxfId="277" priority="363" stopIfTrue="1" operator="equal">
      <formula>1</formula>
    </cfRule>
    <cfRule type="cellIs" dxfId="276" priority="364" stopIfTrue="1" operator="equal">
      <formula>5</formula>
    </cfRule>
  </conditionalFormatting>
  <conditionalFormatting sqref="K14">
    <cfRule type="containsText" dxfId="275" priority="352" stopIfTrue="1" operator="containsText" text="BAJO">
      <formula>NOT(ISERROR(SEARCH("BAJO",K14)))</formula>
    </cfRule>
    <cfRule type="cellIs" dxfId="274" priority="353" stopIfTrue="1" operator="equal">
      <formula>"MUY ALTO"</formula>
    </cfRule>
    <cfRule type="cellIs" dxfId="273" priority="354" stopIfTrue="1" operator="equal">
      <formula>"MODERADO"</formula>
    </cfRule>
    <cfRule type="cellIs" dxfId="272" priority="355" stopIfTrue="1" operator="equal">
      <formula>"ALTO"</formula>
    </cfRule>
  </conditionalFormatting>
  <conditionalFormatting sqref="BE38">
    <cfRule type="iconSet" priority="329">
      <iconSet iconSet="4TrafficLights">
        <cfvo type="percent" val="0"/>
        <cfvo type="percent" val="20"/>
        <cfvo type="percent" val="61"/>
        <cfvo type="percent" val="81"/>
      </iconSet>
    </cfRule>
  </conditionalFormatting>
  <conditionalFormatting sqref="BJ11">
    <cfRule type="containsText" dxfId="271" priority="317" stopIfTrue="1" operator="containsText" text="BAJO">
      <formula>NOT(ISERROR(SEARCH("BAJO",BJ11)))</formula>
    </cfRule>
    <cfRule type="cellIs" dxfId="270" priority="318" stopIfTrue="1" operator="equal">
      <formula>"EXTREMO"</formula>
    </cfRule>
    <cfRule type="cellIs" dxfId="269" priority="319" stopIfTrue="1" operator="equal">
      <formula>"MODERADO"</formula>
    </cfRule>
    <cfRule type="cellIs" dxfId="268" priority="320" stopIfTrue="1" operator="equal">
      <formula>"ALTO"</formula>
    </cfRule>
  </conditionalFormatting>
  <conditionalFormatting sqref="BJ11">
    <cfRule type="containsText" dxfId="267" priority="313" stopIfTrue="1" operator="containsText" text="BAJO">
      <formula>NOT(ISERROR(SEARCH("BAJO",BJ11)))</formula>
    </cfRule>
    <cfRule type="cellIs" dxfId="266" priority="314" stopIfTrue="1" operator="equal">
      <formula>"EXTREMO"</formula>
    </cfRule>
    <cfRule type="cellIs" dxfId="265" priority="315" stopIfTrue="1" operator="equal">
      <formula>"MODERADO"</formula>
    </cfRule>
    <cfRule type="cellIs" dxfId="264" priority="316" stopIfTrue="1" operator="equal">
      <formula>"ALTO"</formula>
    </cfRule>
  </conditionalFormatting>
  <conditionalFormatting sqref="D11">
    <cfRule type="containsText" dxfId="263" priority="305" stopIfTrue="1" operator="containsText" text="BAJO">
      <formula>NOT(ISERROR(SEARCH("BAJO",D11)))</formula>
    </cfRule>
    <cfRule type="cellIs" dxfId="262" priority="306" stopIfTrue="1" operator="equal">
      <formula>"MUY ALTO"</formula>
    </cfRule>
    <cfRule type="cellIs" dxfId="261" priority="307" stopIfTrue="1" operator="equal">
      <formula>"MODERADO"</formula>
    </cfRule>
    <cfRule type="cellIs" dxfId="260" priority="308" stopIfTrue="1" operator="equal">
      <formula>"ALTO"</formula>
    </cfRule>
  </conditionalFormatting>
  <conditionalFormatting sqref="C39">
    <cfRule type="containsText" dxfId="259" priority="301" stopIfTrue="1" operator="containsText" text="BAJO">
      <formula>NOT(ISERROR(SEARCH("BAJO",C39)))</formula>
    </cfRule>
    <cfRule type="cellIs" dxfId="258" priority="302" stopIfTrue="1" operator="equal">
      <formula>"MUY ALTO"</formula>
    </cfRule>
    <cfRule type="cellIs" dxfId="257" priority="303" stopIfTrue="1" operator="equal">
      <formula>"MODERADO"</formula>
    </cfRule>
    <cfRule type="cellIs" dxfId="256" priority="304" stopIfTrue="1" operator="equal">
      <formula>"ALTO"</formula>
    </cfRule>
  </conditionalFormatting>
  <conditionalFormatting sqref="C40:D40">
    <cfRule type="containsText" dxfId="255" priority="297" stopIfTrue="1" operator="containsText" text="BAJO">
      <formula>NOT(ISERROR(SEARCH("BAJO",C40)))</formula>
    </cfRule>
    <cfRule type="cellIs" dxfId="254" priority="298" stopIfTrue="1" operator="equal">
      <formula>"MUY ALTO"</formula>
    </cfRule>
    <cfRule type="cellIs" dxfId="253" priority="299" stopIfTrue="1" operator="equal">
      <formula>"MODERADO"</formula>
    </cfRule>
    <cfRule type="cellIs" dxfId="252" priority="300" stopIfTrue="1" operator="equal">
      <formula>"ALTO"</formula>
    </cfRule>
  </conditionalFormatting>
  <conditionalFormatting sqref="BJ40">
    <cfRule type="containsText" dxfId="251" priority="293" stopIfTrue="1" operator="containsText" text="BAJO">
      <formula>NOT(ISERROR(SEARCH("BAJO",BJ40)))</formula>
    </cfRule>
    <cfRule type="cellIs" dxfId="250" priority="294" stopIfTrue="1" operator="equal">
      <formula>"EXTREMO"</formula>
    </cfRule>
    <cfRule type="cellIs" dxfId="249" priority="295" stopIfTrue="1" operator="equal">
      <formula>"MODERADO"</formula>
    </cfRule>
    <cfRule type="cellIs" dxfId="248" priority="296" stopIfTrue="1" operator="equal">
      <formula>"ALTO"</formula>
    </cfRule>
  </conditionalFormatting>
  <conditionalFormatting sqref="BJ47">
    <cfRule type="containsText" dxfId="247" priority="289" stopIfTrue="1" operator="containsText" text="BAJO">
      <formula>NOT(ISERROR(SEARCH("BAJO",BJ47)))</formula>
    </cfRule>
    <cfRule type="cellIs" dxfId="246" priority="290" stopIfTrue="1" operator="equal">
      <formula>"EXTREMO"</formula>
    </cfRule>
    <cfRule type="cellIs" dxfId="245" priority="291" stopIfTrue="1" operator="equal">
      <formula>"MODERADO"</formula>
    </cfRule>
    <cfRule type="cellIs" dxfId="244" priority="292" stopIfTrue="1" operator="equal">
      <formula>"ALTO"</formula>
    </cfRule>
  </conditionalFormatting>
  <conditionalFormatting sqref="BJ47">
    <cfRule type="containsText" dxfId="243" priority="285" stopIfTrue="1" operator="containsText" text="BAJO">
      <formula>NOT(ISERROR(SEARCH("BAJO",BJ47)))</formula>
    </cfRule>
    <cfRule type="cellIs" dxfId="242" priority="286" stopIfTrue="1" operator="equal">
      <formula>"EXTREMO"</formula>
    </cfRule>
    <cfRule type="cellIs" dxfId="241" priority="287" stopIfTrue="1" operator="equal">
      <formula>"MODERADO"</formula>
    </cfRule>
    <cfRule type="cellIs" dxfId="240" priority="288" stopIfTrue="1" operator="equal">
      <formula>"ALTO"</formula>
    </cfRule>
  </conditionalFormatting>
  <conditionalFormatting sqref="C30">
    <cfRule type="containsText" dxfId="239" priority="273" stopIfTrue="1" operator="containsText" text="BAJO">
      <formula>NOT(ISERROR(SEARCH("BAJO",C30)))</formula>
    </cfRule>
    <cfRule type="cellIs" dxfId="238" priority="274" stopIfTrue="1" operator="equal">
      <formula>"MUY ALTO"</formula>
    </cfRule>
    <cfRule type="cellIs" dxfId="237" priority="275" stopIfTrue="1" operator="equal">
      <formula>"MODERADO"</formula>
    </cfRule>
    <cfRule type="cellIs" dxfId="236" priority="276" stopIfTrue="1" operator="equal">
      <formula>"ALTO"</formula>
    </cfRule>
  </conditionalFormatting>
  <conditionalFormatting sqref="BJ30">
    <cfRule type="containsText" dxfId="235" priority="269" stopIfTrue="1" operator="containsText" text="BAJO">
      <formula>NOT(ISERROR(SEARCH("BAJO",BJ30)))</formula>
    </cfRule>
    <cfRule type="cellIs" dxfId="234" priority="270" stopIfTrue="1" operator="equal">
      <formula>"EXTREMO"</formula>
    </cfRule>
    <cfRule type="cellIs" dxfId="233" priority="271" stopIfTrue="1" operator="equal">
      <formula>"MODERADO"</formula>
    </cfRule>
    <cfRule type="cellIs" dxfId="232" priority="272" stopIfTrue="1" operator="equal">
      <formula>"ALTO"</formula>
    </cfRule>
  </conditionalFormatting>
  <conditionalFormatting sqref="BJ30">
    <cfRule type="containsText" dxfId="231" priority="265" stopIfTrue="1" operator="containsText" text="BAJO">
      <formula>NOT(ISERROR(SEARCH("BAJO",BJ30)))</formula>
    </cfRule>
    <cfRule type="cellIs" dxfId="230" priority="266" stopIfTrue="1" operator="equal">
      <formula>"EXTREMO"</formula>
    </cfRule>
    <cfRule type="cellIs" dxfId="229" priority="267" stopIfTrue="1" operator="equal">
      <formula>"MODERADO"</formula>
    </cfRule>
    <cfRule type="cellIs" dxfId="228" priority="268" stopIfTrue="1" operator="equal">
      <formula>"ALTO"</formula>
    </cfRule>
  </conditionalFormatting>
  <conditionalFormatting sqref="C31">
    <cfRule type="containsText" dxfId="227" priority="240" stopIfTrue="1" operator="containsText" text="BAJO">
      <formula>NOT(ISERROR(SEARCH("BAJO",C31)))</formula>
    </cfRule>
    <cfRule type="cellIs" dxfId="226" priority="241" stopIfTrue="1" operator="equal">
      <formula>"MUY ALTO"</formula>
    </cfRule>
    <cfRule type="cellIs" dxfId="225" priority="242" stopIfTrue="1" operator="equal">
      <formula>"MODERADO"</formula>
    </cfRule>
    <cfRule type="cellIs" dxfId="224" priority="243" stopIfTrue="1" operator="equal">
      <formula>"ALTO"</formula>
    </cfRule>
  </conditionalFormatting>
  <conditionalFormatting sqref="BJ31">
    <cfRule type="containsText" dxfId="223" priority="236" stopIfTrue="1" operator="containsText" text="BAJO">
      <formula>NOT(ISERROR(SEARCH("BAJO",BJ31)))</formula>
    </cfRule>
    <cfRule type="cellIs" dxfId="222" priority="237" stopIfTrue="1" operator="equal">
      <formula>"EXTREMO"</formula>
    </cfRule>
    <cfRule type="cellIs" dxfId="221" priority="238" stopIfTrue="1" operator="equal">
      <formula>"MODERADO"</formula>
    </cfRule>
    <cfRule type="cellIs" dxfId="220" priority="239" stopIfTrue="1" operator="equal">
      <formula>"ALTO"</formula>
    </cfRule>
  </conditionalFormatting>
  <conditionalFormatting sqref="C32">
    <cfRule type="containsText" dxfId="219" priority="232" stopIfTrue="1" operator="containsText" text="BAJO">
      <formula>NOT(ISERROR(SEARCH("BAJO",C32)))</formula>
    </cfRule>
    <cfRule type="cellIs" dxfId="218" priority="233" stopIfTrue="1" operator="equal">
      <formula>"MUY ALTO"</formula>
    </cfRule>
    <cfRule type="cellIs" dxfId="217" priority="234" stopIfTrue="1" operator="equal">
      <formula>"MODERADO"</formula>
    </cfRule>
    <cfRule type="cellIs" dxfId="216" priority="235" stopIfTrue="1" operator="equal">
      <formula>"ALTO"</formula>
    </cfRule>
  </conditionalFormatting>
  <conditionalFormatting sqref="BJ32">
    <cfRule type="containsText" dxfId="215" priority="228" stopIfTrue="1" operator="containsText" text="BAJO">
      <formula>NOT(ISERROR(SEARCH("BAJO",BJ32)))</formula>
    </cfRule>
    <cfRule type="cellIs" dxfId="214" priority="229" stopIfTrue="1" operator="equal">
      <formula>"EXTREMO"</formula>
    </cfRule>
    <cfRule type="cellIs" dxfId="213" priority="230" stopIfTrue="1" operator="equal">
      <formula>"MODERADO"</formula>
    </cfRule>
    <cfRule type="cellIs" dxfId="212" priority="231" stopIfTrue="1" operator="equal">
      <formula>"ALTO"</formula>
    </cfRule>
  </conditionalFormatting>
  <conditionalFormatting sqref="C36">
    <cfRule type="containsText" dxfId="211" priority="224" stopIfTrue="1" operator="containsText" text="BAJO">
      <formula>NOT(ISERROR(SEARCH("BAJO",C36)))</formula>
    </cfRule>
    <cfRule type="cellIs" dxfId="210" priority="225" stopIfTrue="1" operator="equal">
      <formula>"MUY ALTO"</formula>
    </cfRule>
    <cfRule type="cellIs" dxfId="209" priority="226" stopIfTrue="1" operator="equal">
      <formula>"MODERADO"</formula>
    </cfRule>
    <cfRule type="cellIs" dxfId="208" priority="227" stopIfTrue="1" operator="equal">
      <formula>"ALTO"</formula>
    </cfRule>
  </conditionalFormatting>
  <conditionalFormatting sqref="BJ36">
    <cfRule type="containsText" dxfId="207" priority="220" stopIfTrue="1" operator="containsText" text="BAJO">
      <formula>NOT(ISERROR(SEARCH("BAJO",BJ36)))</formula>
    </cfRule>
    <cfRule type="cellIs" dxfId="206" priority="221" stopIfTrue="1" operator="equal">
      <formula>"EXTREMO"</formula>
    </cfRule>
    <cfRule type="cellIs" dxfId="205" priority="222" stopIfTrue="1" operator="equal">
      <formula>"MODERADO"</formula>
    </cfRule>
    <cfRule type="cellIs" dxfId="204" priority="223" stopIfTrue="1" operator="equal">
      <formula>"ALTO"</formula>
    </cfRule>
  </conditionalFormatting>
  <conditionalFormatting sqref="BJ36">
    <cfRule type="containsText" dxfId="203" priority="216" stopIfTrue="1" operator="containsText" text="BAJO">
      <formula>NOT(ISERROR(SEARCH("BAJO",BJ36)))</formula>
    </cfRule>
    <cfRule type="cellIs" dxfId="202" priority="217" stopIfTrue="1" operator="equal">
      <formula>"EXTREMO"</formula>
    </cfRule>
    <cfRule type="cellIs" dxfId="201" priority="218" stopIfTrue="1" operator="equal">
      <formula>"MODERADO"</formula>
    </cfRule>
    <cfRule type="cellIs" dxfId="200" priority="219" stopIfTrue="1" operator="equal">
      <formula>"ALTO"</formula>
    </cfRule>
  </conditionalFormatting>
  <conditionalFormatting sqref="C38">
    <cfRule type="containsText" dxfId="199" priority="212" stopIfTrue="1" operator="containsText" text="BAJO">
      <formula>NOT(ISERROR(SEARCH("BAJO",C38)))</formula>
    </cfRule>
    <cfRule type="cellIs" dxfId="198" priority="213" stopIfTrue="1" operator="equal">
      <formula>"MUY ALTO"</formula>
    </cfRule>
    <cfRule type="cellIs" dxfId="197" priority="214" stopIfTrue="1" operator="equal">
      <formula>"MODERADO"</formula>
    </cfRule>
    <cfRule type="cellIs" dxfId="196" priority="215" stopIfTrue="1" operator="equal">
      <formula>"ALTO"</formula>
    </cfRule>
  </conditionalFormatting>
  <conditionalFormatting sqref="BJ41:BJ42">
    <cfRule type="containsText" dxfId="195" priority="208" stopIfTrue="1" operator="containsText" text="BAJO">
      <formula>NOT(ISERROR(SEARCH("BAJO",BJ41)))</formula>
    </cfRule>
    <cfRule type="cellIs" dxfId="194" priority="209" stopIfTrue="1" operator="equal">
      <formula>"EXTREMO"</formula>
    </cfRule>
    <cfRule type="cellIs" dxfId="193" priority="210" stopIfTrue="1" operator="equal">
      <formula>"MODERADO"</formula>
    </cfRule>
    <cfRule type="cellIs" dxfId="192" priority="211" stopIfTrue="1" operator="equal">
      <formula>"ALTO"</formula>
    </cfRule>
  </conditionalFormatting>
  <conditionalFormatting sqref="BJ41:BJ42">
    <cfRule type="containsText" dxfId="191" priority="204" stopIfTrue="1" operator="containsText" text="BAJO">
      <formula>NOT(ISERROR(SEARCH("BAJO",BJ41)))</formula>
    </cfRule>
    <cfRule type="cellIs" dxfId="190" priority="205" stopIfTrue="1" operator="equal">
      <formula>"EXTREMO"</formula>
    </cfRule>
    <cfRule type="cellIs" dxfId="189" priority="206" stopIfTrue="1" operator="equal">
      <formula>"MODERADO"</formula>
    </cfRule>
    <cfRule type="cellIs" dxfId="188" priority="207" stopIfTrue="1" operator="equal">
      <formula>"ALTO"</formula>
    </cfRule>
  </conditionalFormatting>
  <conditionalFormatting sqref="C43">
    <cfRule type="containsText" dxfId="187" priority="200" stopIfTrue="1" operator="containsText" text="BAJO">
      <formula>NOT(ISERROR(SEARCH("BAJO",C43)))</formula>
    </cfRule>
    <cfRule type="cellIs" dxfId="186" priority="201" stopIfTrue="1" operator="equal">
      <formula>"MUY ALTO"</formula>
    </cfRule>
    <cfRule type="cellIs" dxfId="185" priority="202" stopIfTrue="1" operator="equal">
      <formula>"MODERADO"</formula>
    </cfRule>
    <cfRule type="cellIs" dxfId="184" priority="203" stopIfTrue="1" operator="equal">
      <formula>"ALTO"</formula>
    </cfRule>
  </conditionalFormatting>
  <conditionalFormatting sqref="C44">
    <cfRule type="containsText" dxfId="183" priority="196" stopIfTrue="1" operator="containsText" text="BAJO">
      <formula>NOT(ISERROR(SEARCH("BAJO",C44)))</formula>
    </cfRule>
    <cfRule type="cellIs" dxfId="182" priority="197" stopIfTrue="1" operator="equal">
      <formula>"MUY ALTO"</formula>
    </cfRule>
    <cfRule type="cellIs" dxfId="181" priority="198" stopIfTrue="1" operator="equal">
      <formula>"MODERADO"</formula>
    </cfRule>
    <cfRule type="cellIs" dxfId="180" priority="199" stopIfTrue="1" operator="equal">
      <formula>"ALTO"</formula>
    </cfRule>
  </conditionalFormatting>
  <conditionalFormatting sqref="BJ43">
    <cfRule type="containsText" dxfId="179" priority="192" stopIfTrue="1" operator="containsText" text="BAJO">
      <formula>NOT(ISERROR(SEARCH("BAJO",BJ43)))</formula>
    </cfRule>
    <cfRule type="cellIs" dxfId="178" priority="193" stopIfTrue="1" operator="equal">
      <formula>"EXTREMO"</formula>
    </cfRule>
    <cfRule type="cellIs" dxfId="177" priority="194" stopIfTrue="1" operator="equal">
      <formula>"MODERADO"</formula>
    </cfRule>
    <cfRule type="cellIs" dxfId="176" priority="195" stopIfTrue="1" operator="equal">
      <formula>"ALTO"</formula>
    </cfRule>
  </conditionalFormatting>
  <conditionalFormatting sqref="BJ43">
    <cfRule type="containsText" dxfId="175" priority="188" stopIfTrue="1" operator="containsText" text="BAJO">
      <formula>NOT(ISERROR(SEARCH("BAJO",BJ43)))</formula>
    </cfRule>
    <cfRule type="cellIs" dxfId="174" priority="189" stopIfTrue="1" operator="equal">
      <formula>"EXTREMO"</formula>
    </cfRule>
    <cfRule type="cellIs" dxfId="173" priority="190" stopIfTrue="1" operator="equal">
      <formula>"MODERADO"</formula>
    </cfRule>
    <cfRule type="cellIs" dxfId="172" priority="191" stopIfTrue="1" operator="equal">
      <formula>"ALTO"</formula>
    </cfRule>
  </conditionalFormatting>
  <conditionalFormatting sqref="D15">
    <cfRule type="containsText" dxfId="171" priority="184" stopIfTrue="1" operator="containsText" text="BAJO">
      <formula>NOT(ISERROR(SEARCH("BAJO",D15)))</formula>
    </cfRule>
    <cfRule type="cellIs" dxfId="170" priority="185" stopIfTrue="1" operator="equal">
      <formula>"MUY ALTO"</formula>
    </cfRule>
    <cfRule type="cellIs" dxfId="169" priority="186" stopIfTrue="1" operator="equal">
      <formula>"MODERADO"</formula>
    </cfRule>
    <cfRule type="cellIs" dxfId="168" priority="187" stopIfTrue="1" operator="equal">
      <formula>"ALTO"</formula>
    </cfRule>
  </conditionalFormatting>
  <conditionalFormatting sqref="C15">
    <cfRule type="containsText" dxfId="167" priority="180" stopIfTrue="1" operator="containsText" text="BAJO">
      <formula>NOT(ISERROR(SEARCH("BAJO",C15)))</formula>
    </cfRule>
    <cfRule type="cellIs" dxfId="166" priority="181" stopIfTrue="1" operator="equal">
      <formula>"MUY ALTO"</formula>
    </cfRule>
    <cfRule type="cellIs" dxfId="165" priority="182" stopIfTrue="1" operator="equal">
      <formula>"MODERADO"</formula>
    </cfRule>
    <cfRule type="cellIs" dxfId="164" priority="183" stopIfTrue="1" operator="equal">
      <formula>"ALTO"</formula>
    </cfRule>
  </conditionalFormatting>
  <conditionalFormatting sqref="K15">
    <cfRule type="containsText" dxfId="163" priority="176" stopIfTrue="1" operator="containsText" text="BAJO">
      <formula>NOT(ISERROR(SEARCH("BAJO",K15)))</formula>
    </cfRule>
    <cfRule type="cellIs" dxfId="162" priority="177" stopIfTrue="1" operator="equal">
      <formula>"MUY ALTO"</formula>
    </cfRule>
    <cfRule type="cellIs" dxfId="161" priority="178" stopIfTrue="1" operator="equal">
      <formula>"MODERADO"</formula>
    </cfRule>
    <cfRule type="cellIs" dxfId="160" priority="179" stopIfTrue="1" operator="equal">
      <formula>"ALTO"</formula>
    </cfRule>
  </conditionalFormatting>
  <conditionalFormatting sqref="O15:AG15">
    <cfRule type="cellIs" dxfId="159" priority="171" stopIfTrue="1" operator="equal">
      <formula>4</formula>
    </cfRule>
    <cfRule type="cellIs" dxfId="158" priority="172" stopIfTrue="1" operator="equal">
      <formula>3</formula>
    </cfRule>
    <cfRule type="cellIs" dxfId="157" priority="173" stopIfTrue="1" operator="equal">
      <formula>2</formula>
    </cfRule>
    <cfRule type="cellIs" dxfId="156" priority="174" stopIfTrue="1" operator="equal">
      <formula>1</formula>
    </cfRule>
    <cfRule type="cellIs" dxfId="155" priority="175" stopIfTrue="1" operator="equal">
      <formula>5</formula>
    </cfRule>
  </conditionalFormatting>
  <conditionalFormatting sqref="AH15">
    <cfRule type="cellIs" dxfId="154" priority="166" stopIfTrue="1" operator="equal">
      <formula>4</formula>
    </cfRule>
    <cfRule type="cellIs" dxfId="153" priority="167" stopIfTrue="1" operator="equal">
      <formula>3</formula>
    </cfRule>
    <cfRule type="cellIs" dxfId="152" priority="168" stopIfTrue="1" operator="equal">
      <formula>2</formula>
    </cfRule>
    <cfRule type="cellIs" dxfId="151" priority="169" stopIfTrue="1" operator="equal">
      <formula>1</formula>
    </cfRule>
    <cfRule type="cellIs" dxfId="150" priority="170" stopIfTrue="1" operator="equal">
      <formula>5</formula>
    </cfRule>
  </conditionalFormatting>
  <conditionalFormatting sqref="BJ15:BJ16">
    <cfRule type="containsText" dxfId="149" priority="162" stopIfTrue="1" operator="containsText" text="BAJO">
      <formula>NOT(ISERROR(SEARCH("BAJO",BJ15)))</formula>
    </cfRule>
    <cfRule type="cellIs" dxfId="148" priority="163" stopIfTrue="1" operator="equal">
      <formula>"EXTREMO"</formula>
    </cfRule>
    <cfRule type="cellIs" dxfId="147" priority="164" stopIfTrue="1" operator="equal">
      <formula>"MODERADO"</formula>
    </cfRule>
    <cfRule type="cellIs" dxfId="146" priority="165" stopIfTrue="1" operator="equal">
      <formula>"ALTO"</formula>
    </cfRule>
  </conditionalFormatting>
  <conditionalFormatting sqref="K17">
    <cfRule type="containsText" dxfId="145" priority="158" stopIfTrue="1" operator="containsText" text="BAJO">
      <formula>NOT(ISERROR(SEARCH("BAJO",K17)))</formula>
    </cfRule>
    <cfRule type="cellIs" dxfId="144" priority="159" stopIfTrue="1" operator="equal">
      <formula>"MUY ALTO"</formula>
    </cfRule>
    <cfRule type="cellIs" dxfId="143" priority="160" stopIfTrue="1" operator="equal">
      <formula>"MODERADO"</formula>
    </cfRule>
    <cfRule type="cellIs" dxfId="142" priority="161" stopIfTrue="1" operator="equal">
      <formula>"ALTO"</formula>
    </cfRule>
  </conditionalFormatting>
  <conditionalFormatting sqref="M17:M18">
    <cfRule type="cellIs" dxfId="141" priority="153" stopIfTrue="1" operator="equal">
      <formula>4</formula>
    </cfRule>
    <cfRule type="cellIs" dxfId="140" priority="154" stopIfTrue="1" operator="equal">
      <formula>3</formula>
    </cfRule>
    <cfRule type="cellIs" dxfId="139" priority="155" stopIfTrue="1" operator="equal">
      <formula>2</formula>
    </cfRule>
    <cfRule type="cellIs" dxfId="138" priority="156" stopIfTrue="1" operator="equal">
      <formula>1</formula>
    </cfRule>
    <cfRule type="cellIs" dxfId="137" priority="157" stopIfTrue="1" operator="equal">
      <formula>5</formula>
    </cfRule>
  </conditionalFormatting>
  <conditionalFormatting sqref="M17">
    <cfRule type="cellIs" dxfId="136" priority="148" stopIfTrue="1" operator="equal">
      <formula>4</formula>
    </cfRule>
    <cfRule type="cellIs" dxfId="135" priority="149" stopIfTrue="1" operator="equal">
      <formula>3</formula>
    </cfRule>
    <cfRule type="cellIs" dxfId="134" priority="150" stopIfTrue="1" operator="equal">
      <formula>2</formula>
    </cfRule>
    <cfRule type="cellIs" dxfId="133" priority="151" stopIfTrue="1" operator="equal">
      <formula>1</formula>
    </cfRule>
    <cfRule type="cellIs" dxfId="132" priority="152" stopIfTrue="1" operator="equal">
      <formula>5</formula>
    </cfRule>
  </conditionalFormatting>
  <conditionalFormatting sqref="O17:AG17">
    <cfRule type="cellIs" dxfId="131" priority="143" stopIfTrue="1" operator="equal">
      <formula>4</formula>
    </cfRule>
    <cfRule type="cellIs" dxfId="130" priority="144" stopIfTrue="1" operator="equal">
      <formula>3</formula>
    </cfRule>
    <cfRule type="cellIs" dxfId="129" priority="145" stopIfTrue="1" operator="equal">
      <formula>2</formula>
    </cfRule>
    <cfRule type="cellIs" dxfId="128" priority="146" stopIfTrue="1" operator="equal">
      <formula>1</formula>
    </cfRule>
    <cfRule type="cellIs" dxfId="127" priority="147" stopIfTrue="1" operator="equal">
      <formula>5</formula>
    </cfRule>
  </conditionalFormatting>
  <conditionalFormatting sqref="BJ17:BJ18">
    <cfRule type="containsText" dxfId="126" priority="139" stopIfTrue="1" operator="containsText" text="BAJO">
      <formula>NOT(ISERROR(SEARCH("BAJO",BJ17)))</formula>
    </cfRule>
    <cfRule type="cellIs" dxfId="125" priority="140" stopIfTrue="1" operator="equal">
      <formula>"EXTREMO"</formula>
    </cfRule>
    <cfRule type="cellIs" dxfId="124" priority="141" stopIfTrue="1" operator="equal">
      <formula>"MODERADO"</formula>
    </cfRule>
    <cfRule type="cellIs" dxfId="123" priority="142" stopIfTrue="1" operator="equal">
      <formula>"ALTO"</formula>
    </cfRule>
  </conditionalFormatting>
  <conditionalFormatting sqref="C19">
    <cfRule type="containsText" dxfId="122" priority="135" stopIfTrue="1" operator="containsText" text="BAJO">
      <formula>NOT(ISERROR(SEARCH("BAJO",C19)))</formula>
    </cfRule>
    <cfRule type="cellIs" dxfId="121" priority="136" stopIfTrue="1" operator="equal">
      <formula>"MUY ALTO"</formula>
    </cfRule>
    <cfRule type="cellIs" dxfId="120" priority="137" stopIfTrue="1" operator="equal">
      <formula>"MODERADO"</formula>
    </cfRule>
    <cfRule type="cellIs" dxfId="119" priority="138" stopIfTrue="1" operator="equal">
      <formula>"ALTO"</formula>
    </cfRule>
  </conditionalFormatting>
  <conditionalFormatting sqref="M19:M20">
    <cfRule type="cellIs" dxfId="118" priority="130" stopIfTrue="1" operator="equal">
      <formula>4</formula>
    </cfRule>
    <cfRule type="cellIs" dxfId="117" priority="131" stopIfTrue="1" operator="equal">
      <formula>3</formula>
    </cfRule>
    <cfRule type="cellIs" dxfId="116" priority="132" stopIfTrue="1" operator="equal">
      <formula>2</formula>
    </cfRule>
    <cfRule type="cellIs" dxfId="115" priority="133" stopIfTrue="1" operator="equal">
      <formula>1</formula>
    </cfRule>
    <cfRule type="cellIs" dxfId="114" priority="134" stopIfTrue="1" operator="equal">
      <formula>5</formula>
    </cfRule>
  </conditionalFormatting>
  <conditionalFormatting sqref="M19">
    <cfRule type="cellIs" dxfId="113" priority="125" stopIfTrue="1" operator="equal">
      <formula>4</formula>
    </cfRule>
    <cfRule type="cellIs" dxfId="112" priority="126" stopIfTrue="1" operator="equal">
      <formula>3</formula>
    </cfRule>
    <cfRule type="cellIs" dxfId="111" priority="127" stopIfTrue="1" operator="equal">
      <formula>2</formula>
    </cfRule>
    <cfRule type="cellIs" dxfId="110" priority="128" stopIfTrue="1" operator="equal">
      <formula>1</formula>
    </cfRule>
    <cfRule type="cellIs" dxfId="109" priority="129" stopIfTrue="1" operator="equal">
      <formula>5</formula>
    </cfRule>
  </conditionalFormatting>
  <conditionalFormatting sqref="O19:AG19">
    <cfRule type="cellIs" dxfId="108" priority="120" stopIfTrue="1" operator="equal">
      <formula>4</formula>
    </cfRule>
    <cfRule type="cellIs" dxfId="107" priority="121" stopIfTrue="1" operator="equal">
      <formula>3</formula>
    </cfRule>
    <cfRule type="cellIs" dxfId="106" priority="122" stopIfTrue="1" operator="equal">
      <formula>2</formula>
    </cfRule>
    <cfRule type="cellIs" dxfId="105" priority="123" stopIfTrue="1" operator="equal">
      <formula>1</formula>
    </cfRule>
    <cfRule type="cellIs" dxfId="104" priority="124" stopIfTrue="1" operator="equal">
      <formula>5</formula>
    </cfRule>
  </conditionalFormatting>
  <conditionalFormatting sqref="C21">
    <cfRule type="containsText" dxfId="103" priority="116" stopIfTrue="1" operator="containsText" text="BAJO">
      <formula>NOT(ISERROR(SEARCH("BAJO",C21)))</formula>
    </cfRule>
    <cfRule type="cellIs" dxfId="102" priority="117" stopIfTrue="1" operator="equal">
      <formula>"MUY ALTO"</formula>
    </cfRule>
    <cfRule type="cellIs" dxfId="101" priority="118" stopIfTrue="1" operator="equal">
      <formula>"MODERADO"</formula>
    </cfRule>
    <cfRule type="cellIs" dxfId="100" priority="119" stopIfTrue="1" operator="equal">
      <formula>"ALTO"</formula>
    </cfRule>
  </conditionalFormatting>
  <conditionalFormatting sqref="M21">
    <cfRule type="cellIs" dxfId="99" priority="111" stopIfTrue="1" operator="equal">
      <formula>4</formula>
    </cfRule>
    <cfRule type="cellIs" dxfId="98" priority="112" stopIfTrue="1" operator="equal">
      <formula>3</formula>
    </cfRule>
    <cfRule type="cellIs" dxfId="97" priority="113" stopIfTrue="1" operator="equal">
      <formula>2</formula>
    </cfRule>
    <cfRule type="cellIs" dxfId="96" priority="114" stopIfTrue="1" operator="equal">
      <formula>1</formula>
    </cfRule>
    <cfRule type="cellIs" dxfId="95" priority="115" stopIfTrue="1" operator="equal">
      <formula>5</formula>
    </cfRule>
  </conditionalFormatting>
  <conditionalFormatting sqref="M21">
    <cfRule type="cellIs" dxfId="94" priority="106" stopIfTrue="1" operator="equal">
      <formula>4</formula>
    </cfRule>
    <cfRule type="cellIs" dxfId="93" priority="107" stopIfTrue="1" operator="equal">
      <formula>3</formula>
    </cfRule>
    <cfRule type="cellIs" dxfId="92" priority="108" stopIfTrue="1" operator="equal">
      <formula>2</formula>
    </cfRule>
    <cfRule type="cellIs" dxfId="91" priority="109" stopIfTrue="1" operator="equal">
      <formula>1</formula>
    </cfRule>
    <cfRule type="cellIs" dxfId="90" priority="110" stopIfTrue="1" operator="equal">
      <formula>5</formula>
    </cfRule>
  </conditionalFormatting>
  <conditionalFormatting sqref="P21:V21">
    <cfRule type="cellIs" dxfId="89" priority="101" stopIfTrue="1" operator="equal">
      <formula>4</formula>
    </cfRule>
    <cfRule type="cellIs" dxfId="88" priority="102" stopIfTrue="1" operator="equal">
      <formula>3</formula>
    </cfRule>
    <cfRule type="cellIs" dxfId="87" priority="103" stopIfTrue="1" operator="equal">
      <formula>2</formula>
    </cfRule>
    <cfRule type="cellIs" dxfId="86" priority="104" stopIfTrue="1" operator="equal">
      <formula>1</formula>
    </cfRule>
    <cfRule type="cellIs" dxfId="85" priority="105" stopIfTrue="1" operator="equal">
      <formula>5</formula>
    </cfRule>
  </conditionalFormatting>
  <conditionalFormatting sqref="W21:AG21">
    <cfRule type="cellIs" dxfId="84" priority="96" stopIfTrue="1" operator="equal">
      <formula>4</formula>
    </cfRule>
    <cfRule type="cellIs" dxfId="83" priority="97" stopIfTrue="1" operator="equal">
      <formula>3</formula>
    </cfRule>
    <cfRule type="cellIs" dxfId="82" priority="98" stopIfTrue="1" operator="equal">
      <formula>2</formula>
    </cfRule>
    <cfRule type="cellIs" dxfId="81" priority="99" stopIfTrue="1" operator="equal">
      <formula>1</formula>
    </cfRule>
    <cfRule type="cellIs" dxfId="80" priority="100" stopIfTrue="1" operator="equal">
      <formula>5</formula>
    </cfRule>
  </conditionalFormatting>
  <conditionalFormatting sqref="BJ21">
    <cfRule type="containsText" dxfId="79" priority="92" stopIfTrue="1" operator="containsText" text="BAJO">
      <formula>NOT(ISERROR(SEARCH("BAJO",BJ21)))</formula>
    </cfRule>
    <cfRule type="cellIs" dxfId="78" priority="93" stopIfTrue="1" operator="equal">
      <formula>"EXTREMO"</formula>
    </cfRule>
    <cfRule type="cellIs" dxfId="77" priority="94" stopIfTrue="1" operator="equal">
      <formula>"MODERADO"</formula>
    </cfRule>
    <cfRule type="cellIs" dxfId="76" priority="95" stopIfTrue="1" operator="equal">
      <formula>"ALTO"</formula>
    </cfRule>
  </conditionalFormatting>
  <conditionalFormatting sqref="K33:K34">
    <cfRule type="containsText" dxfId="75" priority="88" stopIfTrue="1" operator="containsText" text="BAJO">
      <formula>NOT(ISERROR(SEARCH("BAJO",K33)))</formula>
    </cfRule>
    <cfRule type="cellIs" dxfId="74" priority="89" stopIfTrue="1" operator="equal">
      <formula>"MUY ALTO"</formula>
    </cfRule>
    <cfRule type="cellIs" dxfId="73" priority="90" stopIfTrue="1" operator="equal">
      <formula>"MODERADO"</formula>
    </cfRule>
    <cfRule type="cellIs" dxfId="72" priority="91" stopIfTrue="1" operator="equal">
      <formula>"ALTO"</formula>
    </cfRule>
  </conditionalFormatting>
  <conditionalFormatting sqref="P40:Z40">
    <cfRule type="cellIs" dxfId="71" priority="83" stopIfTrue="1" operator="equal">
      <formula>4</formula>
    </cfRule>
    <cfRule type="cellIs" dxfId="70" priority="84" stopIfTrue="1" operator="equal">
      <formula>3</formula>
    </cfRule>
    <cfRule type="cellIs" dxfId="69" priority="85" stopIfTrue="1" operator="equal">
      <formula>2</formula>
    </cfRule>
    <cfRule type="cellIs" dxfId="68" priority="86" stopIfTrue="1" operator="equal">
      <formula>1</formula>
    </cfRule>
    <cfRule type="cellIs" dxfId="67" priority="87" stopIfTrue="1" operator="equal">
      <formula>5</formula>
    </cfRule>
  </conditionalFormatting>
  <conditionalFormatting sqref="AA40:AH40">
    <cfRule type="cellIs" dxfId="66" priority="78" stopIfTrue="1" operator="equal">
      <formula>4</formula>
    </cfRule>
    <cfRule type="cellIs" dxfId="65" priority="79" stopIfTrue="1" operator="equal">
      <formula>3</formula>
    </cfRule>
    <cfRule type="cellIs" dxfId="64" priority="80" stopIfTrue="1" operator="equal">
      <formula>2</formula>
    </cfRule>
    <cfRule type="cellIs" dxfId="63" priority="81" stopIfTrue="1" operator="equal">
      <formula>1</formula>
    </cfRule>
    <cfRule type="cellIs" dxfId="62" priority="82" stopIfTrue="1" operator="equal">
      <formula>5</formula>
    </cfRule>
  </conditionalFormatting>
  <conditionalFormatting sqref="BG28:BG29">
    <cfRule type="cellIs" dxfId="61" priority="68" operator="equal">
      <formula>5</formula>
    </cfRule>
    <cfRule type="cellIs" dxfId="60" priority="69" operator="equal">
      <formula>4</formula>
    </cfRule>
    <cfRule type="cellIs" dxfId="59" priority="70" operator="equal">
      <formula>3</formula>
    </cfRule>
    <cfRule type="cellIs" dxfId="58" priority="71" operator="equal">
      <formula>2</formula>
    </cfRule>
    <cfRule type="cellIs" dxfId="57" priority="72" operator="lessThanOrEqual">
      <formula>1</formula>
    </cfRule>
  </conditionalFormatting>
  <conditionalFormatting sqref="BG28">
    <cfRule type="colorScale" priority="73">
      <colorScale>
        <cfvo type="min"/>
        <cfvo type="percentile" val="50"/>
        <cfvo type="max"/>
        <color rgb="FFF8696B"/>
        <color rgb="FFFFEB84"/>
        <color rgb="FF63BE7B"/>
      </colorScale>
    </cfRule>
  </conditionalFormatting>
  <conditionalFormatting sqref="AL29">
    <cfRule type="containsText" dxfId="56" priority="61" stopIfTrue="1" operator="containsText" text="BAJO">
      <formula>NOT(ISERROR(SEARCH("BAJO",AL29)))</formula>
    </cfRule>
    <cfRule type="cellIs" dxfId="55" priority="62" stopIfTrue="1" operator="equal">
      <formula>"MUY ALTO"</formula>
    </cfRule>
    <cfRule type="cellIs" dxfId="54" priority="63" stopIfTrue="1" operator="equal">
      <formula>"MODERADO"</formula>
    </cfRule>
    <cfRule type="cellIs" dxfId="53" priority="64" stopIfTrue="1" operator="equal">
      <formula>"ALTO"</formula>
    </cfRule>
  </conditionalFormatting>
  <conditionalFormatting sqref="AL29">
    <cfRule type="cellIs" dxfId="52" priority="65" stopIfTrue="1" operator="equal">
      <formula>"EXTREMO"</formula>
    </cfRule>
  </conditionalFormatting>
  <conditionalFormatting sqref="BF29">
    <cfRule type="cellIs" dxfId="51" priority="50" operator="equal">
      <formula>5</formula>
    </cfRule>
    <cfRule type="cellIs" dxfId="50" priority="51" operator="equal">
      <formula>4</formula>
    </cfRule>
    <cfRule type="cellIs" dxfId="49" priority="52" operator="equal">
      <formula>3</formula>
    </cfRule>
    <cfRule type="cellIs" dxfId="48" priority="53" operator="equal">
      <formula>2</formula>
    </cfRule>
    <cfRule type="cellIs" dxfId="47" priority="54" operator="lessThanOrEqual">
      <formula>1</formula>
    </cfRule>
  </conditionalFormatting>
  <conditionalFormatting sqref="BF29">
    <cfRule type="colorScale" priority="55">
      <colorScale>
        <cfvo type="min"/>
        <cfvo type="percentile" val="50"/>
        <cfvo type="max"/>
        <color rgb="FFF8696B"/>
        <color rgb="FFFFEB84"/>
        <color rgb="FF63BE7B"/>
      </colorScale>
    </cfRule>
  </conditionalFormatting>
  <conditionalFormatting sqref="BJ29">
    <cfRule type="containsText" dxfId="46" priority="46" stopIfTrue="1" operator="containsText" text="BAJO">
      <formula>NOT(ISERROR(SEARCH("BAJO",BJ29)))</formula>
    </cfRule>
    <cfRule type="cellIs" dxfId="45" priority="47" stopIfTrue="1" operator="equal">
      <formula>"EXTREMO"</formula>
    </cfRule>
    <cfRule type="cellIs" dxfId="44" priority="48" stopIfTrue="1" operator="equal">
      <formula>"MODERADO"</formula>
    </cfRule>
    <cfRule type="cellIs" dxfId="43" priority="49" stopIfTrue="1" operator="equal">
      <formula>"ALTO"</formula>
    </cfRule>
  </conditionalFormatting>
  <conditionalFormatting sqref="C29">
    <cfRule type="containsText" dxfId="42" priority="42" stopIfTrue="1" operator="containsText" text="BAJO">
      <formula>NOT(ISERROR(SEARCH("BAJO",C29)))</formula>
    </cfRule>
    <cfRule type="cellIs" dxfId="41" priority="43" stopIfTrue="1" operator="equal">
      <formula>"MUY ALTO"</formula>
    </cfRule>
    <cfRule type="cellIs" dxfId="40" priority="44" stopIfTrue="1" operator="equal">
      <formula>"MODERADO"</formula>
    </cfRule>
    <cfRule type="cellIs" dxfId="39" priority="45" stopIfTrue="1" operator="equal">
      <formula>"ALTO"</formula>
    </cfRule>
  </conditionalFormatting>
  <conditionalFormatting sqref="M29">
    <cfRule type="cellIs" dxfId="38" priority="37" stopIfTrue="1" operator="equal">
      <formula>4</formula>
    </cfRule>
    <cfRule type="cellIs" dxfId="37" priority="38" stopIfTrue="1" operator="equal">
      <formula>3</formula>
    </cfRule>
    <cfRule type="cellIs" dxfId="36" priority="39" stopIfTrue="1" operator="equal">
      <formula>2</formula>
    </cfRule>
    <cfRule type="cellIs" dxfId="35" priority="40" stopIfTrue="1" operator="equal">
      <formula>1</formula>
    </cfRule>
    <cfRule type="cellIs" dxfId="34" priority="41" stopIfTrue="1" operator="equal">
      <formula>5</formula>
    </cfRule>
  </conditionalFormatting>
  <conditionalFormatting sqref="BG29">
    <cfRule type="cellIs" dxfId="33" priority="31" operator="equal">
      <formula>5</formula>
    </cfRule>
    <cfRule type="cellIs" dxfId="32" priority="32" operator="equal">
      <formula>4</formula>
    </cfRule>
    <cfRule type="cellIs" dxfId="31" priority="33" operator="equal">
      <formula>3</formula>
    </cfRule>
    <cfRule type="cellIs" dxfId="30" priority="34" operator="equal">
      <formula>2</formula>
    </cfRule>
    <cfRule type="cellIs" dxfId="29" priority="35" operator="lessThanOrEqual">
      <formula>1</formula>
    </cfRule>
  </conditionalFormatting>
  <conditionalFormatting sqref="BG29">
    <cfRule type="colorScale" priority="36">
      <colorScale>
        <cfvo type="min"/>
        <cfvo type="percentile" val="50"/>
        <cfvo type="max"/>
        <color rgb="FFF8696B"/>
        <color rgb="FFFFEB84"/>
        <color rgb="FF63BE7B"/>
      </colorScale>
    </cfRule>
  </conditionalFormatting>
  <conditionalFormatting sqref="BD29:BE29">
    <cfRule type="iconSet" priority="66">
      <iconSet iconSet="4TrafficLights">
        <cfvo type="percent" val="0"/>
        <cfvo type="percent" val="20"/>
        <cfvo type="percent" val="61"/>
        <cfvo type="percent" val="96"/>
      </iconSet>
    </cfRule>
  </conditionalFormatting>
  <conditionalFormatting sqref="BC29">
    <cfRule type="iconSet" priority="67">
      <iconSet iconSet="4TrafficLights">
        <cfvo type="percent" val="0"/>
        <cfvo type="percent" val="20"/>
        <cfvo type="percent" val="61"/>
        <cfvo type="percent" val="81"/>
      </iconSet>
    </cfRule>
  </conditionalFormatting>
  <conditionalFormatting sqref="BM6">
    <cfRule type="containsText" dxfId="28" priority="27" stopIfTrue="1" operator="containsText" text="BAJO">
      <formula>NOT(ISERROR(SEARCH("BAJO",BM6)))</formula>
    </cfRule>
    <cfRule type="cellIs" dxfId="27" priority="28" stopIfTrue="1" operator="equal">
      <formula>"EXTREMO"</formula>
    </cfRule>
    <cfRule type="cellIs" dxfId="26" priority="29" stopIfTrue="1" operator="equal">
      <formula>"MODERADO"</formula>
    </cfRule>
    <cfRule type="cellIs" dxfId="25" priority="30" stopIfTrue="1" operator="equal">
      <formula>"ALTO"</formula>
    </cfRule>
  </conditionalFormatting>
  <conditionalFormatting sqref="BD50:BE50">
    <cfRule type="iconSet" priority="26">
      <iconSet iconSet="4TrafficLights">
        <cfvo type="percent" val="0"/>
        <cfvo type="percent" val="20"/>
        <cfvo type="percent" val="61"/>
        <cfvo type="percent" val="96"/>
      </iconSet>
    </cfRule>
  </conditionalFormatting>
  <conditionalFormatting sqref="BD23:BE24">
    <cfRule type="iconSet" priority="2053">
      <iconSet iconSet="4TrafficLights">
        <cfvo type="percent" val="0"/>
        <cfvo type="percent" val="20"/>
        <cfvo type="percent" val="61"/>
        <cfvo type="percent" val="96"/>
      </iconSet>
    </cfRule>
  </conditionalFormatting>
  <conditionalFormatting sqref="BG23:BG24">
    <cfRule type="colorScale" priority="2054">
      <colorScale>
        <cfvo type="min"/>
        <cfvo type="percentile" val="50"/>
        <cfvo type="max"/>
        <color rgb="FFF8696B"/>
        <color rgb="FFFFEB84"/>
        <color rgb="FF63BE7B"/>
      </colorScale>
    </cfRule>
  </conditionalFormatting>
  <conditionalFormatting sqref="BF17 BF11 BF19 BF30:BF31 BF7:BF8 BF33:BF34 BF47 BF43:BF45 BF39:BF41 BF13:BF14">
    <cfRule type="colorScale" priority="2059">
      <colorScale>
        <cfvo type="min"/>
        <cfvo type="percentile" val="50"/>
        <cfvo type="max"/>
        <color rgb="FFF8696B"/>
        <color rgb="FFFFEB84"/>
        <color rgb="FF63BE7B"/>
      </colorScale>
    </cfRule>
  </conditionalFormatting>
  <conditionalFormatting sqref="BG19 BG17 BG8:BG9 BG30:BG31 BG33:BG34 BG47 BG43:BG45 BG11 BG39:BG41 BG13:BG15">
    <cfRule type="colorScale" priority="2069">
      <colorScale>
        <cfvo type="min"/>
        <cfvo type="percentile" val="50"/>
        <cfvo type="max"/>
        <color rgb="FFF8696B"/>
        <color rgb="FFFFEB84"/>
        <color rgb="FF63BE7B"/>
      </colorScale>
    </cfRule>
  </conditionalFormatting>
  <conditionalFormatting sqref="BD11:BE11 BD17:BE17 BD19:BE19 BD26:BE28 BD30:BE31 BD21:BE21 BD7:BE8 BD33:BE34 BD47:BE47 BE45:BE46 BD43:BE44 BD39:BE41 BD13:BE15">
    <cfRule type="iconSet" priority="2079">
      <iconSet iconSet="4TrafficLights">
        <cfvo type="percent" val="0"/>
        <cfvo type="percent" val="20"/>
        <cfvo type="percent" val="61"/>
        <cfvo type="percent" val="96"/>
      </iconSet>
    </cfRule>
  </conditionalFormatting>
  <conditionalFormatting sqref="BC47:BC48 BC33:BC35 BC23:BC28 BC30:BC31 BC8:BC9 BC11 BC39:BC44 BC13:BC20">
    <cfRule type="iconSet" priority="2093">
      <iconSet iconSet="4TrafficLights">
        <cfvo type="percent" val="0"/>
        <cfvo type="percent" val="20"/>
        <cfvo type="percent" val="61"/>
        <cfvo type="percent" val="81"/>
      </iconSet>
    </cfRule>
  </conditionalFormatting>
  <conditionalFormatting sqref="AI28:AJ28">
    <cfRule type="cellIs" dxfId="24" priority="16" stopIfTrue="1" operator="equal">
      <formula>4</formula>
    </cfRule>
    <cfRule type="cellIs" dxfId="23" priority="17" stopIfTrue="1" operator="equal">
      <formula>3</formula>
    </cfRule>
    <cfRule type="cellIs" dxfId="22" priority="18" stopIfTrue="1" operator="equal">
      <formula>2</formula>
    </cfRule>
    <cfRule type="cellIs" dxfId="21" priority="19" stopIfTrue="1" operator="equal">
      <formula>1</formula>
    </cfRule>
    <cfRule type="cellIs" dxfId="20" priority="20" stopIfTrue="1" operator="equal">
      <formula>5</formula>
    </cfRule>
  </conditionalFormatting>
  <conditionalFormatting sqref="AI28:AJ28">
    <cfRule type="cellIs" dxfId="19" priority="21" stopIfTrue="1" operator="equal">
      <formula>4</formula>
    </cfRule>
    <cfRule type="cellIs" dxfId="18" priority="22" stopIfTrue="1" operator="equal">
      <formula>3</formula>
    </cfRule>
    <cfRule type="cellIs" dxfId="17" priority="23" stopIfTrue="1" operator="equal">
      <formula>2</formula>
    </cfRule>
    <cfRule type="cellIs" dxfId="16" priority="24" stopIfTrue="1" operator="equal">
      <formula>1</formula>
    </cfRule>
    <cfRule type="cellIs" dxfId="15" priority="25" stopIfTrue="1" operator="equal">
      <formula>5</formula>
    </cfRule>
  </conditionalFormatting>
  <conditionalFormatting sqref="AI29:AJ29">
    <cfRule type="cellIs" dxfId="14" priority="6" stopIfTrue="1" operator="equal">
      <formula>4</formula>
    </cfRule>
    <cfRule type="cellIs" dxfId="13" priority="7" stopIfTrue="1" operator="equal">
      <formula>3</formula>
    </cfRule>
    <cfRule type="cellIs" dxfId="12" priority="8" stopIfTrue="1" operator="equal">
      <formula>2</formula>
    </cfRule>
    <cfRule type="cellIs" dxfId="11" priority="9" stopIfTrue="1" operator="equal">
      <formula>1</formula>
    </cfRule>
    <cfRule type="cellIs" dxfId="10" priority="10" stopIfTrue="1" operator="equal">
      <formula>5</formula>
    </cfRule>
  </conditionalFormatting>
  <conditionalFormatting sqref="AI29:AJ29">
    <cfRule type="cellIs" dxfId="9" priority="11" stopIfTrue="1" operator="equal">
      <formula>4</formula>
    </cfRule>
    <cfRule type="cellIs" dxfId="8" priority="12" stopIfTrue="1" operator="equal">
      <formula>3</formula>
    </cfRule>
    <cfRule type="cellIs" dxfId="7" priority="13" stopIfTrue="1" operator="equal">
      <formula>2</formula>
    </cfRule>
    <cfRule type="cellIs" dxfId="6" priority="14" stopIfTrue="1" operator="equal">
      <formula>1</formula>
    </cfRule>
    <cfRule type="cellIs" dxfId="5" priority="15" stopIfTrue="1" operator="equal">
      <formula>5</formula>
    </cfRule>
  </conditionalFormatting>
  <conditionalFormatting sqref="BG50">
    <cfRule type="cellIs" dxfId="4" priority="1" operator="equal">
      <formula>5</formula>
    </cfRule>
    <cfRule type="cellIs" dxfId="3" priority="2" operator="equal">
      <formula>4</formula>
    </cfRule>
    <cfRule type="cellIs" dxfId="2" priority="3" operator="equal">
      <formula>3</formula>
    </cfRule>
    <cfRule type="cellIs" dxfId="1" priority="4" operator="equal">
      <formula>2</formula>
    </cfRule>
    <cfRule type="cellIs" dxfId="0" priority="5" operator="lessThanOrEqual">
      <formula>1</formula>
    </cfRule>
  </conditionalFormatting>
  <dataValidations count="2">
    <dataValidation type="list" allowBlank="1" showInputMessage="1" showErrorMessage="1" sqref="AO32 AO5:AO6">
      <formula1>"PREVENTIVO,DETECCION,CORRECTIVO"</formula1>
    </dataValidation>
    <dataValidation type="list" allowBlank="1" showInputMessage="1" showErrorMessage="1" sqref="M5:M6">
      <formula1>"1,2,3,4,5"</formula1>
    </dataValidation>
  </dataValidations>
  <hyperlinks>
    <hyperlink ref="BJ3:BJ4" location="'Desplazamiento RI'!A1" display="'Desplazamiento RI'!A1"/>
    <hyperlink ref="M3:N3" location="'Probabilidad Impacto'!A1" display="PROBABILIDAD"/>
    <hyperlink ref="AH3:AJ3" location="'Probabilidad Impacto'!A1" display="IMPACTO"/>
    <hyperlink ref="BA3" location="'Solidez del control'!A1" display="SOLIDEZ INDIVIDUAL DEL CONTROL "/>
    <hyperlink ref="BF2:BI2" location="'Solidez del control'!A1" display="RIESGO RESIDUAL"/>
    <hyperlink ref="BD3:BE4" location="'Solidez del control'!A1" display="SOLIDEZ DEL CONJUNTO DE CONTROLES"/>
    <hyperlink ref="AY3" location="'Calificación ejecucion control'!A1" display="EJECUCION DEL CONTROL"/>
  </hyperlinks>
  <pageMargins left="0.70866141732283472" right="0.70866141732283472" top="0.74803149606299213" bottom="0.74803149606299213" header="0.31496062992125984" footer="0.31496062992125984"/>
  <pageSetup scale="10" orientation="portrait" r:id="rId1"/>
  <colBreaks count="1" manualBreakCount="1">
    <brk id="68" max="50" man="1"/>
  </col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61"/>
  <sheetViews>
    <sheetView zoomScale="40" zoomScaleNormal="40" workbookViewId="0"/>
  </sheetViews>
  <sheetFormatPr baseColWidth="10" defaultColWidth="11.42578125" defaultRowHeight="12.75" x14ac:dyDescent="0.2"/>
  <cols>
    <col min="2" max="2" width="17.42578125" customWidth="1"/>
  </cols>
  <sheetData>
    <row r="1" spans="2:2" ht="95.25" customHeight="1" x14ac:dyDescent="0.2"/>
    <row r="3" spans="2:2" x14ac:dyDescent="0.2">
      <c r="B3" s="24" t="s">
        <v>113</v>
      </c>
    </row>
    <row r="61" ht="5.25" customHeight="1" x14ac:dyDescent="0.2"/>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zoomScale="50" zoomScaleNormal="50" workbookViewId="0">
      <selection activeCell="W7" sqref="W7"/>
    </sheetView>
  </sheetViews>
  <sheetFormatPr baseColWidth="10" defaultColWidth="11.42578125" defaultRowHeight="12.75" x14ac:dyDescent="0.2"/>
  <cols>
    <col min="2" max="2" width="116.7109375" customWidth="1"/>
  </cols>
  <sheetData>
    <row r="1" spans="1:3" ht="38.25" customHeight="1" x14ac:dyDescent="0.2">
      <c r="A1" s="82" t="s">
        <v>71</v>
      </c>
      <c r="B1" s="75" t="s">
        <v>72</v>
      </c>
      <c r="C1" s="82">
        <v>2</v>
      </c>
    </row>
    <row r="2" spans="1:3" ht="38.25" customHeight="1" x14ac:dyDescent="0.2">
      <c r="A2" s="82" t="s">
        <v>106</v>
      </c>
      <c r="B2" s="81" t="s">
        <v>107</v>
      </c>
      <c r="C2" s="82">
        <v>1</v>
      </c>
    </row>
    <row r="3" spans="1:3" ht="38.25" customHeight="1" x14ac:dyDescent="0.2">
      <c r="A3" s="82" t="s">
        <v>120</v>
      </c>
      <c r="B3" s="83" t="s">
        <v>121</v>
      </c>
      <c r="C3" s="82">
        <v>2</v>
      </c>
    </row>
    <row r="4" spans="1:3" ht="38.25" customHeight="1" x14ac:dyDescent="0.2">
      <c r="A4" s="82" t="s">
        <v>143</v>
      </c>
      <c r="B4" s="83" t="s">
        <v>144</v>
      </c>
      <c r="C4" s="82">
        <v>2</v>
      </c>
    </row>
    <row r="5" spans="1:3" ht="38.25" customHeight="1" x14ac:dyDescent="0.2">
      <c r="A5" s="82" t="s">
        <v>161</v>
      </c>
      <c r="B5" s="83" t="s">
        <v>150</v>
      </c>
      <c r="C5" s="82">
        <v>2</v>
      </c>
    </row>
    <row r="6" spans="1:3" ht="38.25" customHeight="1" x14ac:dyDescent="0.2">
      <c r="A6" s="82" t="s">
        <v>186</v>
      </c>
      <c r="B6" s="83" t="s">
        <v>170</v>
      </c>
      <c r="C6" s="82">
        <v>9</v>
      </c>
    </row>
    <row r="7" spans="1:3" ht="38.25" customHeight="1" x14ac:dyDescent="0.2">
      <c r="A7" s="82" t="s">
        <v>272</v>
      </c>
      <c r="B7" s="83" t="s">
        <v>273</v>
      </c>
      <c r="C7" s="82">
        <v>5</v>
      </c>
    </row>
    <row r="8" spans="1:3" ht="38.25" customHeight="1" x14ac:dyDescent="0.2">
      <c r="A8" s="82" t="s">
        <v>318</v>
      </c>
      <c r="B8" s="83" t="s">
        <v>299</v>
      </c>
      <c r="C8" s="82">
        <v>1</v>
      </c>
    </row>
    <row r="9" spans="1:3" ht="38.25" customHeight="1" x14ac:dyDescent="0.2">
      <c r="A9" s="82" t="s">
        <v>329</v>
      </c>
      <c r="B9" s="83" t="s">
        <v>307</v>
      </c>
      <c r="C9" s="82">
        <v>2</v>
      </c>
    </row>
    <row r="10" spans="1:3" ht="38.25" customHeight="1" x14ac:dyDescent="0.2">
      <c r="A10" s="82" t="s">
        <v>346</v>
      </c>
      <c r="B10" s="83" t="s">
        <v>330</v>
      </c>
      <c r="C10" s="82">
        <v>2</v>
      </c>
    </row>
    <row r="11" spans="1:3" ht="38.25" customHeight="1" x14ac:dyDescent="0.2">
      <c r="A11" s="82" t="s">
        <v>369</v>
      </c>
      <c r="B11" s="83" t="s">
        <v>347</v>
      </c>
      <c r="C11" s="82">
        <v>1</v>
      </c>
    </row>
    <row r="12" spans="1:3" ht="38.25" customHeight="1" x14ac:dyDescent="0.2">
      <c r="A12" s="82" t="s">
        <v>374</v>
      </c>
      <c r="B12" s="83" t="s">
        <v>358</v>
      </c>
      <c r="C12" s="82">
        <v>3</v>
      </c>
    </row>
    <row r="13" spans="1:3" ht="38.25" customHeight="1" x14ac:dyDescent="0.2">
      <c r="A13" s="82" t="s">
        <v>391</v>
      </c>
      <c r="B13" s="83" t="s">
        <v>389</v>
      </c>
      <c r="C13" s="82">
        <v>4</v>
      </c>
    </row>
    <row r="14" spans="1:3" ht="38.25" customHeight="1" x14ac:dyDescent="0.2">
      <c r="A14" s="82" t="s">
        <v>402</v>
      </c>
      <c r="B14" s="74" t="s">
        <v>392</v>
      </c>
      <c r="C14" s="82">
        <v>1</v>
      </c>
    </row>
    <row r="15" spans="1:3" x14ac:dyDescent="0.2">
      <c r="C15">
        <f>SUM(C1:C14)</f>
        <v>37</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
  <sheetViews>
    <sheetView zoomScale="30" zoomScaleNormal="30" zoomScaleSheetLayoutView="80" workbookViewId="0">
      <selection activeCell="R2" sqref="B2:R11"/>
    </sheetView>
  </sheetViews>
  <sheetFormatPr baseColWidth="10" defaultColWidth="11.42578125" defaultRowHeight="12.75" x14ac:dyDescent="0.2"/>
  <cols>
    <col min="1" max="1" width="3.5703125" customWidth="1"/>
    <col min="3" max="3" width="15.85546875" customWidth="1"/>
    <col min="4" max="4" width="12" customWidth="1"/>
    <col min="5" max="7" width="54.28515625" customWidth="1"/>
    <col min="8" max="8" width="3.5703125" customWidth="1"/>
    <col min="9" max="9" width="15.140625" customWidth="1"/>
    <col min="10" max="10" width="4.28515625" customWidth="1"/>
    <col min="12" max="12" width="17.140625" customWidth="1"/>
    <col min="13" max="13" width="11.7109375" customWidth="1"/>
    <col min="14" max="16" width="50.7109375" customWidth="1"/>
    <col min="17" max="17" width="5.85546875" customWidth="1"/>
  </cols>
  <sheetData>
    <row r="1" spans="1:17" ht="85.5" customHeight="1" thickBot="1" x14ac:dyDescent="0.25">
      <c r="A1" s="581" t="s">
        <v>403</v>
      </c>
      <c r="B1" s="581"/>
      <c r="C1" s="581"/>
      <c r="D1" s="581"/>
      <c r="E1" s="581"/>
      <c r="F1" s="581"/>
      <c r="G1" s="581"/>
      <c r="H1" s="581"/>
      <c r="I1" s="581"/>
      <c r="J1" s="581"/>
      <c r="K1" s="581"/>
      <c r="L1" s="581"/>
      <c r="M1" s="581"/>
      <c r="N1" s="581"/>
      <c r="O1" s="581"/>
      <c r="P1" s="581"/>
    </row>
    <row r="2" spans="1:17" x14ac:dyDescent="0.2">
      <c r="A2" s="34"/>
      <c r="B2" s="35"/>
      <c r="C2" s="35"/>
      <c r="D2" s="35"/>
      <c r="E2" s="35"/>
      <c r="F2" s="35"/>
      <c r="G2" s="35"/>
      <c r="H2" s="36"/>
      <c r="J2" s="34"/>
      <c r="K2" s="35"/>
      <c r="L2" s="35"/>
      <c r="M2" s="35"/>
      <c r="N2" s="35"/>
      <c r="O2" s="35"/>
      <c r="P2" s="35"/>
      <c r="Q2" s="36"/>
    </row>
    <row r="3" spans="1:17" ht="51.75" customHeight="1" x14ac:dyDescent="0.2">
      <c r="A3" s="37"/>
      <c r="B3" s="587" t="s">
        <v>404</v>
      </c>
      <c r="C3" s="587"/>
      <c r="D3" s="587"/>
      <c r="E3" s="587"/>
      <c r="F3" s="587"/>
      <c r="G3" s="587"/>
      <c r="H3" s="38"/>
      <c r="J3" s="37"/>
      <c r="K3" s="582" t="s">
        <v>405</v>
      </c>
      <c r="L3" s="582"/>
      <c r="M3" s="582"/>
      <c r="N3" s="582"/>
      <c r="O3" s="582"/>
      <c r="P3" s="582"/>
      <c r="Q3" s="38"/>
    </row>
    <row r="4" spans="1:17" ht="57" customHeight="1" x14ac:dyDescent="0.2">
      <c r="A4" s="37"/>
      <c r="E4" s="585" t="s">
        <v>16</v>
      </c>
      <c r="F4" s="585"/>
      <c r="G4" s="585"/>
      <c r="H4" s="38"/>
      <c r="J4" s="37"/>
      <c r="N4" s="583" t="s">
        <v>16</v>
      </c>
      <c r="O4" s="583"/>
      <c r="P4" s="583"/>
      <c r="Q4" s="38"/>
    </row>
    <row r="5" spans="1:17" ht="30" hidden="1" customHeight="1" x14ac:dyDescent="0.2">
      <c r="A5" s="37"/>
      <c r="E5" s="31" t="s">
        <v>175</v>
      </c>
      <c r="F5" s="32" t="s">
        <v>81</v>
      </c>
      <c r="G5" s="33" t="s">
        <v>189</v>
      </c>
      <c r="H5" s="38"/>
      <c r="J5" s="37"/>
      <c r="N5" s="31" t="s">
        <v>175</v>
      </c>
      <c r="O5" s="47" t="s">
        <v>81</v>
      </c>
      <c r="P5" s="33" t="s">
        <v>189</v>
      </c>
      <c r="Q5" s="38"/>
    </row>
    <row r="6" spans="1:17" ht="33.75" customHeight="1" x14ac:dyDescent="0.2">
      <c r="A6" s="37"/>
      <c r="E6" s="49">
        <v>3</v>
      </c>
      <c r="F6" s="50">
        <v>4</v>
      </c>
      <c r="G6" s="51">
        <v>5</v>
      </c>
      <c r="H6" s="38"/>
      <c r="J6" s="37"/>
      <c r="N6" s="49">
        <v>3</v>
      </c>
      <c r="O6" s="42">
        <v>4</v>
      </c>
      <c r="P6" s="43">
        <v>5</v>
      </c>
      <c r="Q6" s="38"/>
    </row>
    <row r="7" spans="1:17" ht="122.25" customHeight="1" x14ac:dyDescent="0.2">
      <c r="A7" s="37"/>
      <c r="B7" s="584" t="s">
        <v>406</v>
      </c>
      <c r="C7" s="27" t="s">
        <v>407</v>
      </c>
      <c r="D7" s="53">
        <v>5</v>
      </c>
      <c r="E7" s="52">
        <f>+D7*E6</f>
        <v>15</v>
      </c>
      <c r="F7" s="48">
        <f>+D7*F6</f>
        <v>20</v>
      </c>
      <c r="G7" s="48">
        <f>+D7*G6</f>
        <v>25</v>
      </c>
      <c r="H7" s="38"/>
      <c r="J7" s="37"/>
      <c r="K7" s="586" t="s">
        <v>406</v>
      </c>
      <c r="L7" s="27" t="s">
        <v>407</v>
      </c>
      <c r="M7" s="53">
        <v>5</v>
      </c>
      <c r="N7" s="52">
        <f>+M7*N6</f>
        <v>15</v>
      </c>
      <c r="O7" s="44">
        <f>+M7*O6</f>
        <v>20</v>
      </c>
      <c r="P7" s="44">
        <f>+M7*P6</f>
        <v>25</v>
      </c>
      <c r="Q7" s="38"/>
    </row>
    <row r="8" spans="1:17" ht="122.25" customHeight="1" x14ac:dyDescent="0.2">
      <c r="A8" s="37"/>
      <c r="B8" s="584"/>
      <c r="C8" s="28" t="s">
        <v>378</v>
      </c>
      <c r="D8" s="55">
        <v>4</v>
      </c>
      <c r="E8" s="54">
        <f>+D8*E6</f>
        <v>12</v>
      </c>
      <c r="F8" s="44">
        <f>+D8*F6</f>
        <v>16</v>
      </c>
      <c r="G8" s="44">
        <f>+D8*G6</f>
        <v>20</v>
      </c>
      <c r="H8" s="38"/>
      <c r="J8" s="37"/>
      <c r="K8" s="586"/>
      <c r="L8" s="28" t="s">
        <v>378</v>
      </c>
      <c r="M8" s="55">
        <v>4</v>
      </c>
      <c r="N8" s="54">
        <f>+M8*N6</f>
        <v>12</v>
      </c>
      <c r="O8" s="44">
        <f>+M8*O6</f>
        <v>16</v>
      </c>
      <c r="P8" s="44">
        <f>+M8*P6</f>
        <v>20</v>
      </c>
      <c r="Q8" s="38"/>
    </row>
    <row r="9" spans="1:17" ht="200.1" customHeight="1" x14ac:dyDescent="0.2">
      <c r="A9" s="37"/>
      <c r="B9" s="584"/>
      <c r="C9" s="29" t="s">
        <v>80</v>
      </c>
      <c r="D9" s="56">
        <v>3</v>
      </c>
      <c r="E9" s="54">
        <f>+D9*E6</f>
        <v>9</v>
      </c>
      <c r="F9" s="46">
        <f>+D9*F6</f>
        <v>12</v>
      </c>
      <c r="G9" s="46">
        <f>+D9*G6</f>
        <v>15</v>
      </c>
      <c r="H9" s="38"/>
      <c r="J9" s="37"/>
      <c r="K9" s="586"/>
      <c r="L9" s="29" t="s">
        <v>80</v>
      </c>
      <c r="M9" s="56">
        <v>3</v>
      </c>
      <c r="N9" s="54">
        <f>+M9*N6</f>
        <v>9</v>
      </c>
      <c r="O9" s="46">
        <f>+M9*O6</f>
        <v>12</v>
      </c>
      <c r="P9" s="46">
        <f>+M9*P6</f>
        <v>15</v>
      </c>
      <c r="Q9" s="38"/>
    </row>
    <row r="10" spans="1:17" ht="192" customHeight="1" x14ac:dyDescent="0.2">
      <c r="A10" s="37"/>
      <c r="B10" s="584"/>
      <c r="C10" s="30" t="s">
        <v>99</v>
      </c>
      <c r="D10" s="58">
        <v>2</v>
      </c>
      <c r="E10" s="57">
        <f>+D10*E6</f>
        <v>6</v>
      </c>
      <c r="F10" s="45">
        <f>+D10*F6</f>
        <v>8</v>
      </c>
      <c r="G10" s="46">
        <f>+D10*G6</f>
        <v>10</v>
      </c>
      <c r="H10" s="38"/>
      <c r="J10" s="37"/>
      <c r="K10" s="586"/>
      <c r="L10" s="30" t="s">
        <v>99</v>
      </c>
      <c r="M10" s="58">
        <v>2</v>
      </c>
      <c r="N10" s="57">
        <f>+M10*N6</f>
        <v>6</v>
      </c>
      <c r="O10" s="45">
        <f>+M10*O6</f>
        <v>8</v>
      </c>
      <c r="P10" s="46">
        <f>+M10*P6</f>
        <v>10</v>
      </c>
      <c r="Q10" s="38"/>
    </row>
    <row r="11" spans="1:17" ht="213.75" customHeight="1" x14ac:dyDescent="0.2">
      <c r="A11" s="37"/>
      <c r="B11" s="584"/>
      <c r="C11" s="30" t="s">
        <v>322</v>
      </c>
      <c r="D11" s="58">
        <v>1</v>
      </c>
      <c r="E11" s="57">
        <f>+D11*E6</f>
        <v>3</v>
      </c>
      <c r="F11" s="45">
        <v>4</v>
      </c>
      <c r="G11" s="46">
        <f>+D11*G6</f>
        <v>5</v>
      </c>
      <c r="H11" s="38"/>
      <c r="J11" s="37"/>
      <c r="K11" s="586"/>
      <c r="L11" s="30" t="s">
        <v>322</v>
      </c>
      <c r="M11" s="58">
        <v>1</v>
      </c>
      <c r="N11" s="57">
        <f>+M11*N6</f>
        <v>3</v>
      </c>
      <c r="O11" s="45">
        <f>+M11*O6</f>
        <v>4</v>
      </c>
      <c r="P11" s="46">
        <f>+M11*P6</f>
        <v>5</v>
      </c>
      <c r="Q11" s="38"/>
    </row>
    <row r="12" spans="1:17" ht="13.5" thickBot="1" x14ac:dyDescent="0.25">
      <c r="A12" s="39"/>
      <c r="B12" s="40"/>
      <c r="C12" s="40"/>
      <c r="D12" s="40"/>
      <c r="E12" s="40"/>
      <c r="F12" s="40"/>
      <c r="G12" s="40"/>
      <c r="H12" s="41"/>
      <c r="J12" s="39"/>
      <c r="K12" s="40"/>
      <c r="L12" s="40"/>
      <c r="M12" s="40"/>
      <c r="N12" s="40"/>
      <c r="O12" s="40"/>
      <c r="P12" s="40"/>
      <c r="Q12" s="41"/>
    </row>
  </sheetData>
  <mergeCells count="7">
    <mergeCell ref="A1:P1"/>
    <mergeCell ref="K3:P3"/>
    <mergeCell ref="N4:P4"/>
    <mergeCell ref="B7:B11"/>
    <mergeCell ref="E4:G4"/>
    <mergeCell ref="K7:K11"/>
    <mergeCell ref="B3:G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5"/>
  <sheetViews>
    <sheetView topLeftCell="A7" workbookViewId="0">
      <selection activeCell="E7" sqref="E7"/>
    </sheetView>
  </sheetViews>
  <sheetFormatPr baseColWidth="10" defaultColWidth="11.42578125" defaultRowHeight="12.75" x14ac:dyDescent="0.2"/>
  <cols>
    <col min="2" max="2" width="43.28515625" customWidth="1"/>
  </cols>
  <sheetData>
    <row r="1" spans="2:7" ht="35.25" customHeight="1" x14ac:dyDescent="0.2">
      <c r="B1" s="76" t="s">
        <v>72</v>
      </c>
      <c r="C1">
        <v>2</v>
      </c>
      <c r="E1" s="24" t="s">
        <v>408</v>
      </c>
      <c r="G1">
        <v>5</v>
      </c>
    </row>
    <row r="2" spans="2:7" ht="35.25" customHeight="1" x14ac:dyDescent="0.2">
      <c r="B2" s="80" t="s">
        <v>107</v>
      </c>
      <c r="C2">
        <v>1</v>
      </c>
      <c r="E2" s="24" t="s">
        <v>409</v>
      </c>
      <c r="G2">
        <v>11</v>
      </c>
    </row>
    <row r="3" spans="2:7" ht="35.25" customHeight="1" x14ac:dyDescent="0.2">
      <c r="B3" s="77" t="s">
        <v>121</v>
      </c>
      <c r="C3">
        <v>2</v>
      </c>
      <c r="E3" s="24" t="s">
        <v>410</v>
      </c>
      <c r="G3">
        <v>14</v>
      </c>
    </row>
    <row r="4" spans="2:7" ht="35.25" customHeight="1" x14ac:dyDescent="0.2">
      <c r="B4" s="77" t="s">
        <v>144</v>
      </c>
      <c r="C4">
        <v>2</v>
      </c>
      <c r="E4" s="24" t="s">
        <v>411</v>
      </c>
      <c r="G4">
        <v>5</v>
      </c>
    </row>
    <row r="5" spans="2:7" ht="35.25" customHeight="1" x14ac:dyDescent="0.2">
      <c r="B5" s="77" t="s">
        <v>150</v>
      </c>
      <c r="C5">
        <v>2</v>
      </c>
    </row>
    <row r="6" spans="2:7" ht="35.25" customHeight="1" x14ac:dyDescent="0.2">
      <c r="B6" s="77" t="s">
        <v>170</v>
      </c>
      <c r="C6">
        <v>9</v>
      </c>
    </row>
    <row r="7" spans="2:7" ht="35.25" customHeight="1" x14ac:dyDescent="0.2">
      <c r="B7" s="77" t="s">
        <v>273</v>
      </c>
      <c r="C7">
        <v>5</v>
      </c>
    </row>
    <row r="8" spans="2:7" ht="35.25" customHeight="1" x14ac:dyDescent="0.2">
      <c r="B8" s="77" t="s">
        <v>299</v>
      </c>
      <c r="C8">
        <v>2</v>
      </c>
    </row>
    <row r="9" spans="2:7" ht="35.25" customHeight="1" x14ac:dyDescent="0.2">
      <c r="B9" s="77" t="s">
        <v>307</v>
      </c>
      <c r="C9">
        <v>1</v>
      </c>
    </row>
    <row r="10" spans="2:7" ht="35.25" customHeight="1" x14ac:dyDescent="0.2">
      <c r="B10" s="77" t="s">
        <v>330</v>
      </c>
      <c r="C10">
        <v>2</v>
      </c>
    </row>
    <row r="11" spans="2:7" ht="35.25" customHeight="1" x14ac:dyDescent="0.2">
      <c r="B11" s="77" t="s">
        <v>347</v>
      </c>
      <c r="C11">
        <v>1</v>
      </c>
    </row>
    <row r="12" spans="2:7" ht="35.25" customHeight="1" x14ac:dyDescent="0.2">
      <c r="B12" s="79" t="s">
        <v>358</v>
      </c>
      <c r="C12">
        <v>3</v>
      </c>
    </row>
    <row r="13" spans="2:7" ht="35.25" customHeight="1" x14ac:dyDescent="0.2">
      <c r="B13" s="77" t="s">
        <v>389</v>
      </c>
      <c r="C13">
        <v>4</v>
      </c>
    </row>
    <row r="14" spans="2:7" ht="35.25" customHeight="1" x14ac:dyDescent="0.2">
      <c r="B14" s="78" t="s">
        <v>392</v>
      </c>
      <c r="C14">
        <v>1</v>
      </c>
    </row>
    <row r="15" spans="2:7" x14ac:dyDescent="0.2">
      <c r="C15">
        <f>SUM(C1:C14)</f>
        <v>37</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topLeftCell="A9" zoomScale="130" zoomScaleNormal="130" workbookViewId="0">
      <selection activeCell="J15" sqref="J15"/>
    </sheetView>
  </sheetViews>
  <sheetFormatPr baseColWidth="10" defaultColWidth="11.42578125" defaultRowHeight="12.75" x14ac:dyDescent="0.2"/>
  <cols>
    <col min="1" max="1" width="8.7109375" customWidth="1"/>
    <col min="2" max="2" width="18.5703125" customWidth="1"/>
    <col min="3" max="3" width="40.5703125" customWidth="1"/>
    <col min="4" max="4" width="26.140625" customWidth="1"/>
    <col min="6" max="6" width="12.140625" customWidth="1"/>
    <col min="7" max="7" width="27.5703125" customWidth="1"/>
    <col min="8" max="8" width="23.5703125" customWidth="1"/>
    <col min="9" max="9" width="27.28515625" customWidth="1"/>
    <col min="10" max="10" width="38.42578125" customWidth="1"/>
    <col min="11" max="11" width="8" customWidth="1"/>
  </cols>
  <sheetData>
    <row r="1" spans="1:9" ht="45" customHeight="1" x14ac:dyDescent="0.2"/>
    <row r="2" spans="1:9" ht="14.25" customHeight="1" x14ac:dyDescent="0.2"/>
    <row r="3" spans="1:9" ht="37.5" customHeight="1" x14ac:dyDescent="0.2">
      <c r="A3" s="591" t="s">
        <v>412</v>
      </c>
      <c r="B3" s="591"/>
      <c r="C3" s="591"/>
      <c r="D3" s="591"/>
      <c r="F3" s="591" t="s">
        <v>413</v>
      </c>
      <c r="G3" s="591"/>
      <c r="H3" s="591"/>
      <c r="I3" s="591"/>
    </row>
    <row r="4" spans="1:9" s="2" customFormat="1" ht="36" customHeight="1" x14ac:dyDescent="0.2">
      <c r="A4" s="16" t="s">
        <v>414</v>
      </c>
      <c r="B4" s="17" t="s">
        <v>415</v>
      </c>
      <c r="C4" s="18" t="s">
        <v>416</v>
      </c>
      <c r="D4" s="18" t="s">
        <v>417</v>
      </c>
      <c r="F4" s="588" t="s">
        <v>418</v>
      </c>
      <c r="G4" s="590"/>
      <c r="H4" s="590"/>
      <c r="I4" s="589"/>
    </row>
    <row r="5" spans="1:9" s="2" customFormat="1" ht="54.75" customHeight="1" x14ac:dyDescent="0.2">
      <c r="A5" s="19">
        <v>1</v>
      </c>
      <c r="B5" s="19" t="s">
        <v>322</v>
      </c>
      <c r="C5" s="20" t="s">
        <v>419</v>
      </c>
      <c r="D5" s="20" t="s">
        <v>420</v>
      </c>
      <c r="F5" s="588" t="s">
        <v>421</v>
      </c>
      <c r="G5" s="590"/>
      <c r="H5" s="590"/>
      <c r="I5" s="589"/>
    </row>
    <row r="6" spans="1:9" s="2" customFormat="1" ht="54.75" customHeight="1" x14ac:dyDescent="0.2">
      <c r="A6" s="19">
        <v>2</v>
      </c>
      <c r="B6" s="19" t="s">
        <v>99</v>
      </c>
      <c r="C6" s="20" t="s">
        <v>422</v>
      </c>
      <c r="D6" s="20" t="s">
        <v>423</v>
      </c>
      <c r="F6" s="588" t="s">
        <v>424</v>
      </c>
      <c r="G6" s="590"/>
      <c r="H6" s="590"/>
      <c r="I6" s="589"/>
    </row>
    <row r="7" spans="1:9" s="2" customFormat="1" ht="54.75" customHeight="1" x14ac:dyDescent="0.2">
      <c r="A7" s="21">
        <v>3</v>
      </c>
      <c r="B7" s="21" t="s">
        <v>80</v>
      </c>
      <c r="C7" s="20" t="s">
        <v>425</v>
      </c>
      <c r="D7" s="20" t="s">
        <v>426</v>
      </c>
      <c r="E7" s="5"/>
      <c r="F7" s="6" t="s">
        <v>414</v>
      </c>
      <c r="G7" s="7" t="s">
        <v>16</v>
      </c>
      <c r="H7" s="14" t="s">
        <v>427</v>
      </c>
      <c r="I7" s="15"/>
    </row>
    <row r="8" spans="1:9" s="2" customFormat="1" ht="54.75" customHeight="1" x14ac:dyDescent="0.2">
      <c r="A8" s="22">
        <v>4</v>
      </c>
      <c r="B8" s="22" t="s">
        <v>378</v>
      </c>
      <c r="C8" s="20" t="s">
        <v>428</v>
      </c>
      <c r="D8" s="20" t="s">
        <v>429</v>
      </c>
      <c r="F8" s="8">
        <v>3</v>
      </c>
      <c r="G8" s="9" t="s">
        <v>175</v>
      </c>
      <c r="H8" s="588" t="s">
        <v>430</v>
      </c>
      <c r="I8" s="589"/>
    </row>
    <row r="9" spans="1:9" s="2" customFormat="1" ht="54.75" customHeight="1" x14ac:dyDescent="0.2">
      <c r="A9" s="23">
        <v>5</v>
      </c>
      <c r="B9" s="23" t="s">
        <v>407</v>
      </c>
      <c r="C9" s="20" t="s">
        <v>431</v>
      </c>
      <c r="D9" s="20" t="s">
        <v>432</v>
      </c>
      <c r="F9" s="10">
        <v>4</v>
      </c>
      <c r="G9" s="11" t="s">
        <v>81</v>
      </c>
      <c r="H9" s="588" t="s">
        <v>433</v>
      </c>
      <c r="I9" s="589"/>
    </row>
    <row r="10" spans="1:9" ht="36" customHeight="1" x14ac:dyDescent="0.2">
      <c r="F10" s="12">
        <v>5</v>
      </c>
      <c r="G10" s="13" t="s">
        <v>189</v>
      </c>
      <c r="H10" s="588" t="s">
        <v>434</v>
      </c>
      <c r="I10" s="589"/>
    </row>
    <row r="11" spans="1:9" ht="36" customHeight="1" x14ac:dyDescent="0.2"/>
    <row r="12" spans="1:9" ht="33.75" customHeight="1" x14ac:dyDescent="0.2"/>
    <row r="13" spans="1:9" ht="36" customHeight="1" x14ac:dyDescent="0.2">
      <c r="F13" s="3"/>
    </row>
    <row r="14" spans="1:9" ht="36" customHeight="1" x14ac:dyDescent="0.2"/>
    <row r="15" spans="1:9" ht="36" customHeight="1" x14ac:dyDescent="0.2"/>
    <row r="16" spans="1:9" ht="36" customHeight="1" x14ac:dyDescent="0.2"/>
    <row r="17" spans="6:6" ht="72.75" customHeight="1" x14ac:dyDescent="0.2">
      <c r="F17" s="4"/>
    </row>
  </sheetData>
  <mergeCells count="8">
    <mergeCell ref="H10:I10"/>
    <mergeCell ref="H8:I8"/>
    <mergeCell ref="F4:I4"/>
    <mergeCell ref="A3:D3"/>
    <mergeCell ref="F6:I6"/>
    <mergeCell ref="F3:I3"/>
    <mergeCell ref="F5:I5"/>
    <mergeCell ref="H9:I9"/>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topLeftCell="A4" zoomScale="60" zoomScaleNormal="60" zoomScaleSheetLayoutView="30" workbookViewId="0">
      <selection activeCell="D28" sqref="D28"/>
    </sheetView>
  </sheetViews>
  <sheetFormatPr baseColWidth="10" defaultColWidth="11.42578125" defaultRowHeight="23.25" x14ac:dyDescent="0.35"/>
  <cols>
    <col min="1" max="1" width="3.5703125" customWidth="1"/>
    <col min="3" max="3" width="34.7109375" style="85" customWidth="1"/>
    <col min="4" max="6" width="49" customWidth="1"/>
    <col min="7" max="7" width="3.5703125" customWidth="1"/>
    <col min="8" max="8" width="15.140625" customWidth="1"/>
    <col min="9" max="9" width="4.28515625" customWidth="1"/>
    <col min="11" max="11" width="34.5703125" customWidth="1"/>
    <col min="12" max="14" width="50.7109375" customWidth="1"/>
    <col min="15" max="15" width="5.85546875" customWidth="1"/>
  </cols>
  <sheetData>
    <row r="1" spans="1:15" ht="85.5" customHeight="1" thickBot="1" x14ac:dyDescent="0.25">
      <c r="A1" s="581" t="s">
        <v>403</v>
      </c>
      <c r="B1" s="581"/>
      <c r="C1" s="581"/>
      <c r="D1" s="581"/>
      <c r="E1" s="581"/>
      <c r="F1" s="581"/>
      <c r="G1" s="581"/>
      <c r="H1" s="581"/>
      <c r="I1" s="581"/>
      <c r="J1" s="581"/>
      <c r="K1" s="581"/>
      <c r="L1" s="581"/>
      <c r="M1" s="581"/>
      <c r="N1" s="581"/>
    </row>
    <row r="2" spans="1:15" x14ac:dyDescent="0.35">
      <c r="A2" s="34"/>
      <c r="B2" s="35"/>
      <c r="C2" s="91"/>
      <c r="D2" s="35"/>
      <c r="E2" s="35"/>
      <c r="F2" s="35"/>
      <c r="G2" s="36"/>
      <c r="I2" s="34"/>
      <c r="J2" s="35"/>
      <c r="K2" s="35"/>
      <c r="L2" s="35"/>
      <c r="M2" s="35"/>
      <c r="N2" s="35"/>
      <c r="O2" s="36"/>
    </row>
    <row r="3" spans="1:15" ht="51.75" customHeight="1" x14ac:dyDescent="0.2">
      <c r="A3" s="37"/>
      <c r="B3" s="587" t="s">
        <v>404</v>
      </c>
      <c r="C3" s="587"/>
      <c r="D3" s="587"/>
      <c r="E3" s="587"/>
      <c r="F3" s="587"/>
      <c r="G3" s="38"/>
      <c r="I3" s="37"/>
      <c r="J3" s="582" t="s">
        <v>405</v>
      </c>
      <c r="K3" s="582"/>
      <c r="L3" s="582"/>
      <c r="M3" s="582"/>
      <c r="N3" s="582"/>
      <c r="O3" s="38"/>
    </row>
    <row r="4" spans="1:15" ht="57" customHeight="1" x14ac:dyDescent="0.35">
      <c r="A4" s="37"/>
      <c r="D4" s="585" t="s">
        <v>16</v>
      </c>
      <c r="E4" s="585"/>
      <c r="F4" s="585"/>
      <c r="G4" s="38"/>
      <c r="I4" s="37"/>
      <c r="L4" s="583" t="s">
        <v>16</v>
      </c>
      <c r="M4" s="583"/>
      <c r="N4" s="583"/>
      <c r="O4" s="38"/>
    </row>
    <row r="5" spans="1:15" s="85" customFormat="1" ht="37.5" customHeight="1" x14ac:dyDescent="0.35">
      <c r="A5" s="84"/>
      <c r="D5" s="86" t="s">
        <v>175</v>
      </c>
      <c r="E5" s="87" t="s">
        <v>81</v>
      </c>
      <c r="F5" s="88" t="s">
        <v>189</v>
      </c>
      <c r="G5" s="89"/>
      <c r="I5" s="84"/>
      <c r="L5" s="86" t="s">
        <v>175</v>
      </c>
      <c r="M5" s="90" t="s">
        <v>81</v>
      </c>
      <c r="N5" s="88" t="s">
        <v>189</v>
      </c>
      <c r="O5" s="89"/>
    </row>
    <row r="6" spans="1:15" ht="117" customHeight="1" x14ac:dyDescent="0.2">
      <c r="A6" s="37"/>
      <c r="B6" s="584" t="s">
        <v>406</v>
      </c>
      <c r="C6" s="92" t="s">
        <v>407</v>
      </c>
      <c r="D6" s="52" t="s">
        <v>113</v>
      </c>
      <c r="E6" s="48" t="s">
        <v>113</v>
      </c>
      <c r="F6" s="48" t="s">
        <v>113</v>
      </c>
      <c r="G6" s="38"/>
      <c r="I6" s="37"/>
      <c r="J6" s="586" t="s">
        <v>406</v>
      </c>
      <c r="K6" s="92" t="s">
        <v>407</v>
      </c>
      <c r="L6" s="97" t="s">
        <v>113</v>
      </c>
      <c r="M6" s="98" t="s">
        <v>113</v>
      </c>
      <c r="N6" s="98" t="s">
        <v>113</v>
      </c>
      <c r="O6" s="38"/>
    </row>
    <row r="7" spans="1:15" ht="117" customHeight="1" x14ac:dyDescent="0.2">
      <c r="A7" s="37"/>
      <c r="B7" s="584"/>
      <c r="C7" s="93" t="s">
        <v>378</v>
      </c>
      <c r="D7" s="54" t="s">
        <v>113</v>
      </c>
      <c r="E7" s="44" t="s">
        <v>113</v>
      </c>
      <c r="F7" s="44" t="s">
        <v>113</v>
      </c>
      <c r="G7" s="38"/>
      <c r="I7" s="37"/>
      <c r="J7" s="586"/>
      <c r="K7" s="93" t="s">
        <v>378</v>
      </c>
      <c r="L7" s="99" t="s">
        <v>113</v>
      </c>
      <c r="M7" s="98" t="s">
        <v>113</v>
      </c>
      <c r="N7" s="98" t="s">
        <v>113</v>
      </c>
      <c r="O7" s="38"/>
    </row>
    <row r="8" spans="1:15" ht="117" customHeight="1" x14ac:dyDescent="0.2">
      <c r="A8" s="37"/>
      <c r="B8" s="584"/>
      <c r="C8" s="94" t="s">
        <v>80</v>
      </c>
      <c r="D8" s="54" t="s">
        <v>113</v>
      </c>
      <c r="E8" s="46" t="s">
        <v>113</v>
      </c>
      <c r="F8" s="46" t="s">
        <v>113</v>
      </c>
      <c r="G8" s="38"/>
      <c r="I8" s="37"/>
      <c r="J8" s="586"/>
      <c r="K8" s="94" t="s">
        <v>80</v>
      </c>
      <c r="L8" s="99" t="s">
        <v>113</v>
      </c>
      <c r="M8" s="98" t="s">
        <v>113</v>
      </c>
      <c r="N8" s="98" t="s">
        <v>113</v>
      </c>
      <c r="O8" s="38"/>
    </row>
    <row r="9" spans="1:15" ht="117" customHeight="1" x14ac:dyDescent="0.2">
      <c r="A9" s="37"/>
      <c r="B9" s="584"/>
      <c r="C9" s="95" t="s">
        <v>99</v>
      </c>
      <c r="D9" s="57" t="s">
        <v>113</v>
      </c>
      <c r="E9" s="45" t="s">
        <v>113</v>
      </c>
      <c r="F9" s="46" t="s">
        <v>113</v>
      </c>
      <c r="G9" s="38"/>
      <c r="I9" s="37"/>
      <c r="J9" s="586"/>
      <c r="K9" s="95" t="s">
        <v>99</v>
      </c>
      <c r="L9" s="100" t="s">
        <v>113</v>
      </c>
      <c r="M9" s="101" t="s">
        <v>113</v>
      </c>
      <c r="N9" s="98" t="s">
        <v>113</v>
      </c>
      <c r="O9" s="38"/>
    </row>
    <row r="10" spans="1:15" ht="117" customHeight="1" x14ac:dyDescent="0.2">
      <c r="A10" s="37"/>
      <c r="B10" s="584"/>
      <c r="C10" s="95" t="s">
        <v>322</v>
      </c>
      <c r="D10" s="57" t="s">
        <v>113</v>
      </c>
      <c r="E10" s="45" t="s">
        <v>113</v>
      </c>
      <c r="F10" s="46" t="s">
        <v>113</v>
      </c>
      <c r="G10" s="38"/>
      <c r="I10" s="37"/>
      <c r="J10" s="586"/>
      <c r="K10" s="95" t="s">
        <v>322</v>
      </c>
      <c r="L10" s="100" t="s">
        <v>113</v>
      </c>
      <c r="M10" s="101" t="s">
        <v>435</v>
      </c>
      <c r="N10" s="98"/>
      <c r="O10" s="38"/>
    </row>
    <row r="11" spans="1:15" ht="24" thickBot="1" x14ac:dyDescent="0.4">
      <c r="A11" s="39"/>
      <c r="B11" s="40"/>
      <c r="C11" s="96"/>
      <c r="D11" s="40"/>
      <c r="E11" s="40"/>
      <c r="F11" s="40"/>
      <c r="G11" s="41"/>
      <c r="I11" s="39"/>
      <c r="J11" s="40"/>
      <c r="K11" s="40"/>
      <c r="L11" s="40"/>
      <c r="M11" s="40"/>
      <c r="N11" s="40"/>
      <c r="O11" s="41"/>
    </row>
  </sheetData>
  <mergeCells count="7">
    <mergeCell ref="B6:B10"/>
    <mergeCell ref="J6:J10"/>
    <mergeCell ref="A1:N1"/>
    <mergeCell ref="B3:F3"/>
    <mergeCell ref="J3:N3"/>
    <mergeCell ref="D4:F4"/>
    <mergeCell ref="L4:N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60"/>
  <sheetViews>
    <sheetView topLeftCell="A7" zoomScale="40" zoomScaleNormal="40" workbookViewId="0">
      <selection activeCell="C16" sqref="C16:C19"/>
    </sheetView>
  </sheetViews>
  <sheetFormatPr baseColWidth="10" defaultColWidth="11.42578125" defaultRowHeight="12.75" x14ac:dyDescent="0.2"/>
  <cols>
    <col min="2" max="2" width="46.42578125" customWidth="1"/>
    <col min="3" max="3" width="80.42578125" customWidth="1"/>
    <col min="4" max="5" width="38" customWidth="1"/>
  </cols>
  <sheetData>
    <row r="3" spans="2:5" x14ac:dyDescent="0.2">
      <c r="B3" s="24" t="s">
        <v>113</v>
      </c>
    </row>
    <row r="8" spans="2:5" ht="46.5" customHeight="1" x14ac:dyDescent="0.2">
      <c r="B8" s="594" t="s">
        <v>436</v>
      </c>
      <c r="C8" s="595" t="s">
        <v>437</v>
      </c>
      <c r="D8" s="596" t="s">
        <v>438</v>
      </c>
      <c r="E8" s="597"/>
    </row>
    <row r="9" spans="2:5" ht="44.25" customHeight="1" x14ac:dyDescent="0.2">
      <c r="B9" s="594"/>
      <c r="C9" s="595"/>
      <c r="D9" s="598" t="s">
        <v>439</v>
      </c>
      <c r="E9" s="599"/>
    </row>
    <row r="10" spans="2:5" s="60" customFormat="1" ht="79.5" customHeight="1" x14ac:dyDescent="0.35">
      <c r="B10" s="592" t="s">
        <v>440</v>
      </c>
      <c r="C10" s="593" t="s">
        <v>441</v>
      </c>
      <c r="D10" s="59" t="s">
        <v>442</v>
      </c>
      <c r="E10" s="59" t="s">
        <v>443</v>
      </c>
    </row>
    <row r="11" spans="2:5" s="60" customFormat="1" ht="56.25" customHeight="1" x14ac:dyDescent="0.35">
      <c r="B11" s="592"/>
      <c r="C11" s="593"/>
      <c r="D11" s="61">
        <v>15</v>
      </c>
      <c r="E11" s="61">
        <v>0</v>
      </c>
    </row>
    <row r="12" spans="2:5" s="60" customFormat="1" ht="107.25" customHeight="1" x14ac:dyDescent="0.35">
      <c r="B12" s="592"/>
      <c r="C12" s="593" t="s">
        <v>444</v>
      </c>
      <c r="D12" s="62" t="s">
        <v>445</v>
      </c>
      <c r="E12" s="62" t="s">
        <v>446</v>
      </c>
    </row>
    <row r="13" spans="2:5" s="60" customFormat="1" ht="45" customHeight="1" x14ac:dyDescent="0.35">
      <c r="B13" s="592"/>
      <c r="C13" s="593"/>
      <c r="D13" s="61">
        <v>15</v>
      </c>
      <c r="E13" s="61">
        <v>0</v>
      </c>
    </row>
    <row r="14" spans="2:5" s="60" customFormat="1" ht="129" customHeight="1" x14ac:dyDescent="0.35">
      <c r="B14" s="592" t="s">
        <v>447</v>
      </c>
      <c r="C14" s="593" t="s">
        <v>448</v>
      </c>
      <c r="D14" s="62" t="s">
        <v>449</v>
      </c>
      <c r="E14" s="62" t="s">
        <v>450</v>
      </c>
    </row>
    <row r="15" spans="2:5" s="60" customFormat="1" ht="59.25" customHeight="1" x14ac:dyDescent="0.35">
      <c r="B15" s="592"/>
      <c r="C15" s="593"/>
      <c r="D15" s="61">
        <v>15</v>
      </c>
      <c r="E15" s="61">
        <v>0</v>
      </c>
    </row>
    <row r="16" spans="2:5" s="60" customFormat="1" ht="62.25" customHeight="1" x14ac:dyDescent="0.35">
      <c r="B16" s="592" t="s">
        <v>451</v>
      </c>
      <c r="C16" s="593" t="s">
        <v>452</v>
      </c>
      <c r="D16" s="63" t="s">
        <v>453</v>
      </c>
      <c r="E16" s="64"/>
    </row>
    <row r="17" spans="2:5" s="60" customFormat="1" ht="51.75" customHeight="1" x14ac:dyDescent="0.35">
      <c r="B17" s="592"/>
      <c r="C17" s="593"/>
      <c r="D17" s="65">
        <v>15</v>
      </c>
      <c r="E17" s="59" t="s">
        <v>454</v>
      </c>
    </row>
    <row r="18" spans="2:5" s="60" customFormat="1" ht="63" customHeight="1" x14ac:dyDescent="0.35">
      <c r="B18" s="592"/>
      <c r="C18" s="593"/>
      <c r="D18" s="63" t="s">
        <v>455</v>
      </c>
      <c r="E18" s="61">
        <v>0</v>
      </c>
    </row>
    <row r="19" spans="2:5" s="60" customFormat="1" ht="42.75" customHeight="1" x14ac:dyDescent="0.35">
      <c r="B19" s="592"/>
      <c r="C19" s="593"/>
      <c r="D19" s="66">
        <v>10</v>
      </c>
      <c r="E19" s="67"/>
    </row>
    <row r="20" spans="2:5" s="60" customFormat="1" ht="76.5" customHeight="1" x14ac:dyDescent="0.35">
      <c r="B20" s="592" t="s">
        <v>456</v>
      </c>
      <c r="C20" s="593" t="s">
        <v>457</v>
      </c>
      <c r="D20" s="63" t="s">
        <v>458</v>
      </c>
      <c r="E20" s="62" t="s">
        <v>459</v>
      </c>
    </row>
    <row r="21" spans="2:5" s="60" customFormat="1" ht="33" customHeight="1" x14ac:dyDescent="0.35">
      <c r="B21" s="592"/>
      <c r="C21" s="593"/>
      <c r="D21" s="66">
        <v>15</v>
      </c>
      <c r="E21" s="61">
        <v>0</v>
      </c>
    </row>
    <row r="22" spans="2:5" s="60" customFormat="1" ht="77.25" x14ac:dyDescent="0.35">
      <c r="B22" s="592"/>
      <c r="C22" s="68" t="s">
        <v>460</v>
      </c>
      <c r="D22" s="69"/>
      <c r="E22" s="67"/>
    </row>
    <row r="23" spans="2:5" s="60" customFormat="1" ht="27" customHeight="1" x14ac:dyDescent="0.35">
      <c r="B23" s="592"/>
      <c r="C23" s="70"/>
      <c r="D23" s="69"/>
      <c r="E23" s="67"/>
    </row>
    <row r="24" spans="2:5" s="60" customFormat="1" ht="128.25" x14ac:dyDescent="0.35">
      <c r="B24" s="592"/>
      <c r="C24" s="68" t="s">
        <v>461</v>
      </c>
      <c r="D24" s="69"/>
      <c r="E24" s="67"/>
    </row>
    <row r="25" spans="2:5" s="60" customFormat="1" ht="10.5" customHeight="1" x14ac:dyDescent="0.35">
      <c r="B25" s="592"/>
      <c r="C25" s="70"/>
      <c r="D25" s="69"/>
      <c r="E25" s="67"/>
    </row>
    <row r="26" spans="2:5" s="60" customFormat="1" ht="143.25" customHeight="1" x14ac:dyDescent="0.35">
      <c r="B26" s="592"/>
      <c r="C26" s="71" t="s">
        <v>462</v>
      </c>
      <c r="D26" s="69"/>
      <c r="E26" s="67"/>
    </row>
    <row r="27" spans="2:5" s="60" customFormat="1" ht="92.25" customHeight="1" x14ac:dyDescent="0.35">
      <c r="B27" s="592" t="s">
        <v>463</v>
      </c>
      <c r="C27" s="593" t="s">
        <v>464</v>
      </c>
      <c r="D27" s="63" t="s">
        <v>465</v>
      </c>
      <c r="E27" s="62" t="s">
        <v>466</v>
      </c>
    </row>
    <row r="28" spans="2:5" s="60" customFormat="1" ht="57.75" customHeight="1" x14ac:dyDescent="0.35">
      <c r="B28" s="592"/>
      <c r="C28" s="593"/>
      <c r="D28" s="66">
        <v>15</v>
      </c>
      <c r="E28" s="61">
        <v>0</v>
      </c>
    </row>
    <row r="29" spans="2:5" s="60" customFormat="1" ht="57.75" customHeight="1" x14ac:dyDescent="0.35">
      <c r="B29" s="592" t="s">
        <v>467</v>
      </c>
      <c r="C29" s="593" t="s">
        <v>468</v>
      </c>
      <c r="D29" s="63" t="s">
        <v>469</v>
      </c>
      <c r="E29" s="62" t="s">
        <v>470</v>
      </c>
    </row>
    <row r="30" spans="2:5" s="60" customFormat="1" ht="57.75" customHeight="1" x14ac:dyDescent="0.35">
      <c r="B30" s="592"/>
      <c r="C30" s="593"/>
      <c r="D30" s="66">
        <v>10</v>
      </c>
      <c r="E30" s="61">
        <v>5</v>
      </c>
    </row>
    <row r="31" spans="2:5" s="60" customFormat="1" ht="57.75" customHeight="1" x14ac:dyDescent="0.35">
      <c r="B31" s="592"/>
      <c r="C31" s="593"/>
      <c r="D31" s="69"/>
      <c r="E31" s="62" t="s">
        <v>471</v>
      </c>
    </row>
    <row r="32" spans="2:5" s="60" customFormat="1" ht="57.75" customHeight="1" x14ac:dyDescent="0.35">
      <c r="B32" s="592"/>
      <c r="C32" s="593"/>
      <c r="D32" s="72"/>
      <c r="E32" s="73">
        <v>0</v>
      </c>
    </row>
    <row r="60" ht="5.25" customHeight="1" x14ac:dyDescent="0.2"/>
  </sheetData>
  <mergeCells count="17">
    <mergeCell ref="B8:B9"/>
    <mergeCell ref="C8:C9"/>
    <mergeCell ref="D8:E8"/>
    <mergeCell ref="D9:E9"/>
    <mergeCell ref="B10:B13"/>
    <mergeCell ref="C10:C11"/>
    <mergeCell ref="C12:C13"/>
    <mergeCell ref="B27:B28"/>
    <mergeCell ref="C27:C28"/>
    <mergeCell ref="B29:B32"/>
    <mergeCell ref="C29:C32"/>
    <mergeCell ref="B14:B15"/>
    <mergeCell ref="C14:C15"/>
    <mergeCell ref="B16:B19"/>
    <mergeCell ref="C16:C19"/>
    <mergeCell ref="B20:B26"/>
    <mergeCell ref="C20:C2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61"/>
  <sheetViews>
    <sheetView topLeftCell="A4" zoomScale="40" zoomScaleNormal="40" workbookViewId="0"/>
  </sheetViews>
  <sheetFormatPr baseColWidth="10" defaultColWidth="11.42578125" defaultRowHeight="12.75" x14ac:dyDescent="0.2"/>
  <cols>
    <col min="2" max="2" width="17.42578125" customWidth="1"/>
  </cols>
  <sheetData>
    <row r="1" spans="2:2" ht="108.75" customHeight="1" x14ac:dyDescent="0.2"/>
    <row r="3" spans="2:2" x14ac:dyDescent="0.2">
      <c r="B3" s="24" t="s">
        <v>113</v>
      </c>
    </row>
    <row r="61" ht="5.25" customHeight="1" x14ac:dyDescent="0.2"/>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61"/>
  <sheetViews>
    <sheetView zoomScale="40" zoomScaleNormal="40" workbookViewId="0">
      <selection activeCell="AC86" sqref="AC86"/>
    </sheetView>
  </sheetViews>
  <sheetFormatPr baseColWidth="10" defaultColWidth="11.42578125" defaultRowHeight="12.75" x14ac:dyDescent="0.2"/>
  <cols>
    <col min="2" max="2" width="17.42578125" customWidth="1"/>
  </cols>
  <sheetData>
    <row r="1" spans="2:2" ht="76.5" customHeight="1" x14ac:dyDescent="0.2"/>
    <row r="3" spans="2:2" x14ac:dyDescent="0.2">
      <c r="B3" s="24" t="s">
        <v>113</v>
      </c>
    </row>
    <row r="61" ht="5.25" customHeight="1" x14ac:dyDescent="0.2"/>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6 7 9 3 e 7 4 a - 5 4 e 7 - 4 b c e - b 8 5 a - b e c 7 b 3 9 e b 2 7 9 " > < T r a n s i t i o n > M o v e T o < / T r a n s i t i o n > < E f f e c t > S t a t i o n < / E f f e c t > < T h e m e > B i n g R o a d < / T h e m e > < T h e m e W i t h L a b e l > f a l s e < / T h e m e W i t h L a b e l > < F l a t M o d e E n a b l e d > f a l s e < / F l a t M o d e E n a b l e d > < D u r a t i o n > 1 0 0 0 0 0 0 0 0 < / D u r a t i o n > < T r a n s i t i o n D u r a t i o n > 3 0 0 0 0 0 0 0 < / T r a n s i t i o n D u r a t i o n > < S p e e d > 0 . 5 < / S p e e d > < F r a m e > < C a m e r a > < L a t i t u d e > 0 < / L a t i t u d e > < L o n g i t u d e > - 7 4 . 9 9 9 9 9 9 9 9 9 9 9 9 9 8 6 < / L o n g i t u d e > < R o t a t i o n > 0 < / R o t a t i o n > < P i v o t A n g l e > - 0 . 0 0 8 3 6 4 3 3 9 3 0 6 3 4 5 7 2 5 < / P i v o t A n g l e > < D i s t a n c e > 1 . 8 < / D i s t a n c e > < / C a m e r a > < I m a g e > i V B O R w 0 K G g o A A A A N S U h E U g A A A N Q A A A B 1 C A Y A A A A 2 n s 9 T A A A A A X N S R 0 I A r s 4 c 6 Q A A A A R n Q U 1 B A A C x j w v 8 Y Q U A A A A J c E h Z c w A A B C E A A A Q h A V l M W R s A A D I e S U R B V H h e 7 X 3 3 d 1 t J l t 5 F B g j m T I o K l K g c W 1 J P t z p O 9 4 T 1 W Y f 1 2 j O 7 a + + e G X v H 5 6 z / N f v 4 2 M c / 7 P r Y M 7 M 9 P d 0 K L V F q S a 1 A J S p T z B k g M n y / e 6 u A B x A U g y j x A Z x P u q x 6 9 R 4 e H q r q q 3 v r V n i e f z w / m K c / g f y B C H 1 8 Z B f 5 v X n K 5 X K U z + c p m 8 2 S x + O R O J D L Z e U c 0 j w e r 4 Q W q V S K A o G A O V J k M m n y + 4 t p u J / P 5 5 N 4 K p W k Y D A k c Y u l p T h F I n U S x 3 f a + + N a 3 P v 3 D / T c Z s P 5 O 8 r h P K e / u y h + v 5 + f y 0 f Z h T u U T S + Z q 7 Y 3 v C b c 1 u j e f Z p + c m o P + T w 5 q f Q g T S a T k U p j y a Q V 3 M u E 8 J P X 6 5 N z F j i X S i b M k S I e i 5 W Q K Z / P F c g E + P k + F i A e A D I l E g l K p 9 P y D E m O T 8 a 8 Q q Z / f v h 2 y A T g + e 3 v L I f z n I 3 j 2 S B 4 z m S S n 7 3 u M D X 2 n p F r t j u Y U K g Y 2 1 f 6 9 5 y m Y 2 0 x r s h J q S S o M K j U l k y Q Z D J Z I B q 0 F D R G g r W J r V i A k z x A X T R K S / G Y O V I N B u B e u K f X k A v X 2 M + C h O F w W A g E 8 i E c H s / R j Z E Q f 0 Y u e a u w v x d S D u c 5 p y B f Q K y F h S y F 2 0 G q y v m 8 X c T z j x e u v o O i c h 8 C k V Y 6 2 d 9 L z a G U V A h U j N G 5 P H X U W 5 N O x Y k c X + P x V l b q T n P N A l o O x E i n U 8 v M O w C a C d 8 d D k f 4 C B V U 0 5 3 f + 2 L O T / f G S 8 n 6 L l G e B 4 A z z e a T l / M F v x V m o C f 1 h N J L 0 + a K 7 Q W v 8 m p 7 S U P n K f r 0 U B d F P Y t S o Q E v V 4 q e Z q 9 U C F S O 8 o o 0 O T G + I p l A n H I y A d B k M 1 O T f O / K n 4 N m w v d r p f T K 9 9 r v t r K z O a u F t E W w m s g J Z 5 q N Q 1 M j H 6 R x 8 u + i e s 5 j Z 5 5 v F 9 l 2 f a h I + 2 k 6 2 R m j 1 N K i E A S V A d r J V h m Y Z O X A + b q 6 K G W 5 w m S 4 w l g z z y K Z W N 4 h j 7 H 5 h s + 0 t n e Q n 0 0 3 W + l Q 4 W A u 4 j 6 x 2 C I F m F T Q b j A J c X 8 n F p M e + t 3 9 M O V c Y E N Y A j l h 0 x D a 3 4 e 8 A r F i 8 T y b g K f l / H a C 5 5 8 u X H N B c b 1 9 w J E Q a D 5 B P + q L k S e n / R l U g m Q y I e Y Y 4 t l s R q 6 D Z o H G Q B 9 m c W G e o v U N o i 3 i 3 N 8 B S c o B M g S D Q X M E b 2 B O N A 2 A y g W t V w m z M 9 P U 3 N J q j h S o o 3 P M z 8 E X Y Z P i P i A v y m H T r G a F + Y c 8 C I X 8 l J 6 9 S X n u e 2 4 H e P 7 p Y u 0 T y s M k 8 T e e o M P t S 9 Q a S U m F B 4 H U u + a R Y 1 s J L H B + L Y D G A f E s 0 E I 7 7 1 N O t n I k W L t p H 4 r j G Q 9 9 O 7 y 8 r 7 U a f M z d b K n S f O t Y C 6 l A K O R F I O C n 7 D y T K l / 7 p K p 5 k 8 / r C w q Z K J s u I R N E X e D a b 4 o t L s j 1 9 h y w M D 8 n o Q X S 8 X m 4 s y 1 s J Y L j A d o s s V Q 0 / + A R L C c T C O Q E y I T + 2 V c P w x s i E / C u y Q Q 4 8 8 n C H t t z y C s 0 M K l U m r w N J 7 h h W 7 l h q R X U v F P C W 3 9 U x k o + 2 K V u b h S 0 d V 3 b C p D i 4 8 a m 5 s K x R U N j k 4 k p b K s b C h f N M d v v C Q S C V N / Q S O G I a h t g 0 Z D U C a u N n L g + s 2 t L S L E Z K M 8 z m 6 9 W L K m C n h R 5 o k c q l l E t C W u o S s n V L 1 5 / m H x N 7 0 n r G P B m + Y c W N R M G W Z 2 w T g M n K j k n K i H r 6 B u k 2 b y D G b l k t B T I A y 9 f P L Z I 8 3 O z c k 8 4 I k B g 9 N 1 Q 0 S Z m 4 n J t N a M 8 7 4 B i X q s s J G B i c + N T D 0 2 F B q l y u V W 7 e P 7 P p e + X 5 0 Y N w N 9 0 S j Q T W s h P + u P k 9 y i J U I m t w w C I L S x Q X X 0 9 d 5 p z M r D q Y 3 s f 2 s b Z D 3 o d y p 0 O z 2 b 8 F M 5 N 0 3 y + j Z 7 O 6 D 1 Q 3 2 A K f L I 3 Q c N T A U p w 1 + 3 U D n X X A / D k 1 Q K s + e u E 7 U 9 Z E W e F J 0 + e p T v m i t p C T f a h A s 2 n W D N l h E y Q C 8 N B M a n m 5 + f F i Y A W E + n Q G L P z C / T s 2 X N 6 9 G i Y 8 l z g 0 C p r J d N s L E P 3 J y N 0 Z z R A E 4 u a l Z 0 N W Q p H m + j J t E + I B A H g + v 7 j o z C 9 m P X R Z M w n 5 y 3 q Q 7 X R p l l t 5 I R N s 4 I G D X m R C x 8 2 V 9 Q W a k 5 D h V p P s c m V 0 Y J j 0 k g h Z l L 0 W X + M k l k 2 7 d K L 3 L d Z p K a m R n E Y W A 8 d r g O p B g b 2 0 e T k J I 2 O j n F 8 g A m 2 3 F E w s + S l q 8 / f r I P d 0 5 i l o 9 2 q p Z I Z D 3 2 z Q Y e E W 1 G u r Z x a C h Y C T n s w v z F 1 z 1 x R G 2 B L p H b + h V u P U i K R L S E T J B r 2 U S w b o W s j d U K k 3 t 4 e i k a j J e 5 u I M Z E u 3 / v P r W 1 t d G B A / u F W E 7 w r V j L h N 6 Y T O U I + W u q T R M g 3 5 2 w Z Q H R s o H W 9 l A 2 0 O 8 o w e r / V z M m X 8 v O k 5 R I + p a R C X K 8 J 0 3 X X w Y p 6 N f 0 S k D L e f L U S T p w 8 I D E Q b b R 0 V G 5 F 4 A x o t 8 / C F M q u 7 y f s B G 8 m v d R i u 9 p g b G k a D B P Y U M u H F c 7 y v P a W S Z S R v w v m / d T P r T f X F H 9 Y N 3 L f 6 t c Q g 1 t N D O j X q Q S M v F p Y D r u o f Y o 9 2 3 W o Q l A q p 6 e 7 k J r e u n J 5 p t k f 2 Q z z z 4 R + n i x l E e I a 4 9 r A S i H c t j y Q e H l u Q o m 0 l n K + x p L y r R a p S Y 0 V M b b V y C T J Z T A h I t J L / n 5 l 0 7 H u f A c W m E 1 Y C n F 0 N B 9 l i G a L x v k 3 S x c e h K k p 9 O l U 5 O 2 c j L s 2 4 Y t G 4 Q o K w U 3 J L k W E 6 9 u V P 3 A b r j t J K W 5 h b N k s r A F t 6 8 9 T U e 6 0 p T M K r / m l t b e h q A v d e z Y E Y p 0 H q G 6 + t J B 3 j e B w 2 v P W s l L D y Z L C W U e v W Z Q a O A M n K S S O F s D 6 E / F c z s r l n E 1 C R d t p e T q k G j b X l p a 0 m U D l k y F Q j J 4 N B m g 2 S U P 7 W j U A d j 1 9 o H S f N u H U 5 v r h H D w v i J q j E 8 C Z 5 k A z m P d T s A r 7 v Q U d S C l a q W q + 1 D x V I O Q y Z J I h E 8 5 g b S b I w F 6 Y g Z Z 7 4 3 7 1 0 W q 2 6 8 2 f / 5 Z S y Q n b v O d z R n a 0 5 q h c C C / a U 6 I S G A V t m 4 h n C Q C n O V G W D P G k s h w f p e V c z X J J h X j u 0 e o 9 Q S b e q V O C I E N G T b t S H e G A o 5 f O p / A r 1 8 b 5 t Z x 7 W r A u N P H / U m a 5 z 4 d + n N N 4 T w N t G f o E 0 7 7 Y i B B p / u 4 f a 7 P y U Y x G 8 V S 2 s u / d e O f f 9 s o l J M D S N M x K q x P Y 9 M v 0 2 X O V B 8 8 / / f y D f f m / g o I R t u 5 E 9 s t s x 6 c h H I W l j M O S n y 5 P 0 m / f 1 D 0 1 P 3 0 Q O m m K i t h v d O C 0 C l 9 k w W B J 3 t T r G U 9 l G F F M z Q W e K N 7 u R k g k I X G t f y y m T T l s x l q r Z v j s l 2 + c N P t q M q B 3 Y y 3 V 8 a b n E R y E q g c O P N 8 t n Q 6 0 c u 5 1 a c X v e a W y w A v 4 s E O 1 U A g 6 1 o J W 4 4 b I 0 E x C X v Z J P x y f 4 I + 2 5 e U e 1 s 4 N W 2 t w J a d l K 6 Y f h 6 a W o y a 0 q 6 u f 1 V X P K H m f Q W v 3 k p E q p R 2 f 6 L U k 5 b N r c G U W 8 M l A C r 5 j 9 l k 2 9 m S L c x 6 u P g G 4 1 Z f P w r R 6 I I S P u j L y 7 3 f 3 5 m S x 4 G T x A K N S r V i e R l h T M p o K 5 h + f N z b t H y p i 9 t R d U 6 J R D p S M h s C q E S g 1 R A N r d 5 5 x 1 f C Y b A a e p t L 9 4 I Y n f f J I O 2 b 4 N a r g J i b V q 4 8 D 0 q F A 3 a 3 p u m j X Q s U m v g j / W T / E n 2 4 i 8 n 2 Z l + 3 5 S i U I f 8 Q S 6 q h M W 6 U 8 L u q S K p K Q 4 V a j 1 M m s 3 x q k R N r I V d d M E + t b F a t B R / t e f 2 6 K N x r f 3 s p o f y s V d 4 m R u f 9 4 p C J h n U u Y n 0 4 J 6 b h m b 7 q I l b l s i r W z m T G S 7 v q q 8 u I g s H K g f v F 4 w 0 Q V p 4 7 N V M 5 1 k I m A J e t t e L B y d B a t 5 x 8 S O + s z 5 Y Q D s t B b t 1 9 Q M O T G 9 9 H D / P 5 z j I x z u 1 O L Z s q N d C e p i Y m D 8 z A 5 7 N + 8 v t 9 s r 7 q w U S A h k Y D 9 I z 7 i Z 3 1 + q z w F H 6 y N 0 n 7 O z K u n h d Y q c y w G 5 V q K Q + 9 X I j w 8 + M H a D 1 w u 3 h + e + W H t d X C L U a o 7 R g t L G R K 5 u s B z g J Z K 6 G A A H d R P t 2 b 0 K k i a 0 C W b 3 3 l W U g q N Q i G z + H 7 X r x 4 S f F 4 n O b m 5 t k U z V C 4 7 x x N L b 3 5 v L + 1 b L z i z 8 c p 4 3 l 7 W z S / K z g 9 f p y r l O M f n s 2 m O c z I 0 p v T X T M 0 k l j d i e Q G V E 0 f a m n J T v u v T K D 1 k A l I c 3 8 e a 5 C G J / 1 r m o j q 4 2 f 4 c H e S 2 q N K J m B k 5 J V 8 7 6 5 d u 1 j 6 Z J r S Q m p z J t G u 5 Z l q g U x A a d l x 5 u K / k E z F h 6 2 q i 4 e u l q o w U I N N B 1 f t O 2 0 E 6 a y H h q f 9 9 P W j M C 0 k 1 5 8 V 9 f V R G n 0 1 S q F Q k L X n A o e h m h 0 3 e p c Q 1 z n X T m v 2 D T 6 M U b u / u G W A m 1 E V h E p l A p v S d 1 o J I M F 3 T 4 N 0 4 U m I 7 n N / p J w U 2 M F 1 b M E n g 6 0 W I y 9 H 6 O H D 4 c I i R b x s 4 M b T F B N r n j q 4 b 4 W x I 4 w n H e A + z L G e 6 q g M W w l b h g h B J E s m k C s T 7 K B I c O P 9 0 n c J z 2 8 H b 7 1 Z b X z L 8 A a b K E k 9 0 n e y g 7 m A k 0 R v S q i V 0 M S E W E j o p E 2 L U z t S F K E F m p m Z p b 6 + H S a V u A 8 1 R 7 d v 3 a b T Z 0 7 L s g 8 n 8 D Y P N A g v J x N 0 e y x E 9 U 1 t 5 s y f 4 A R I Z M s S L 2 Z A P w o z J 7 C T V E s o Q W 2 N a V r a p A W e b w v Y I x 8 N g W u F Q n 2 b 2 n d a D 7 D U o 1 x b Y e X v i 7 F Z a m 4 u L u f A 1 s 3 X v 7 9 B H 3 z 4 Q Q m Z 8 G z j 4 + P 0 w w + 3 6 M W L F 9 Q Y S l M o s n w r 5 z 9 B U S h L h F L + W g n w b y r u o x Y / X o B X r B t u F N e b f O l 0 0 R n x N s m z H g z N t F H a 2 y B k g 6 l 3 + b t B 6 u 7 p p k e P H g l x 8 L z Y j + L i x U v i A T x 7 9 g w d O H C A 2 t q 7 K R C s j S 3 D 3 h a U R P j P f + S v q a k c x t M I 3 Q 3 P 7 6 6 6 1 + Q L t x 1 m U 6 q 4 3 q m c V G 4 g W G x + k j p a G u i 9 n X k K e D N 0 / v I P d P J I v 2 i m / v 7 + k o 1 g H k / 7 6 V H Z Y s I / o T K w T 2 I 2 x 2 a + T I B m s 4 / D k C d J B z q T N J t z b 3 + K C X X b t Y T K 1 x 1 h D Z A q 9 J 3 c S K h y 5 N M x 6 q X 7 r J E G l u 2 q h B 2 T N m u T l 1 o H C J V j Q k n f m c m U z a a E V P 3 h J 0 S t O 8 1 V 7 o N r T T 6 P L 8 i Z W C S Q G 8 l T C Z 5 A l K b C p 5 a R C Y + / 2 W Q 6 2 z N D m f i U x G u T p v q r x I s u p h 9 R W 2 s r + W g N g 3 R b B N c 6 J Y J N A y W a C X C S y s 0 E A 3 E u P g n S v b E 8 3 R r R 6 V J 4 + f R m A T P a z 3 a + o t 9 d v E + J r N 7 3 R G 9 K p i T V C u w v 4 a o g j Z H G P E w l H 0 0 / f 1 S x z r h C f n / N n S Z f L l J 9 5 l 4 5 c j N D F I g / 5 Y z 2 0 M 5 d u + i H 6 U 6 q b y x 9 w d p a g I L 6 f J 9 O k 4 L M z s 7 S 0 N A 9 C v W c p Z 6 W I H W b / T I s B p 8 H a X Y d m 9 G 4 E X g V k P S j x G 2 O I R P 0 o 1 L k z y d p T 9 0 Y 5 V p 6 z Z X u A h P q j i t r Z j p 4 S F 5 W h t Y d A l Q b o Y 7 1 p K g t k u a H 1 X 3 U b 0 8 0 0 E J 6 / V O T s B 7 K L j L E 7 7 5 9 6 w 7 1 7 9 1 D 4 8 k m G U S u D 5 b m B b L m x Z x P P h M J 5 C m e 8 t D d c b x h R I / 7 W z M 0 n / D S V N x L S 2 k P H e h I y 4 C 2 m 6 D l n q V c C a H S f J w k 7 / h 5 2 n v 2 M 3 O l u + D K Z s x f Z z e Y r D 5 z z w m Z X Z H 3 c y 4 H q L 6 + n s 7 u y l B j 9 i m l U 8 u X h G C u 4 E p w z h b H s v / p 6 W m Z 5 g S P 4 b U K 2 0 J D o + F l 1 9 g I p h m r f 5 u y 9 J P 9 C R G s K M b x o a 4 0 7 W v L y B 4 W b i M T U M y O 8 o z x U G d n F w X S i + b Y X X B l H y r v b y k Q q p o x s e i j 8 4 9 D 9 O 3 j M M 0 s e e S 9 U a H U G H 2 + v 2 i i Y Y n G j w e S 9 P H e p G g i z G b H + 6 v s b z / U m S 6 p U j M z M 7 S U S M i 9 s I q 3 n T X U W o G 8 d Q K m I v a w + I K J 5 h 6 Y R h R 1 w a R Y 2 O c f z e y g m b H R k j r j F n G l h u J G u O r J 5 A R m j l 9 / G W I T y 8 9 9 g i z V h b y y X w Q E a 5 Y e T v r E p Q 7 y 7 W n N U p / 3 A X U E Z 2 R f i j 7 W N E 5 0 d X X R B x + 8 T y 9 f v q T G c J a O d J U u b l w P 8 F z Y f c l q x 4 A r n B p 4 G H 4 O / Q 9 6 S a p F n k 9 n y E + N 9 e 6 c a c + E w g 9 w l 1 h 3 u V M s q p V o q L w 3 X n j o c X K n v H Q g w X 0 X O B j u j g X o x a w O 9 m Z y / N t z e a o P e 6 k z N C t p l d D U 1 M R m 3 6 y 8 n X G t m G M N C W A r 6 o c T f l m i D 1 P S L p 4 E e Y + 1 v K I d 9 e 5 4 o 6 I S y Z a 1 h l L 0 L A i W s j B 1 S + u N G 8 S V G q p a S b M a 6 q K N 1 N j a K x U D M 9 t h E r Z F i x o I 6 Y M P 5 s W s a 2 9 v N 6 m V g b c m T k 1 P y u z 2 W C w m T o 9 K A H H G F 7 3 U G M m L 5 w + u 9 Y G O j K w M d g L v x m r g f t 7 h X m / J 2 x W 3 B l w 5 k R k r V Q N O f z w T F C + g 2 + C 6 B Y b B l k M 1 0 X + q C D a y s b z b 4 s Z I g G 6 O l D o V J h L 1 1 N B 7 f N n b 4 5 2 A G / 7 E i W M U D r G m S y R p Z G S E z p + / y E S c N l c U A a 8 e l s U j e + G g s I s j y w G t t 7 C g H X 2 8 q c R N q F Q T 2 H K m 9 P j j k r r j B v F 8 d f 2 u q 2 p u v u 4 Q x e O Y a l J 5 q 7 B a 1 V 5 O Y O D 2 U + 5 b r Q c Y Y r h 0 8 T v q 2 9 k n n k C 4 n O P U T G c O 9 5 g r V k Y s F q e 6 u o g Q 1 Q I T f x 9 O + u n J l L f k n c T v A l L m / P x 4 I T j e s g / B c v h M J q X j U m m E K T r S N k P + z j 3 m U + 6 A 6 0 w + 5 l G B R N u B P J W w l u X v 5 Y B G O / v + G e r o a K M d O 3 r Z Z G y j U H 7 B n H 0 9 Q K b y v I Y m w + L I h t j 3 t L s l I 1 p r R 3 O G G k N Z W l y Y M V e 9 P c j T F B 4 J P a r S 5 8 P R T G J z t h v Y T D C h H P r K B Q K z e C U i b R e C b f Q l 1 n V 1 d d T Q 0 C h j X k 9 f z d H u X W u b T Q D N 9 N / + + / + g 6 9 e v 0 1 K i u P 0 x + m a B f E J 2 T k K / 6 n B n h g 4 2 T 9 K J l j H a 2 7 Z x 7 + K a I G X N Y s v c R K W h N c e 6 G 3 D l e r R V 4 j o N V U 6 a 7 U I i J z Z j 2 p A v G 5 M i d g J m N G Y d 2 D x F i D Q M F O / s 6 6 N o t J 7 i T C I A 1 w 0 O X q O 6 r k N y b I H + W k 9 P l x D q 8 3 1 J 8 r 2 l F x P g r n h M D e W v E Q Q m b g 7 d B F c 5 J f y R F s k 8 K 9 s V f W x a v e n O s 1 1 d n Z R w a B t g d n a G / t f / / N + y E H J q a p J u 3 v y B f v v / f i e a 6 O z Z 0 7 K k / 9 q 1 G 0 I m 9 M m 6 u 7 s o F G k 0 n 1 Z g t j d I C G D c K p p 6 z u z b Z F c 7 y r 5 A G q 0 H c q T R Q h y 6 K g X z s 6 w e b a W I 0 8 c t 8 j p z b z v h 5 a x / m V t 7 v W h p a a Y f f r g t 5 L B o b W 2 j 9 3 9 0 h s + 1 U J I J 0 9 n Z Q T / 9 2 U 9 o 5 8 6 d s n T f 5 / N J X w w m I I 6 n p m e p K z J v P q 1 o 5 s / e 4 v s C c H 4 s T d y j I z s 2 b 8 8 8 a U z t P x s X 9 g i N y u K 6 T U G l u r R V 4 q o + l O Y V M m t 7 4 + S O l I l t H J O T U 9 T T 3 S 3 j V R Y g C l 5 z i t X E 3 V 3 d b L r 1 l J w H + Z q b G 4 V Y 8 O y d O X 2 S 7 t y + K + d Q L v C 6 Y p 1 X c 4 v u p z E x M U k n T x 6 n h s 3 0 D f D 3 K G m K x 8 U 0 E z f E g i w l 4 c G p X J + 2 Q l z V h / L X d Z r Y 9 g S m G W G P c m y m + S Z A R W t s b K T 4 U k J 2 Y 3 I i G o 3 K L r f f f n v e p B Q B E s V j R T M R E 3 A P H z k k f a y r 3 J + 6 c P 6 i C M a s Y D 5 i + l N D Q w M 1 h G 3 t f z M I S c A k Q x Y V P t S z E k p c E x h 5 W l x c 3 / D C 2 4 a r 9 K X T Z b 7 9 k C d f L r b h R Y J 4 e Q A 2 i E H / C O N R t 2 / f Y W 3 i l 8 1 i L J C v m F S L / t H R o 0 e W D Q T D 3 M O M i / n 5 e b n m 5 c s X d I 2 J N H R 3 i J 8 u T x + e + 4 A G 9 v f L d d B W h w 4 d F G 0 G Y A n I m 8 O Q y B F H y B H 8 1 3 M l Q h S P M 6 E q 1 K W t E s 8 f b t 7 T 5 3 c D 6 g 5 w i 6 P r X 5 w Z Z + G M 1 x p C F K f 0 i z / S / v 3 7 Z A L s 6 2 Z K V A K m I H 3 / / Q 0 6 f P i Q a A 1 8 H g s R / / C H b + h n P / + S U s m U H I + N T 9 D x Y 0 f E v Y 5 8 d p p 8 A A h 3 5 c p V b t w y d P z 4 U e l 3 l Q / s L s X j 5 P X 7 K B Q s t f U u P w v K O q u N Q v e R y F K O y x k D u b o 3 n w 7 s a o g B f x 3 Y V U m S J 5 + h D 3 7 U b + 6 w 9 f B 8 f f O + a 2 p p L r K f Y r H t R S h M T v h s b 0 J e X o D f P T s z I / P q D h w 8 I O c j d R G Z Y r Q a s B X 0 0 6 d P a W x s n L 7 8 8 g v p L 0 G L L C 4 u 0 v 1 7 9 6 m n t 4 d J F u A + V H u B I M h P 5 + w I C z t L p X x f D C f K y Q g y f D 0 c k Q m + G 4 I p a 3 x 3 P g 8 i 8 T N Y Q l l S O Q i V N a S i f J r O f b D P 3 G T r 4 S p C Z c P 7 Z d r R d i M U F v 4 5 A T M t m U w w S W L 0 6 t U o H T w 4 Q P X 1 D d I v W g k T E x N i 4 k U i d d L 3 W S u Q p 5 Z U 1 h 3 O q W z K l W q u 1 T A 1 O U G 5 c J e 8 0 n Q j s G U t m g m a S k K d e p R B n A U 7 y D q n H g m h c m n 6 6 M M B c 5 e t h 7 t 8 j l U C 5 z t v u R a 8 k b x X w a O H m e Y 7 d v R J H w V e t H v 3 H r I 8 o K k p 3 e G o E q B N b t 8 e K v R p 1 g q Y e A A 0 z M L 8 n H w e Z E K j t h r g N g e m p y a p r b 1 D V v + e 2 5 P k S s U k L f + t r 4 E 2 l H q d x C R U g s k 5 R 2 h F z v E z S 3 q l u r R F 4 i o v X 9 W A M 2 4 z Z g h w N 0 R e K P A 6 w C s H s h w 9 e p h u 3 P h B l n Z U Q n N z s / S d Y O K t B z D b 4 v G Y V O T Z f A d N m d 2 Z K l i C y 4 D n k n 3 H u Z 9 l g f E z v M H x J w e T 9 N l A S m a 7 r w Z L H C U N 8 g N k M W l C r O I k 6 R L B U 8 v 1 7 g H n n o N e W y 7 V A S w d W N N L r 1 d B h C v f 6 y o u T J 9 J N q X 2 7 u 2 X e X p Y q Q t N N T d f O t h q 4 f N 6 1 j 0 z H K R I s J b C s p K G U J 6 u v w j I 5 F x o K W i e 1 A r r r C z 8 / s C y f t h n + 1 T r w m N 5 u n t W 9 r B 4 P S x J K h D H a C E 9 Z 8 W k G 9 J V r k t b I 6 6 a K b H d 8 L q N W U C m 5 8 + e c 1 8 q L d O I A G g r v N T t y u V B m p 2 b o 4 c P H 9 G L 5 y / E F I T p F o s v L f P a r Q a Q o b W t X f K / L Z o T z W I 3 h U F 6 k P t j k + N j F I 9 t b F M U P x P 2 S H e G u h u y r x 0 S E J L Y E K Q R k i H U N P 5 j z p l 0 x 7 G z D m 2 1 u M r k w w N t J 8 z G P f J e q u G p I g n w 6 p v R 0 V H 6 5 p v z 4 j 7 u 7 9 9 T 0 i 8 C q Y 4 c O c S V f F K m F / n Y b s S Y 0 Y U L l y Q s f 5 X O Z g C k q 4 v W m 6 O 1 A x X f e g r x j i w M W n 8 x k K C + y A y T K 0 e R s n c I w 3 y z J O E W x c R Z X Z q 0 5 a L n 3 A R X O S V g O a D w y k 2 I W g a 8 c z s a 1 U T C g O q V K 4 P c B / G L e Q c y l e c F j n t 7 e 2 l g / z 6 Z R o T p Q / D + w b O H y r t e k 2 8 t a G p p M b H 1 o Z I T x e v J 0 / 7 e o C y g / K g / Q f 2 t q Q J B c r b f h F A 0 l G o m G Z c S E 8 + I E E 8 l G g 0 V 6 o 8 b x F U a K p + a M L H t g Z A v T W 3 p I c q m 1 W 0 + N T V N B w 7 s p / a O 9 n V p m g f 3 H 1 J T Y w N 1 8 O c 2 G 0 n W m O g n r Q X f P C p 1 1 7 e 3 d 5 h Y E X C A g P S W R N h 0 0 8 8 k K 2 o i E I V D L B l 2 E E n P G R H i 6 X U N j R F z Z 3 e A + 1 A u + r e N t F O Q z Z 0 z f Q m Z J z f 8 6 L H 0 g R 4 P P 5 G Z 4 G s B 3 N q Y 5 A r P H z R b I p l k T d V g z m 4 e f O v o k 0 V D e V o 0 y 0 4 W F y q v F g 6 H l Q A F c r B 8 3 L 9 U S i Y T 5 g r H N u 4 Q k I q J 1 t g Q c d a g r f / 3 z a 2 H r j F C 8 7 4 m W k w 3 y 7 w 0 a Z l M Z l o 4 4 6 7 B G z w T H A A p b F r J c u n S Z T p x 4 j i b c 6 v v A Q G H B F 4 / C r O v L l I n H s D 1 j j + t B R j o X e 9 9 0 1 n O j 1 y a z c / K A 7 w Y r M V 7 c / H W R 2 g + l O n E + B g 1 N b d Q K p 2 j P z z w M 1 H s D A k 7 9 S j t G N h N c f 2 w M y W S d O a 9 f m p t X X n A + 1 3 D X X 2 o n M 6 M d m q q W t Z Y 2 E Y s x K Y d x p C + + O J z W d C 3 G t D Q X P 7 u M p 0 8 e Y K 6 O r t k 7 O l t k A n A 1 J / 1 I u D z M F n S N D O 9 v P + E g W C v V 5 8 V G 3 6 K 5 u H f 0 9 D Y J H G v R 7 U P t F F B I 5 m G 1 Z p + 0 s 8 y 2 g k S q W P T 2 F G H t l p c 1 Y c S u F A J v S 0 E H I P D c C q s x a E A 0 7 C n u 0 e 8 f W 8 b c H l v B N C Y m A L l B E g B 4 i O E p F j D I M S k X j S a s c V F m e k u 5 5 k o z C i O O 0 l l S C Z E s j t i 5 S g c c t e + 7 F y C F W i 2 h Q K F t J J W q j V t d f V 5 Q N z m a 2 1 D U N l G R l 5 R S 2 u z S X l 7 g P N g I / k N U u B z 0 L x O J J b i Q g I L z I a H S Y c 3 a u B 3 h b h v p c 4 K E M X 0 m U p I Z b Q S x 5 3 9 K d 3 n U O u O G 8 R V A 7 s Q z j X 8 l U K p N Q J V w k L C Q 4 P P 1 j a h F D P K M X s B r v K 3 n T c b M f c A O z E X s y 8 A k A M I s 8 Z y a i h o W p A E M z K y 2 Z w M H G O I V s + D L M V Q T U B 9 X 1 T R 9 F P P n 7 P u u E H c N T m W R e v J N r L 7 G N h 3 f C 1 v O E e L X t + g S 9 T R M c c g c D q F m d e Z w i T X t Q I V 9 X X 5 n G L N g Y H i 9 U D v q Y C G w h v w p y b G T U o R c D T U 1 z f K t 4 f Z P A S g o e a X r B Z y a C N D I J B P t Z Y 1 9 7 I U D L j O w H J f H 6 r e / 0 L K e T t o J y c u D A c p t c o E b y w 9 n x i f E E 0 F L x r G q g J s O s G 1 H Y l E a H x s 1 F z 5 e s z O T k v + Z t I r f 6 H P 4 1 2 3 s w M k t 4 D J i G d q 6 y j d 1 g B k i C 3 G x M s H j x + c F 0 t L M d m h 6 d p z f 5 F E J W R C 3 G g o I Z X K u Y + P m 7 u 6 B + 6 j O A s y E y i S y o a 1 j W f m L R w r A X 2 M M 2 d P 0 3 e X L k t l s 7 C a o b O r W 7 S Y 8 5 w T M M P G X r 2 k 5 m Z 9 L S m c D v g s V u D i M x j b g i B u Z 0 e g 7 7 M W 4 H u D j h W 8 1 i m B M s R 3 x N i k W 5 i f p 4 f j H h p e a B Z T D 0 B f C o 8 / F t f d a 4 V E T j I V C O b 0 9 O E 3 Z v k 7 0 E 8 r r T t b L a 7 T U A K 0 Q i A V Z y I K x K m s a l l z P Z n y r b o N M z r h y W S K H j 5 8 K C Y V T L 3 v v 7 8 u g 7 s A t A q I J 1 t 8 s Z Z A + P z Z U 3 r w 4 L 5 M T e r q 2 S H X W S A / M R 8 Q n 8 H E W o j 1 N u J e 6 P t Y o s E E j C 0 u C D F m p i d p b n Z G + n Q w 6 7 z S G y 8 C n w W B r R H o Z Y 1 X F 4 1 S f 1 u G j n T C m 2 e J g h n v Q X o 0 U X R I F I h U u E Z J V P i M E T f W B c / 5 O 8 P 2 N 7 s G 0 0 s d n J l e F j 2 W T E b O G z j j r s A m P g 9 m Z q + 2 3 A H 9 m 6 X 4 k s w 2 F 0 8 Z V / b T Z 9 6 j s G O l L t I x y R b X d L R 3 0 M L i o s x U r + R u R 2 W 1 4 0 O b C S V i W j x / 2 J U W Z I D A C Y H v R I j l I d 8 + i c i q 3 D w f 2 y X v G M j V Q d 3 i g C 4 8 g h j M x U r d c J D o Z z / / 0 H y T e + A 6 p w Q k 7 F + S D N + O G B p D P 8 I c r I A g a 5 q m p k Y 6 w y R 6 / / 0 z 0 p f C n D s s P k T / C l u H X f 5 u U D T S Z 5 9 9 S k e O H p Z G y G q e c s Q c W 4 d t B J U W N Y J M 0 F K h U F i W 7 2 O C K 5 7 B k g o D t A i n E 3 7 W y t A 4 O F Z T z m o i l a J 3 T 8 8 j z F D / 3 t 6 K d W e r x Z V 9 q L p g T D K f m / 6 C W n e q 9 1 o 2 + 6 C V 8 Q b 3 t Q J 5 0 d X V I R N r b 9 + + S + P j E 7 K 7 0 c l T x 6 m z s 7 O Q V 3 i Z 2 k p o a K i X / J 6 c 2 N j k 5 E o 7 N N n v t c Q o k s K a c B r e e o W p R j j P Z O F j S z q c s 6 a d J Z o V p O 3 d t x P f 4 j p x Z x 8 K M O M O S q z t h X u s p V b r S z m x Y 8 c O W d W L / S d m p m d o 1 6 5 d M l v B i f q G K E 3 z O b s P R D l A A O 3 k b w T L y w h 9 L S V H q W Y q x J k w g 8 8 M m U A w Q y B L G H u N f q 6 Y l m f t B P K t p G 2 3 G q 4 l F P q 4 k p G c q f z H p G 4 f D D 5 b / 5 Q a z O v D t m N w V p Q D + 5 d j 0 H X w y l V 6 / P i J O D F Q Q Z 3 Y a O O F / h y 8 e L M z 0 + K 4 g N M C z h I h Q I E U T K Q C m f I U S + R p P o H v t E Q x z g g x / c x n x G M J Q d + K 6 4 L 0 r X L U 2 r r + x Y 7 v C l 5 o Z j d K e 8 O C 0 V I s p g V 0 m n r O e C 1 i I e m V N 7 S v B y A E T D + 7 S t Y J t O h 4 C R v c 7 g i f P X 9 B F y 9 c o s U Y x o R S 8 g Y O D B q v F 6 j w T c 3 N 4 n R o b m k V 8 y / K 5 i W c H L a f J I Q B c c Q Z w W k c P p r w C Y H k n I R M H C E X G l E t d y U T C 8 j E I d 5 o i P 7 T B + d O l t Q V N 4 l 7 N Z T X Z D R n 5 n b F t e f r 0 1 L p T I b z z f P a f S V Q 4 a H J j h 0 9 w v 2 s E 7 J v B X a c H X n 1 y l y x P m S w Y 4 0 D l k B w x Y M M c J 3 D y 1 c g F U j B 4 W T M W C C G T P Z c g X h C I n M 9 B N o K d Y H J F o m U L m R 0 E 5 h Q T C u X S j h o M x g b X 6 6 j U 1 F D W I 8 R J o O r K 6 x D q g S 8 6 R B b N 5 9 6 7 y T N z c x y H q / P 5 A N J s B u t h S X T / N w s L c 4 v S N y P m R w + n 3 j 9 F r l f V d R a K F v E L Z m K D a g Q S M o d J N J r 4 U J H / 6 m 9 H W / + q F x f 3 C C u 1 V B A W 2 O S M x E Z b A u g l F S 1 b v Y B N 1 + u X U v d v X O X D h 4 6 s P 4 O O 1 f s R D K F D D U J a 4 P m v 3 4 G Z T Q 1 O S k 7 y E b q 6 q m 9 q 0 s J A 0 I Y o m I m B Q a b F 8 y c v S K p E C 8 T S y w m k d 1 F F m m f f v 4 j u Z d b 4 c p x q B J h E k k / i j M Z s r 4 2 u / o x s e i l 8 4 + D X C l N w g p Y S H g p m d a + 0 k Y h 2 Q 0 x B F g J O A 8 B o Z y E C L C 2 w t x C 3 E U J Y 8 w 8 0 T L a G G K m x 9 A Y z E G n R t I y L p D I E U L r y j G T C u a e F 3 u v O e u H y 8 R 1 y z f K p a O l 2 D p p A Z U W 9 n b Q U k s p D 3 3 1 I E R z T J q V q v r o g p c 7 + k R 3 R t d P K J h k I M G 3 3 1 6 g i x c u y l 4 V r w P m / l k y W U I h 1 H 3 V w 3 J s R Q Z t j U m H / d r h r F h I F N P U X V 4 s X y l r J o 6 Q y b j I Z e Y E h z / + 8 v 2 K d c R V c v H e 0 1 X a v q 3 H 4 5 d c S b y Y Y + b j A F t l + U q I V E 6 y d 4 5 3 / P 2 9 j T k 6 3 J 3 m P D A J B s P D w + Q J N l J / 3 / p 3 P 0 J l R p 7 C O V E f j c r M d g B 5 a / M a r n F M B c K S d c C S C W L j 4 t 5 2 p O s 0 I x A L D o o E 3 R y N 0 G I C 5 z G 1 i M + B L C z 4 n E 4 7 w j S j j E w v s i 8 G w H S j X C Z J f / O 3 / 0 q + 1 8 1 w d R / K I h j g A p B W S g t A T E C 0 b K Y i b 7 m W e s f f P z L v p a 8 f h e j R Z N G b h + l G 2 N x m I 2 Q C Y C o i H 1 t b W m h o 6 D 7 N z x f f f I j F f 1 i O A W 9 d w M w o t 6 S x I Q a M M V H W S S Y R 0 U R Z f R G B 3 0 + L S Z w 3 1 o a E D s 0 E g a a S s r a a C Y T L U m P j 2 1 / y v x m o C k L t 6 G T i S M H Y j N Z C U C e F 6 x X s W w G 8 1 Y + n f H R z J C D 5 g X d K z c 7 M r n t R Y D m w h g l v g 8 f O R A B I F q m L i j n X 0 t J K c 7 P T k v c Q O w M d n j t c 1 9 j U X D h X E N F Q e V k I O T H P m t C U n Z 7 T v n E p m Z y i k 2 N z u T T 9 + b / + Q p 7 H 7 X C / U 8 J I J M Q E M h l t W z a 0 h k Z J S Y F u R 4 x z 3 + m r G x O 0 e / c u 6 t v Z V 3 G W x F p h t c v L l y P i U i 8 H z n d 0 d s t 3 T E y M C 6 G Q 7 4 X + U J l Y c w + k q 2 9 o o r t j Z o m G J Q / 3 l X S w 1 h w 7 N R P I h D R u R L u 6 W p f V B 7 e K 5 9 L 9 Z 1 X T x N 9 7 z P 0 G 9 K V 8 f u 5 I + 8 n D n W k f H 3 u 8 W D O l u 5 F u G b b w u w O + P H 0 + k G K z b 5 b N t Q d 0 9 u x p 4 2 h 4 P W A m w o z D x i 8 L C 5 g x z o T p 6 J C 3 H T Y 1 N h b y U 4 N S B w T I B D N v c W F e 4 t j 7 H N 9 p r 3 H 2 n U C M C 8 M B 1 q q c Z o j i d D b Y J R o 4 h y U a + p Z C X a a R 5 f B v f / U X V d N g V o X J Z w G P a d H s 4 7 4 U F 4 w W C g o P G y h W R 6 Z v N v A a T t T 5 h v q G N W s o v C U R m g M 7 1 Z 4 4 f o w + + e Q j + v j j j 2 i Y T c d Q E K t o l U A q p R o H S 0 X w f S A Q H B R N b A q i f 6 Q E K i U T C P J g l M 1 D S V N t h P u p Z s K 1 D m J J C D M P p F K N F a 0 L V 1 W 5 V h W h B v Y E 1 F w Q u 7 p Y E G o G w p R w 5 y r O t w 2 8 J g a / G j v Q t r W 1 r j o W B c 0 C r Q R t J C 8 Y Y G I g 3 / C 5 H d x / A k A k G 0 J Q + S 2 x c L 0 d Z 7 J z 8 3 C M g V 0 x 3 T i O P S I w 7 S i e 8 t L o Q o D T t J z k M y g 3 Q x g R W 6 a c Z o m k u 8 W m 6 S 9 / + S / k O a o F V d O H s t L S 6 O U C U N e q F p I J C w W 8 R V O U t p D I W v X 1 V T c Y U l h t B y Q s Q o R Z V w 4 Q B 6 Y f S G Z J B C l o H A 5 B R p D I p m n e K x H g l M B 3 i x l I A V p I h + j q c y z r R z n p d Q V S m c 8 I i b g s x T R E C F c 5 y p b D / r 1 9 y 8 r f 7 e L 5 7 k H 1 9 K E s b t 2 L c b + J W 1 X u P 6 E v h R Y T / S q 0 s D J G J S 7 g L V C + p l V / 1 8 D o / J c H 9 E 2 D M O V A B m g f v P D 6 6 Z O n 1 N 3 T L e + S w h v i 4 7 E 4 x e I x + v D D D 5 b 1 s 1 D R 7 9 4 d E l M Q k 1 7 x m Z 0 7 + + R + q O T Y t s z P n 8 E k X F R + u N C d 5 i D i I 9 M p u j 8 Z E c J A a x X J x N e Z x k 8 s C 2 g h I R P M u + V 9 p 3 w m R b / + z S / M k 1 U P m F D P q 4 5 Q i U S O H j w B q d R B o W Q C q b D Z i G 4 4 A l K p 6 Y O m 4 x 1 h i w i F l 0 W f 3 K E L B + F k u H P n r v S N s D Q e b z + E V r l 8 e Z C O H T 0 s S y 1 G R 8 e Y T F 4 h H c h i g b g V V H a 8 x O 3 c u Q 9 k 3 w c v 9 5 H U z C v 2 q V R U k y U z O b r 8 x M 9 9 J R w X t V A 5 m U Q j C Z m U l E j X P S O g m f T N 7 t l M k v 7 N v / 0 p t b 6 D H X I 3 G 1 X V h 7 I I h 7 0 U 8 M N 2 R 8 G o d 0 g L y 4 S F A l W P l J V a x c H O 4 v 5 6 W J 4 x s H + A n r B m A p n Q N 0 I a P H / N T D I c d 3 Z 2 0 M T E p G z i A r I h b 2 x + W Q G h M D d v a O g e t 0 l e R 5 8 J W k f D j J A l S w / G P X R x G D P K k W 7 z H u V h y 6 K U T B r X s K i t l F Q w 9 e q j k a o k E 1 C V h A I O D T R y I a M w j N m A w p C 4 m h J S Y B L q e F U t A + + a s g B h M M X n x I l j E r e w L 3 B D X k B z Y 9 k G 1 k 1 d / / 6 G a C + 7 w t Y S B p o d 3 j + Y e f w p z d M C U d T E Q 9 r X D / z 0 Y k b N R f X c a Z 6 L F O L 8 O Q 4 t m W w Z F c w 9 D s X k k z J M 0 y / + + l / K s 1 Y j q s 4 p 4 Z T d f V E p A D E f j E h r i N B R g D h G C w t T p R Y h M 5 w Z W H V 7 7 d r 3 F A 4 F u Y X X z S w t r B b S U D U 2 z M L 3 T p + i o 2 w K P n 7 8 l A Y H r + p i Q E M G u O C x N 4 U l k 5 A A R A I p O E + v P l P v X W G g F o S T 0 O Y 7 4 g h t 2 S i Z C s c I p T F E X A n 1 x U 8 / q l j W 1 S I Y E q 3 a f y 3 N I f J 7 1 f R z F o 4 W P N I s q d C y 6 r F W A E O u z d Z c W + j p A 6 B l 9 u z Z T Q 2 N x a X s l k h F M u l v t 2 k g F 7 x 6 + / b 1 i 4 M H W g 3 p I A 7 m 9 G F + I L Q U n B I 6 m J s y + Y h 9 I e w 9 c K y h J Z / N 6 0 J Z W D J x i D 3 4 U F 5 6 T z S I O h G 2 q S l K / X t 3 O U q 4 + v 5 V r c l n c e J o O 9 s b h k x c S A V b X O K G R B I 3 h W 0 K W g q d K x Y q F y o a / + G 7 W a k e N E e c z 8 t F y o T A 7 6 k k W u m V L I X 8 M H l x / 9 4 D O n B g Q K 7 D e f S v 9 u z Z R d M z 0 8 Z V j n z S 7 8 D 5 O y M g n u Y n j j V u i O M M b d y S y Z S N d U S g z 5 T l + 3 M h s q n n / t n k q 6 H q C Q W c O t 4 p / a m C g 8 K Y g U o k F i l s W 3 k g X D l E u K I Z 8 0 e o x H + 0 0 l Q P e h y 7 z G I w V T 2 b + B 3 l m s m S C q G m W 8 E + f j E 2 7 5 4 + e U Z 3 7 g 7 R 1 a v X R H v A G 3 j 8 2 D F Z a Y t + 1 d z c D F / P 5 G A Z X 0 S / S f P T z q 2 U + y G f h W T I f x M X M i m J C m R C n 4 n L S d P S 9 H e / / v f y 3 N U O z + V H L 6 q s C l V G L J a i 2 0 N T h P E p d a P D n a 5 u d H W h F 9 3 p G K O S O I d o 0 Y v C l d H E N 4 x 3 w E g Q w + K L / U m 2 2 / N C i q W l h L x W V E + b h m I V s Q R D 3 G q a G 9 d v y m 6 z y D M l X 5 G c W M b x / a s G M 5 V I G y Z d J K i f V V K p R S D H J l 5 o 4 J h A V j v B R Z 7 L p O g v f v F n 1 N H R J r + n 2 o E a x E H 1 S z Q a o v o 6 X 6 H Q r O l X b C l N I R v R O F p O D k 1 F K H i p W L S f p Z W O / / B 3 b D 0 K z 2 P I 4 v f m + J f n Z H Y D p h L B H S 4 V m i u 4 d W 1 X E p l v B z G k k D S O 4 z W d c J M f g 4 e Q G x y b r u T Q + X i D L + u Z E H q s h N H 8 E k t A 8 t X k c 1 k a 8 h p E s t 4 8 h C B T T 2 8 n k w l r u C q X a 7 W J 5 8 q j l + 6 o L Z u E 7 6 4 8 o 2 y e N V B h 9 o R q K R x b T V W i o c x M d a u h n B q L / 8 g 9 + U j i c q R J j E J E U D z H f z a b g C C S R s x / D T 8 f S I i H 7 8 6 d O 3 T w 4 A F + R J h 7 S r a i c I q E x Q b C K V Z D x e N L N D k 5 Q b 2 9 v Y W 0 g m b i + K t Z D z 3 E G z J A I n w W o Z B K i S X X g 0 g O M k k I c 4 / T r F Y S M 0 9 I l a R Q K E C / / v u / k l 9 W K 6 g 5 Q g E X v 3 v C 7 T Z I o 2 Y f z E C Z o g Q y C a k s m Z R A p e Z f 0 e y z p A J P l h F M I w a F F E 3 j C r c y C l c a K D k K k M 9 r F N C o X s P V 2 B H m 6 X B 3 h j r q k r K n + b H j R y V N i Y I o r j L H I A j / m + Z + T 1 0 w R w H s e W i u B W l m Z q Y J r 8 j B p v + Y D 4 h 9 + / y y r 5 4 S 6 t Y r H 8 3 G i u S y 5 p 0 1 9 y S 9 h E w O U k F L Q S M J s d T M w 5 s 0 A n z / / / R f / l r z t Y b g u T J c e 4 Q C z l 8 c 5 i p k t Z M h E 5 P L V y A V N B U T w U E u u 4 1 u k V w q q O U S y n 9 z D b 5 E z p k 0 C 0 R R o 9 c D S 5 J K E G J o K I F e L O G X 3 H / C f u U A 9 o D Q c / y 3 R J D E Z O C K f 2 v E T 0 e 7 9 e 3 r q m X 0 m q G h I d q / f 7 8 Q A / P 4 7 j 9 4 S L 0 9 3 b L I c P C p n x J p J Y 1 q L Y g h k 0 k r c f o Y Y h X M P E O o o q T I 7 / P S 3 / / D f 5 D n r j U w o U a 0 p G o M q C j f n n / I v U T V U E 4 n R b m m q m z + G e L g G D e 0 a a C P h E j S U M 5 p T O L 8 5 U 6 K M U q P F M V s L 8 T 4 c x Z c 1 Q s n 8 F t M z F y S Z y 2 T p 3 N 7 l u j W r T v y 3 i d J 5 Z M q z n i 5 q H Z S s y 4 v e 5 x j x g S m J 6 n 2 U U 1 0 7 d p 1 C n c f p 6 m Y r n O y Z H K a e p p W 1 E g F D W W 8 e g j V z G N i S Z 8 p y X l N 9 J v / + n f F v K s x w O i u S a D A z n 2 4 j / J s Z s h Y R 5 m o k 8 K Y J A W x L a u p J C K o H K h I t m X W S m O P y y t Z 8 Z x T 9 D O l U j y P 6 1 e + B 8 d N x d V r N U y y 1 g A h s O Z I n 9 v p Z L D f s V y c 1 + G 3 Y k 4 f C G W 1 D O 6 V S C Y o 2 N x H k 4 s + O d b P 4 b w z j 0 y e i S m n o R x b d z i H M O / U E a E T X r F N 9 K 9 + 8 z c 1 S y b A M 1 i j G s q J r 7 6 + y 7 + 0 a P 6 p a 9 1 o K q u h H F o K r 6 + U Q m c p 0 V h G O 0 n U o a m Q o E n m m O F B r h Y P X w 9 o F K u O L K B N N F I 8 L w n Q L E Q N 4 R y 9 1 5 e i 6 a k p 0 S 5 1 d V F z j Z p z 8 v k y c Z p 5 0 E Z z c z F 5 k z q 2 U 7 b 9 J Z y 7 + R J 7 5 5 l j E F Q 0 F 4 i F t F K y K 9 m 0 0 d G F n / D m g V x o y N S z h w b N 5 2 M y / e d f U i j s 3 n 3 J N w P b g l D A V 1 / f 4 e o G w l i T z 5 q A S i Q l F x N D j o u O C p B E S Q T S M E M K c Q a H Y I 0 E c k 7 + a 1 y A r D X X r g D N f F M E h Z L g S q + B I 6 4 n U e G R d n J H h h p D W f H M w e E i f S g Q B o J / u I 5 F S A Q x R I I I Q R B y 2 h + u P K J o c z c 1 R K M 0 x y R K p H C N k 0 h K H q s l 9 Z h J h D Q h k 2 o 2 0 V I 4 L i d T N i V v X P z N P / x H e f 5 a h 2 f w 8 f Y g F P D 7 f / 6 B q 5 o l l I Y r a i q Q x p B L x U E u U A T / O S 6 E E c Y o b T S N g V z F N X q 0 K q Q Q u J J b c L U 2 i T i Q I 0 T M / z x 9 u j c p F R b j T 3 1 9 f Z J m S W S J o 4 I k k M M c O z Q U 4 s O T X n o 1 h 2 t A M B A H 1 1 g C O U l k 0 m D y m T T s 7 K o z y a G Z Q K a i N 0 9 M a 0 7 H R N 1 a d U B U A h P q l Z b V N s G l S / d o Y T F p C A X z T 7 W T k q x I K N V Q S i Q N V f i P p C l Z T B q A d E 3 U Q 4 n Y r D W J r 4 W 5 F g Q o i X A F l 6 A Y n u t P k Y 9 t S k w 1 w q B u W 1 u b E s E K / j m P y 7 W T J R W I w s e X H m O v D k s i n D M E Y p I 4 t R R I U w i h l U A i k E n 6 V S A R 4 q y h m E y Y C t b V 3 U n / 7 q + q d y n G R r D t C A X c u P 6 I x s b n y W 7 v r K R C X A m l G o s p s Y x U G v I f c w y i I M R d i 6 H + 5 z 9 c a Q V 6 4 v U w 5 C n 5 a z 6 O y m 9 i 1 N e c o d 0 t W V m q g e U V J W T C P x u 3 4 i A T R D W N E m s x Q f Q D 9 5 c K G k z O W T L Z U E m l B D J k M o Q q k q l o 5 o F M m O h 6 8 N A A f f n z T / W x t x E 8 V 7 c h o Y D Z 2 U W 6 y N q K W V N 0 V B T I p M R C W K K p M C 1 B i F M U / q P k k R C n l T x y D j C 5 a w 9 X A t d n A 8 s i / L d x j f m 8 e f p w d 0 r S p 6 e m 5 f W f I e z r g H + 4 A f 7 j W i O i X R A v 0 V B 5 m f X w n C W T Q Z q D R H K t E q e g l Q p k U m + j 9 f q p A 0 L N P C U U y I Q B W z / 9 5 S / + n D q 7 N r Y l d L X D c / X J 9 i Q U g A r z 2 9 9 e 4 8 r A G S G a S k 0 / p / k n H j 8 n q S Q E g R x x h q a V k U q O k L 1 6 D B R j R S w r A K 7 Y E t g z H E i c / 3 / U n 5 T 4 y M u R w q w G H F v C 4 B r t L x X J h C l D E 4 t m W Y c x 6 Z R E J m 7 I J K Q x J L J h i W a C R g K J k G Z I J F q J t R O I W B e t o 1 / 9 / S 9 p L Z t s 1 i a I / j 9 S E Q 1 e m T D w 6 g 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 G u i d = " 2 3 7 d 2 a 2 7 - a b 4 4 - 4 c 9 e - 8 9 8 c - 1 c c 9 4 b 8 5 1 f 7 c "   R e v = " 1 "   R e v G u i d = " 2 f 7 5 b e 1 2 - 2 c d 6 - 4 6 d 5 - a 7 3 f - 0 2 e a 8 a 8 a 4 0 6 b " 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  x m l n s : x s d = " h t t p : / / w w w . w 3 . o r g / 2 0 0 1 / X M L S c h e m a "   x m l n s : x s i = " h t t p : / / w w w . w 3 . o r g / 2 0 0 1 / X M L S c h e m a - i n s t a n c e "   x m l n s = " h t t p : / / m i c r o s o f t . d a t a . v i s u a l i z a t i o n . C l i e n t . E x c e l / 1 . 0 " > < T o u r s > < T o u r   N a m e = " P a s e o   1 "   I d = " { 4 6 9 F 7 E 8 E - 5 B E F - 4 8 C E - 8 2 2 2 - 1 0 4 E 5 8 2 C 4 3 9 9 } "   T o u r I d = " 2 8 2 e b 3 7 b - e a 9 4 - 4 e 0 f - 9 e b a - 0 5 f e b b c 1 3 5 9 9 "   X m l V e r = " 6 "   M i n X m l V e r = " 3 " > < D e s c r i p t i o n > L a   d e s c r i p c i � n   d e l   p a s e o   v a   a q u � < / D e s c r i p t i o n > < I m a g e > i V B O R w 0 K G g o A A A A N S U h E U g A A A N Q A A A B 1 C A Y A A A A 2 n s 9 T A A A A A X N S R 0 I A r s 4 c 6 Q A A A A R n Q U 1 B A A C x j w v 8 Y Q U A A A A J c E h Z c w A A B C E A A A Q h A V l M W R s A A D I e S U R B V H h e 7 X 3 3 d 1 t J l t 5 F B g j m T I o K l K g c W 1 J P t z p O 9 4 T 1 W Y f 1 2 j O 7 a + + e G X v H 5 6 z / N f v 4 2 M c / 7 P r Y M 7 M 9 P d 0 K L V F q S a 1 A J S p T z B k g M n y / e 6 u A B x A U g y j x A Z x P u q x 6 9 R 4 e H q r q q 3 v r V n i e f z w / m K c / g f y B C H 1 8 Z B f 5 v X n K 5 X K U z + c p m 8 2 S x + O R O J D L Z e U c 0 j w e r 4 Q W q V S K A o G A O V J k M m n y + 4 t p u J / P 5 5 N 4 K p W k Y D A k c Y u l p T h F I n U S x 3 f a + + N a 3 P v 3 D / T c Z s P 5 O 8 r h P K e / u y h + v 5 + f y 0 f Z h T u U T S + Z q 7 Y 3 v C b c 1 u j e f Z p + c m o P + T w 5 q f Q g T S a T k U p j y a Q V 3 M u E 8 J P X 6 5 N z F j i X S i b M k S I e i 5 W Q K Z / P F c g E + P k + F i A e A D I l E g l K p 9 P y D E m O T 8 a 8 Q q Z / f v h 2 y A T g + e 3 v L I f z n I 3 j 2 S B 4 z m S S n 7 3 u M D X 2 n p F r t j u Y U K g Y 2 1 f 6 9 5 y m Y 2 0 x r s h J q S S o M K j U l k y Q Z D J Z I B q 0 F D R G g r W J r V i A k z x A X T R K S / G Y O V I N B u B e u K f X k A v X 2 M + C h O F w W A g E 8 i E c H s / R j Z E Q f 0 Y u e a u w v x d S D u c 5 p y B f Q K y F h S y F 2 0 G q y v m 8 X c T z j x e u v o O i c h 8 C k V Y 6 2 d 9 L z a G U V A h U j N G 5 P H X U W 5 N O x Y k c X + P x V l b q T n P N A l o O x E i n U 8 v M O w C a C d 8 d D k f 4 C B V U 0 5 3 f + 2 L O T / f G S 8 n 6 L l G e B 4 A z z e a T l / M F v x V m o C f 1 h N J L 0 + a K 7 Q W v 8 m p 7 S U P n K f r 0 U B d F P Y t S o Q E v V 4 q e Z q 9 U C F S O 8 o o 0 O T G + I p l A n H I y A d B k M 1 O T f O / K n 4 N m w v d r p f T K 9 9 r v t r K z O a u F t E W w m s g J Z 5 q N Q 1 M j H 6 R x 8 u + i e s 5 j Z 5 5 v F 9 l 2 f a h I + 2 k 6 2 R m j 1 N K i E A S V A d r J V h m Y Z O X A + b q 6 K G W 5 w m S 4 w l g z z y K Z W N 4 h j 7 H 5 h s + 0 t n e Q n 0 0 3 W + l Q 4 W A u 4 j 6 x 2 C I F m F T Q b j A J c X 8 n F p M e + t 3 9 M O V c Y E N Y A j l h 0 x D a 3 4 e 8 A r F i 8 T y b g K f l / H a C 5 5 8 u X H N B c b 1 9 w J E Q a D 5 B P + q L k S e n / R l U g m Q y I e Y Y 4 t l s R q 6 D Z o H G Q B 9 m c W G e o v U N o i 3 i 3 N 8 B S c o B M g S D Q X M E b 2 B O N A 2 A y g W t V w m z M 9 P U 3 N J q j h S o o 3 P M z 8 E X Y Z P i P i A v y m H T r G a F + Y c 8 C I X 8 l J 6 9 S X n u e 2 4 H e P 7 p Y u 0 T y s M k 8 T e e o M P t S 9 Q a S U m F B 4 H U u + a R Y 1 s J L H B + L Y D G A f E s 0 E I 7 7 1 N O t n I k W L t p H 4 r j G Q 9 9 O 7 y 8 r 7 U a f M z d b K n S f O t Y C 6 l A K O R F I O C n 7 D y T K l / 7 p K p 5 k 8 / r C w q Z K J s u I R N E X e D a b 4 o t L s j 1 9 h y w M D 8 n o Q X S 8 X m 4 s y 1 s J Y L j A d o s s V Q 0 / + A R L C c T C O Q E y I T + 2 V c P w x s i E / C u y Q Q 4 8 8 n C H t t z y C s 0 M K l U m r w N J 7 h h W 7 l h q R X U v F P C W 3 9 U x k o + 2 K V u b h S 0 d V 3 b C p D i 4 8 a m 5 s K x R U N j k 4 k p b K s b C h f N M d v v C Q S C V N / Q S O G I a h t g 0 Z D U C a u N n L g + s 2 t L S L E Z K M 8 z m 6 9 W L K m C n h R 5 o k c q l l E t C W u o S s n V L 1 5 / m H x N 7 0 n r G P B m + Y c W N R M G W Z 2 w T g M n K j k n K i H r 6 B u k 2 b y D G b l k t B T I A y 9 f P L Z I 8 3 O z c k 8 4 I k B g 9 N 1 Q 0 S Z m 4 n J t N a M 8 7 4 B i X q s s J G B i c + N T D 0 2 F B q l y u V W 7 e P 7 P p e + X 5 0 Y N w N 9 0 S j Q T W s h P + u P k 9 y i J U I m t w w C I L S x Q X X 0 9 d 5 p z M r D q Y 3 s f 2 s b Z D 3 o d y p 0 O z 2 b 8 F M 5 N 0 3 y + j Z 7 O 6 D 1 Q 3 2 A K f L I 3 Q c N T A U p w 1 + 3 U D n X X A / D k 1 Q K s + e u E 7 U 9 Z E W e F J 0 + e p T v m i t p C T f a h A s 2 n W D N l h E y Q C 8 N B M a n m 5 + f F i Y A W E + n Q G L P z C / T s 2 X N 6 9 G i Y 8 l z g 0 C p r J d N s L E P 3 J y N 0 Z z R A E 4 u a l Z 0 N W Q p H m + j J t E + I B A H g + v 7 j o z C 9 m P X R Z M w n 5 y 3 q Q 7 X R p l l t 5 I R N s 4 I G D X m R C x 8 2 V 9 Q W a k 5 D h V p P s c m V 0 Y J j 0 k g h Z l L 0 W X + M k l k 2 7 d K L 3 L d Z p K a m R n E Y W A 8 d r g O p B g b 2 0 e T k J I 2 O j n F 8 g A m 2 3 F E w s + S l q 8 / f r I P d 0 5 i l o 9 2 q p Z I Z D 3 2 z Q Y e E W 1 G u r Z x a C h Y C T n s w v z F 1 z 1 x R G 2 B L p H b + h V u P U i K R L S E T J B r 2 U S w b o W s j d U K k 3 t 4 e i k a j J e 5 u I M Z E u 3 / v P r W 1 t d G B A / u F W E 7 w r V j L h N 6 Y T O U I + W u q T R M g 3 5 2 w Z Q H R s o H W 9 l A 2 0 O 8 o w e r / V z M m X 8 v O k 5 R I + p a R C X K 8 J 0 3 X X w Y p 6 N f 0 S k D L e f L U S T p w 8 I D E Q b b R 0 V G 5 F 4 A x o t 8 / C F M q u 7 y f s B G 8 m v d R i u 9 p g b G k a D B P Y U M u H F c 7 y v P a W S Z S R v w v m / d T P r T f X F H 9 Y N 3 L f 6 t c Q g 1 t N D O j X q Q S M v F p Y D r u o f Y o 9 2 3 W o Q l A q p 6 e 7 k J r e u n J 5 p t k f 2 Q z z z 4 R + n i x l E e I a 4 9 r A S i H c t j y Q e H l u Q o m 0 l n K + x p L y r R a p S Y 0 V M b b V y C T J Z T A h I t J L / n 5 l 0 7 H u f A c W m E 1 Y C n F 0 N B 9 l i G a L x v k 3 S x c e h K k p 9 O l U 5 O 2 c j L s 2 4 Y t G 4 Q o K w U 3 J L k W E 6 9 u V P 3 A b r j t J K W 5 h b N k s r A F t 6 8 9 T U e 6 0 p T M K r / m l t b e h q A v d e z Y E Y p 0 H q G 6 + t J B 3 j e B w 2 v P W s l L D y Z L C W U e v W Z Q a O A M n K S S O F s D 6 E / F c z s r l n E 1 C R d t p e T q k G j b X l p a 0 m U D l k y F Q j J 4 N B m g 2 S U P 7 W j U A d j 1 9 o H S f N u H U 5 v r h H D w v i J q j E 8 C Z 5 k A z m P d T s A r 7 v Q U d S C l a q W q + 1 D x V I O Q y Z J I h E 8 5 g b S b I w F 6 Y g Z Z 7 4 3 7 1 0 W q 2 6 8 2 f / 5 Z S y Q n b v O d z R n a 0 5 q h c C C / a U 6 I S G A V t m 4 h n C Q C n O V G W D P G k s h w f p e V c z X J J h X j u 0 e o 9 Q S b e q V O C I E N G T b t S H e G A o 5 f O p / A r 1 8 b 5 t Z x 7 W r A u N P H / U m a 5 z 4 d + n N N 4 T w N t G f o E 0 7 7 Y i B B p / u 4 f a 7 P y U Y x G 8 V S 2 s u / d e O f f 9 s o l J M D S N M x K q x P Y 9 M v 0 2 X O V B 8 8 / / f y D f f m / g o I R t u 5 E 9 s t s x 6 c h H I W l j M O S n y 5 P 0 m / f 1 D 0 1 P 3 0 Q O m m K i t h v d O C 0 C l 9 k w W B J 3 t T r G U 9 l G F F M z Q W e K N 7 u R k g k I X G t f y y m T T l s x l q r Z v j s l 2 + c N P t q M q B 3 Y y 3 V 8 a b n E R y E q g c O P N 8 t n Q 6 0 c u 5 1 a c X v e a W y w A v 4 s E O 1 U A g 6 1 o J W 4 4 b I 0 E x C X v Z J P x y f 4 I + 2 5 e U e 1 s 4 N W 2 t w J a d l K 6 Y f h 6 a W o y a 0 q 6 u f 1 V X P K H m f Q W v 3 k p E q p R 2 f 6 L U k 5 b N r c G U W 8 M l A C r 5 j 9 l k 2 9 m S L c x 6 u P g G 4 1 Z f P w r R 6 I I S P u j L y 7 3 f 3 5 m S x 4 G T x A K N S r V i e R l h T M p o K 5 h + f N z b t H y p i 9 t R d U 6 J R D p S M h s C q E S g 1 R A N r d 5 5 x 1 f C Y b A a e p t L 9 4 I Y n f f J I O 2 b 4 N a r g J i b V q 4 8 D 0 q F A 3 a 3 p u m j X Q s U m v g j / W T / E n 2 4 i 8 n 2 Z l + 3 5 S i U I f 8 Q S 6 q h M W 6 U 8 L u q S K p K Q 4 V a j 1 M m s 3 x q k R N r I V d d M E + t b F a t B R / t e f 2 6 K N x r f 3 s p o f y s V d 4 m R u f 9 4 p C J h n U u Y n 0 4 J 6 b h m b 7 q I l b l s i r W z m T G S 7 v q q 8 u I g s H K g f v F 4 w 0 Q V p 4 7 N V M 5 1 k I m A J e t t e L B y d B a t 5 x 8 S O + s z 5 Y Q D s t B b t 1 9 Q M O T G 9 9 H D / P 5 z j I x z u 1 O L Z s q N d C e p i Y m D 8 z A 5 7 N + 8 v t 9 s r 7 q w U S A h k Y D 9 I z 7 i Z 3 1 + q z w F H 6 y N 0 n 7 O z K u n h d Y q c y w G 5 V q K Q + 9 X I j w 8 + M H a D 1 w u 3 h + e + W H t d X C L U a o 7 R g t L G R K 5 u s B z g J Z K 6 G A A H d R P t 2 b 0 K k i a 0 C W b 3 3 l W U g q N Q i G z + H 7 X r x 4 S f F 4 n O b m 5 t k U z V C 4 7 x x N L b 3 5 v L + 1 b L z i z 8 c p 4 3 l 7 W z S / K z g 9 f p y r l O M f n s 2 m O c z I 0 p v T X T M 0 k l j d i e Q G V E 0 f a m n J T v u v T K D 1 k A l I c 3 8 e a 5 C G J / 1 r m o j q 4 2 f 4 c H e S 2 q N K J m B k 5 J V 8 7 6 5 d u 1 j 6 Z J r S Q m p z J t G u 5 Z l q g U x A a d l x 5 u K / k E z F h 6 2 q i 4 e u l q o w U I N N B 1 f t O 2 0 E 6 a y H h q f 9 9 P W j M C 0 k 1 5 8 V 9 f V R G n 0 1 S q F Q k L X n A o e h m h 0 3 e p c Q 1 z n X T m v 2 D T 6 M U b u / u G W A m 1 E V h E p l A p v S d 1 o J I M F 3 T 4 N 0 4 U m I 7 n N / p J w U 2 M F 1 b M E n g 6 0 W I y 9 H 6 O H D 4 c I i R b x s 4 M b T F B N r n j q 4 b 4 W x I 4 w n H e A + z L G e 6 q g M W w l b h g h B J E s m k C s T 7 K B I c O P 9 0 n c J z 2 8 H b 7 1 Z b X z L 8 A a b K E k 9 0 n e y g 7 m A k 0 R v S q i V 0 M S E W E j o p E 2 L U z t S F K E F m p m Z p b 6 + H S a V u A 8 1 R 7 d v 3 a b T Z 0 7 L s g 8 n 8 D Y P N A g v J x N 0 e y x E 9 U 1 t 5 s y f 4 A R I Z M s S L 2 Z A P w o z J 7 C T V E s o Q W 2 N a V r a p A W e b w v Y I x 8 N g W u F Q n 2 b 2 n d a D 7 D U o 1 x b Y e X v i 7 F Z a m 4 u L u f A 1 s 3 X v 7 9 B H 3 z 4 Q Q m Z 8 G z j 4 + P 0 w w + 3 6 M W L F 9 Q Y S l M o s n w r 5 z 9 B U S h L h F L + W g n w b y r u o x Y / X o B X r B t u F N e b f O l 0 0 R n x N s m z H g z N t F H a 2 y B k g 6 l 3 + b t B 6 u 7 p p k e P H g l x 8 L z Y j + L i x U v i A T x 7 9 g w d O H C A 2 t q 7 K R C s j S 3 D 3 h a U R P j P f + S v q a k c x t M I 3 Q 3 P 7 6 6 6 1 + Q L t x 1 m U 6 q 4 3 q m c V G 4 g W G x + k j p a G u i 9 n X k K e D N 0 / v I P d P J I v 2 i m / v 7 + k o 1 g H k / 7 6 V H Z Y s I / o T K w T 2 I 2 x 2 a + T I B m s 4 / D k C d J B z q T N J t z b 3 + K C X X b t Y T K 1 x 1 h D Z A q 9 J 3 c S K h y 5 N M x 6 q X 7 r J E G l u 2 q h B 2 T N m u T l 1 o H C J V j Q k n f m c m U z a a E V P 3 h J 0 S t O 8 1 V 7 o N r T T 6 P L 8 i Z W C S Q G 8 l T C Z 5 A l K b C p 5 a R C Y + / 2 W Q 6 2 z N D m f i U x G u T p v q r x I s u p h 9 R W 2 s r + W g N g 3 R b B N c 6 J Y J N A y W a C X C S y s 0 E A 3 E u P g n S v b E 8 3 R r R 6 V J 4 + f R m A T P a z 3 a + o t 9 d v E + J r N 7 3 R G 9 K p i T V C u w v 4 a o g j Z H G P E w l H 0 0 / f 1 S x z r h C f n / N n S Z f L l J 9 5 l 4 5 c j N D F I g / 5 Y z 2 0 M 5 d u + i H 6 U 6 q b y x 9 w d p a g I L 6 f J 9 O k 4 L M z s 7 S 0 N A 9 C v W c p Z 6 W I H W b / T I s B p 8 H a X Y d m 9 G 4 E X g V k P S j x G 2 O I R P 0 o 1 L k z y d p T 9 0 Y 5 V p 6 z Z X u A h P q j i t r Z j p 4 S F 5 W h t Y d A l Q b o Y 7 1 p K g t k u a H 1 X 3 U b 0 8 0 0 E J 6 / V O T s B 7 K L j L E 7 7 5 9 6 w 7 1 7 9 1 D 4 8 k m G U S u D 5 b m B b L m x Z x P P h M J 5 C m e 8 t D d c b x h R I / 7 W z M 0 n / D S V N x L S 2 k P H e h I y 4 C 2 m 6 D l n q V c C a H S f J w k 7 / h 5 2 n v 2 M 3 O l u + D K Z s x f Z z e Y r D 5 z z w m Z X Z H 3 c y 4 H q L 6 + n s 7 u y l B j 9 i m l U 8 u X h G C u 4 E p w z h b H s v / p 6 W m Z 5 g S P 4 b U K 2 0 J D o + F l 1 9 g I p h m r f 5 u y 9 J P 9 C R G s K M b x o a 4 0 7 W v L y B 4 W b i M T U M y O 8 o z x U G d n F w X S i + b Y X X B l H y r v b y k Q q p o x s e i j 8 4 9 D 9 O 3 j M M 0 s e e S 9 U a H U G H 2 + v 2 i i Y Y n G j w e S 9 P H e p G g i z G b H + 6 v s b z / U m S 6 p U j M z M 7 S U S M i 9 s I q 3 n T X U W o G 8 d Q K m I v a w + I K J 5 h 6 Y R h R 1 w a R Y 2 O c f z e y g m b H R k j r j F n G l h u J G u O r J 5 A R m j l 9 / G W I T y 8 9 9 g i z V h b y y X w Q E a 5 Y e T v r E p Q 7 y 7 W n N U p / 3 A X U E Z 2 R f i j 7 W N E 5 0 d X X R B x + 8 T y 9 f v q T G c J a O d J U u b l w P 8 F z Y f c l q x 4 A r n B p 4 G H 4 O / Q 9 6 S a p F n k 9 n y E + N 9 e 6 c a c + E w g 9 w l 1 h 3 u V M s q p V o q L w 3 X n j o c X K n v H Q g w X 0 X O B j u j g X o x a w O 9 m Z y / N t z e a o P e 6 k z N C t p l d D U 1 M R m 3 6 y 8 n X G t m G M N C W A r 6 o c T f l m i D 1 P S L p 4 E e Y + 1 v K I d 9 e 5 4 o 6 I S y Z a 1 h l L 0 L A i W s j B 1 S + u N G 8 S V G q p a S b M a 6 q K N 1 N j a K x U D M 9 t h E r Z F i x o I 6 Y M P 5 s W s a 2 9 v N 6 m V g b c m T k 1 P y u z 2 W C w m T o 9 K A H H G F 7 3 U G M m L 5 w + u 9 Y G O j K w M d g L v x m r g f t 7 h X m / J 2 x W 3 B l w 5 k R k r V Q N O f z w T F C + g 2 + C 6 B Y b B l k M 1 0 X + q C D a y s b z b 4 s Z I g G 6 O l D o V J h L 1 1 N B 7 f N n b 4 5 2 A G / 7 E i W M U D r G m S y R p Z G S E z p + / y E S c N l c U A a 8 e l s U j e + G g s I s j y w G t t 7 C g H X 2 8 q c R N q F Q T 2 H K m 9 P j j k r r j B v F 8 d f 2 u q 2 p u v u 4 Q x e O Y a l J 5 q 7 B a 1 V 5 O Y O D 2 U + 5 b r Q c Y Y r h 0 8 T v q 2 9 k n n k C 4 n O P U T G c O 9 5 g r V k Y s F q e 6 u o g Q 1 Q I T f x 9 O + u n J l L f k n c T v A l L m / P x 4 I T j e s g / B c v h M J q X j U m m E K T r S N k P + z j 3 m U + 6 A 6 0 w + 5 l G B R N u B P J W w l u X v 5 Y B G O / v + G e r o a K M d O 3 r Z Z G y j U H 7 B n H 0 9 Q K b y v I Y m w + L I h t j 3 t L s l I 1 p r R 3 O G G k N Z W l y Y M V e 9 P c j T F B 4 J P a r S 5 8 P R T G J z t h v Y T D C h H P r K B Q K z e C U i b R e C b f Q l 1 n V 1 d d T Q 0 C h j X k 9 f z d H u X W u b T Q D N 9 N / + + / + g 6 9 e v 0 1 K i u P 0 x + m a B f E J 2 T k K / 6 n B n h g 4 2 T 9 K J l j H a 2 7 Z x 7 + K a I G X N Y s v c R K W h N c e 6 G 3 D l e r R V 4 j o N V U 6 a 7 U I i J z Z j 2 p A v G 5 M i d g J m N G Y d 2 D x F i D Q M F O / s 6 6 N o t J 7 i T C I A 1 w 0 O X q O 6 r k N y b I H + W k 9 P l x D q 8 3 1 J 8 r 2 l F x P g r n h M D e W v E Q Q m b g 7 d B F c 5 J f y R F s k 8 K 9 s V f W x a v e n O s 1 1 d n Z R w a B t g d n a G / t f / / N + y E H J q a p J u 3 v y B f v v / f i e a 6 O z Z 0 7 K k / 9 q 1 G 0 I m 9 M m 6 u 7 s o F G k 0 n 1 Z g t j d I C G D c K p p 6 z u z b Z F c 7 y r 5 A G q 0 H c q T R Q h y 6 K g X z s 6 w e b a W I 0 8 c t 8 j p z b z v h 5 a x / m V t 7 v W h p a a Y f f r g t 5 L B o b W 2 j 9 3 9 0 h s + 1 U J I J 0 9 n Z Q T / 9 2 U 9 o 5 8 6 d s n T f 5 / N J X w w m I I 6 n p m e p K z J v P q 1 o 5 s / e 4 v s C c H 4 s T d y j I z s 2 b 8 8 8 a U z t P x s X 9 g i N y u K 6 T U G l u r R V 4 q o + l O Y V M m t 7 4 + S O l I l t H J O T U 9 T T 3 S 3 j V R Y g C l 5 z i t X E 3 V 3 d b L r 1 l J w H + Z q b G 4 V Y 8 O y d O X 2 S 7 t y + K + d Q L v C 6 Y p 1 X c 4 v u p z E x M U k n T x 6 n h s 3 0 D f D 3 K G m K x 8 U 0 E z f E g i w l 4 c G p X J + 2 Q l z V h / L X d Z r Y 9 g S m G W G P c m y m + S Z A R W t s b K T 4 U k J 2 Y 3 I i G o 3 K L r f f f n v e p B Q B E s V j R T M R E 3 A P H z k k f a y r 3 J + 6 c P 6 i C M a s Y D 5 i + l N D Q w M 1 h G 3 t f z M I S c A k Q x Y V P t S z E k p c E x h 5 W l x c 3 / D C 2 4 a r 9 K X T Z b 7 9 k C d f L r b h R Y J 4 e Q A 2 i E H / C O N R t 2 / f Y W 3 i l 8 1 i L J C v m F S L / t H R o 0 e W D Q T D 3 M O M i / n 5 e b n m 5 c s X d I 2 J N H R 3 i J 8 u T x + e + 4 A G 9 v f L d d B W h w 4 d F G 0 G Y A n I m 8 O Q y B F H y B H 8 1 3 M l Q h S P M 6 E q 1 K W t E s 8 f b t 7 T 5 3 c D 6 g 5 w i 6 P r X 5 w Z Z + G M 1 x p C F K f 0 i z / S / v 3 7 Z A L s 6 2 Z K V A K m I H 3 / / Q 0 6 f P i Q a A 1 8 H g s R / / C H b + h n P / + S U s m U H I + N T 9 D x Y 0 f E v Y 5 8 d p p 8 A A h 3 5 c p V b t w y d P z 4 U e l 3 l Q / s L s X j 5 P X 7 K B Q s t f U u P w v K O q u N Q v e R y F K O y x k D u b o 3 n w 7 s a o g B f x 3 Y V U m S J 5 + h D 3 7 U b + 6 w 9 f B 8 f f O + a 2 p p L r K f Y r H t R S h M T v h s b 0 J e X o D f P T s z I / P q D h w 8 I O c j d R G Z Y r Q a s B X 0 0 6 d P a W x s n L 7 8 8 g v p L 0 G L L C 4 u 0 v 1 7 9 6 m n t 4 d J F u A + V H u B I M h P 5 + w I C z t L p X x f D C f K y Q g y f D 0 c k Q m + G 4 I p a 3 x 3 P g 8 i 8 T N Y Q l l S O Q i V N a S i f J r O f b D P 3 G T r 4 S p C Z c P 7 Z d r R d i M U F v 4 5 A T M t m U w w S W L 0 6 t U o H T w 4 Q P X 1 D d I v W g k T E x N i 4 k U i d d L 3 W S u Q p 5 Z U 1 h 3 O q W z K l W q u 1 T A 1 O U G 5 c J e 8 0 n Q j s G U t m g m a S k K d e p R B n A U 7 y D q n H g m h c m n 6 6 M M B c 5 e t h 7 t 8 j l U C 5 z t v u R a 8 k b x X w a O H m e Y 7 d v R J H w V e t H v 3 H r I 8 o K k p 3 e G o E q B N b t 8 e K v R p 1 g q Y e A A 0 z M L 8 n H w e Z E K j t h r g N g e m p y a p r b 1 D V v + e 2 5 P k S s U k L f + t r 4 E 2 l H q d x C R U g s k 5 R 2 h F z v E z S 3 q l u r R F 4 i o v X 9 W A M 2 4 z Z g h w N 0 R e K P A 6 w C s H s h w 9 e p h u 3 P h B l n Z U Q n N z s / S d Y O K t B z D b 4 v G Y V O T Z f A d N m d 2 Z K l i C y 4 D n k n 3 H u Z 9 l g f E z v M H x J w e T 9 N l A S m a 7 r w Z L H C U N 8 g N k M W l C r O I k 6 R L B U 8 v 1 7 g H n n o N e W y 7 V A S w d W N N L r 1 d B h C v f 6 y o u T J 9 J N q X 2 7 u 2 X e X p Y q Q t N N T d f O t h q 4 f N 6 1 j 0 z H K R I s J b C s p K G U J 6 u v w j I 5 F x o K W i e 1 A r r r C z 8 / s C y f t h n + 1 T r w m N 5 u n t W 9 r B 4 P S x J K h D H a C E 9 Z 8 W k G 9 J V r k t b I 6 6 a K b H d 8 L q N W U C m 5 8 + e c 1 8 q L d O I A G g r v N T t y u V B m p 2 b o 4 c P H 9 G L 5 y / E F I T p F o s v L f P a r Q a Q o b W t X f K / L Z o T z W I 3 h U F 6 k P t j k + N j F I 9 t b F M U P x P 2 S H e G u h u y r x 0 S E J L Y E K Q R k i H U N P 5 j z p l 0 x 7 G z D m 2 1 u M r k w w N t J 8 z G P f J e q u G p I g n w 6 p v R 0 V H 6 5 p v z 4 j 7 u 7 9 9 T 0 i 8 C q Y 4 c O c S V f F K m F / n Y b s S Y 0 Y U L l y Q s f 5 X O Z g C k q 4 v W m 6 O 1 A x X f e g r x j i w M W n 8 x k K C + y A y T K 0 e R s n c I w 3 y z J O E W x c R Z X Z q 0 5 a L n 3 A R X O S V g O a D w y k 2 I W g a 8 c z s a 1 U T C g O q V K 4 P c B / G L e Q c y l e c F j n t 7 e 2 l g / z 6 Z R o T p Q / D + w b O H y r t e k 2 8 t a G p p M b H 1 o Z I T x e v J 0 / 7 e o C y g / K g / Q f 2 t q Q J B c r b f h F A 0 l G o m G Z c S E 8 + I E E 8 l G g 0 V 6 o 8 b x F U a K p + a M L H t g Z A v T W 3 p I c q m 1 W 0 + N T V N B w 7 s p / a O 9 n V p m g f 3 H 1 J T Y w N 1 8 O c 2 G 0 n W m O g n r Q X f P C p 1 1 7 e 3 d 5 h Y E X C A g P S W R N h 0 0 8 8 k K 2 o i E I V D L B l 2 E E n P G R H i 6 X U N j R F z Z 3 e A + 1 A u + r e N t F O Q z Z 0 z f Q m Z J z f 8 6 L H 0 g R 4 P P 5 G Z 4 G s B 3 N q Y 5 A r P H z R b I p l k T d V g z m 4 e f O v o k 0 V D e V o 0 y 0 4 W F y q v F g 6 H l Q A F c r B 8 3 L 9 U S i Y T 5 g r H N u 4 Q k I q J 1 t g Q c d a g r f / 3 z a 2 H r j F C 8 7 4 m W k w 3 y 7 w 0 a Z l M Z l o 4 4 6 7 B G z w T H A A p b F r J c u n S Z T p x 4 j i b c 6 v v A Q G H B F 4 / C r O v L l I n H s D 1 j j + t B R j o X e 9 9 0 1 n O j 1 y a z c / K A 7 w Y r M V 7 c / H W R 2 g + l O n E + B g 1 N b d Q K p 2 j P z z w M 1 H s D A k 7 9 S j t G N h N c f 2 w M y W S d O a 9 f m p t X X n A + 1 3 D X X 2 o n M 6 M d m q q W t Z Y 2 E Y s x K Y d x p C + + O J z W d C 3 G t D Q X P 7 u M p 0 8 e Y K 6 O r t k 7 O l t k A n A 1 J / 1 I u D z M F n S N D O 9 v P + E g W C v V 5 8 V G 3 6 K 5 u H f 0 9 D Y J H G v R 7 U P t F F B I 5 m G 1 Z p + 0 s 8 y 2 g k S q W P T 2 F G H t l p c 1 Y c S u F A J v S 0 E H I P D c C q s x a E A 0 7 C n u 0 e 8 f W 8 b c H l v B N C Y m A L l B E g B 4 i O E p F j D I M S k X j S a s c V F m e k u 5 5 k o z C i O O 0 l l S C Z E s j t i 5 S g c c t e + 7 F y C F W i 2 h Q K F t J J W q j V t d f V 5 Q N z m a 2 1 D U N l G R l 5 R S 2 u z S X l 7 g P N g I / k N U u B z 0 L x O J J b i Q g I L z I a H S Y c 3 a u B 3 h b h v p c 4 K E M X 0 m U p I Z b Q S x 5 3 9 K d 3 n U O u O G 8 R V A 7 s Q z j X 8 l U K p N Q J V w k L C Q 4 P P 1 j a h F D P K M X s B r v K 3 n T c b M f c A O z E X s y 8 A k A M I s 8 Z y a i h o W p A E M z K y 2 Z w M H G O I V s + D L M V Q T U B 9 X 1 T R 9 F P P n 7 P u u E H c N T m W R e v J N r L 7 G N h 3 f C 1 v O E e L X t + g S 9 T R M c c g c D q F m d e Z w i T X t Q I V 9 X X 5 n G L N g Y H i 9 U D v q Y C G w h v w p y b G T U o R c D T U 1 z f K t 4 f Z P A S g o e a X r B Z y a C N D I J B P t Z Y 1 9 7 I U D L j O w H J f H 6 r e / 0 L K e T t o J y c u D A c p t c o E b y w 9 n x i f E E 0 F L x r G q g J s O s G 1 H Y l E a H x s 1 F z 5 e s z O T k v + Z t I r f 6 H P 4 1 2 3 s w M k t 4 D J i G d q 6 y j d 1 g B k i C 3 G x M s H j x + c F 0 t L M d m h 6 d p z f 5 F E J W R C 3 G g o I Z X K u Y + P m 7 u 6 B + 6 j O A s y E y i S y o a 1 j W f m L R w r A X 2 M M 2 d P 0 3 e X L k t l s 7 C a o b O r W 7 S Y 8 5 w T M M P G X r 2 k 5 m Z 9 L S m c D v g s V u D i M x j b g i B u Z 0 e g 7 7 M W 4 H u D j h W 8 1 i m B M s R 3 x N i k W 5 i f p 4 f j H h p e a B Z T D 0 B f C o 8 / F t f d a 4 V E T j I V C O b 0 9 O E 3 Z v k 7 0 E 8 r r T t b L a 7 T U A K 0 Q i A V Z y I K x K m s a l l z P Z n y r b o N M z r h y W S K H j 5 8 K C Y V T L 3 v v 7 8 u g 7 s A t A q I J 1 t 8 s Z Z A + P z Z U 3 r w 4 L 5 M T e r q 2 S H X W S A / M R 8 Q n 8 H E W o j 1 N u J e 6 P t Y o s E E j C 0 u C D F m p i d p b n Z G + n Q w 6 7 z S G y 8 C n w W B r R H o Z Y 1 X F 4 1 S f 1 u G j n T C m 2 e J g h n v Q X o 0 U X R I F I h U u E Z J V P i M E T f W B c / 5 O 8 P 2 N 7 s G 0 0 s d n J l e F j 2 W T E b O G z j j r s A m P g 9 m Z q + 2 3 A H 9 m 6 X 4 k s w 2 F 0 8 Z V / b T Z 9 6 j s G O l L t I x y R b X d L R 3 0 M L i o s x U r + R u R 2 W 1 4 0 O b C S V i W j x / 2 J U W Z I D A C Y H v R I j l I d 8 + i c i q 3 D w f 2 y X v G M j V Q d 3 i g C 4 8 g h j M x U r d c J D o Z z / / 0 H y T e + A 6 p w Q k 7 F + S D N + O G B p D P 8 I c r I A g a 5 q m p k Y 6 w y R 6 / / 0 z 0 p f C n D s s P k T / C l u H X f 5 u U D T S Z 5 9 9 S k e O H p Z G y G q e c s Q c W 4 d t B J U W N Y J M 0 F K h U F i W 7 2 O C K 5 7 B k g o D t A i n E 3 7 W y t A 4 O F Z T z m o i l a J 3 T 8 8 j z F D / 3 t 6 K d W e r x Z V 9 q L p g T D K f m / 6 C W n e q 9 1 o 2 + 6 C V 8 Q b 3 t Q J 5 0 d X V I R N r b 9 + + S + P j E 7 K 7 0 c l T x 6 m z s 7 O Q V 3 i Z 2 k p o a K i X / J 6 c 2 N j k 5 E o 7 N N n v t c Q o k s K a c B r e e o W p R j j P Z O F j S z q c s 6 a d J Z o V p O 3 d t x P f 4 j p x Z x 8 K M O M O S q z t h X u s p V b r S z m x Y 8 c O W d W L / S d m p m d o 1 6 5 d M l v B i f q G K E 3 z O b s P R D l A A O 3 k b w T L y w h 9 L S V H q W Y q x J k w g 8 8 M m U A w Q y B L G H u N f q 6 Y l m f t B P K t p G 2 3 G q 4 l F P q 4 k p G c q f z H p G 4 f D D 5 b / 5 Q a z O v D t m N w V p Q D + 5 d j 0 H X w y l V 6 / P i J O D F Q Q Z 3 Y a O O F / h y 8 e L M z 0 + K 4 g N M C z h I h Q I E U T K Q C m f I U S + R p P o H v t E Q x z g g x / c x n x G M J Q d + K 6 4 L 0 r X L U 2 r r + x Y 7 v C l 5 o Z j d K e 8 O C 0 V I s p g V 0 m n r O e C 1 i I e m V N 7 S v B y A E T D + 7 S t Y J t O h 4 C R v c 7 g i f P X 9 B F y 9 c o s U Y x o R S 8 g Y O D B q v F 6 j w T c 3 N 4 n R o b m k V 8 y / K 5 i W c H L a f J I Q B c c Q Z w W k c P p r w C Y H k n I R M H C E X G l E t d y U T C 8 j E I d 5 o i P 7 T B + d O l t Q V N 4 l 7 N Z T X Z D R n 5 n b F t e f r 0 1 L p T I b z z f P a f S V Q 4 a H J j h 0 9 w v 2 s E 7 J v B X a c H X n 1 y l y x P m S w Y 4 0 D l k B w x Y M M c J 3 D y 1 c g F U j B 4 W T M W C C G T P Z c g X h C I n M 9 B N o K d Y H J F o m U L m R 0 E 5 h Q T C u X S j h o M x g b X 6 6 j U 1 F D W I 8 R J o O r K 6 x D q g S 8 6 R B b N 5 9 6 7 y T N z c x y H q / P 5 A N J s B u t h S X T / N w s L c 4 v S N y P m R w + n 3 j 9 F r l f V d R a K F v E L Z m K D a g Q S M o d J N J r 4 U J H / 6 m 9 H W / + q F x f 3 C C u 1 V B A W 2 O S M x E Z b A u g l F S 1 b v Y B N 1 + u X U v d v X O X D h 4 6 s P 4 O O 1 f s R D K F D D U J a 4 P m v 3 4 G Z T Q 1 O S k 7 y E b q 6 q m 9 q 0 s J A 0 I Y o m I m B Q a b F 8 y c v S K p E C 8 T S y w m k d 1 F F m m f f v 4 j u Z d b 4 c p x q B J h E k k / i j M Z s r 4 2 u / o x s e i l 8 4 + D X C l N w g p Y S H g p m d a + 0 k Y h 2 Q 0 x B F g J O A 8 B o Z y E C L C 2 w t x C 3 E U J Y 8 w 8 0 T L a G G K m x 9 A Y z E G n R t I y L p D I E U L r y j G T C u a e F 3 u v O e u H y 8 R 1 y z f K p a O l 2 D p p A Z U W 9 n b Q U k s p D 3 3 1 I E R z T J q V q v r o g p c 7 + k R 3 R t d P K J h k I M G 3 3 1 6 g i x c u y l 4 V r w P m / l k y W U I h 1 H 3 V w 3 J s R Q Z t j U m H / d r h r F h I F N P U X V 4 s X y l r J o 6 Q y b j I Z e Y E h z / + 8 v 2 K d c R V c v H e 0 1 X a v q 3 H 4 5 d c S b y Y Y + b j A F t l + U q I V E 6 y d 4 5 3 / P 2 9 j T k 6 3 J 3 m P D A J B s P D w + Q J N l J / 3 / p 3 P 0 J l R p 7 C O V E f j c r M d g B 5 a / M a r n F M B c K S d c C S C W L j 4 t 5 2 p O s 0 I x A L D o o E 3 R y N 0 G I C 5 z G 1 i M + B L C z 4 n E 4 7 w j S j j E w v s i 8 G w H S j X C Z J f / O 3 / 0 q + 1 8 1 w d R / K I h j g A p B W S g t A T E C 0 b K Y i b 7 m W e s f f P z L v p a 8 f h e j R Z N G b h + l G 2 N x m I 2 Q C Y C o i H 1 t b W m h o 6 D 7 N z x f f f I j F f 1 i O A W 9 d w M w o t 6 S x I Q a M M V H W S S Y R 0 U R Z f R G B 3 0 + L S Z w 3 1 o a E D s 0 E g a a S s r a a C Y T L U m P j 2 1 / y v x m o C k L t 6 G T i S M H Y j N Z C U C e F 6 x X s W w G 8 1 Y + n f H R z J C D 5 g X d K z c 7 M r n t R Y D m w h g l v g 8 f O R A B I F q m L i j n X 0 t J K c 7 P T k v c Q O w M d n j t c 1 9 j U X D h X E N F Q e V k I O T H P m t C U n Z 7 T v n E p m Z y i k 2 N z u T T 9 + b / + Q p 7 H 7 X C / U 8 J I J M Q E M h l t W z a 0 h k Z J S Y F u R 4 x z 3 + m r G x O 0 e / c u 6 t v Z V 3 G W x F p h t c v L l y P i U i 8 H z n d 0 d s t 3 T E y M C 6 G Q 7 4 X + U J l Y c w + k q 2 9 o o r t j Z o m G J Q / 3 l X S w 1 h w 7 N R P I h D R u R L u 6 W p f V B 7 e K 5 9 L 9 Z 1 X T x N 9 7 z P 0 G 9 K V 8 f u 5 I + 8 n D n W k f H 3 u 8 W D O l u 5 F u G b b w u w O + P H 0 + k G K z b 5 b N t Q d 0 9 u x p 4 2 h 4 P W A m w o z D x i 8 L C 5 g x z o T p 6 J C 3 H T Y 1 N h b y U 4 N S B w T I B D N v c W F e 4 t j 7 H N 9 p r 3 H 2 n U C M C 8 M B 1 q q c Z o j i d D b Y J R o 4 h y U a + p Z C X a a R 5 f B v f / U X V d N g V o X J Z w G P a d H s 4 7 4 U F 4 w W C g o P G y h W R 6 Z v N v A a T t T 5 h v q G N W s o v C U R m g M 7 1 Z 4 4 f o w + + e Q j + v j j j 2 i Y T c d Q E K t o l U A q p R o H S 0 X w f S A Q H B R N b A q i f 6 Q E K i U T C P J g l M 1 D S V N t h P u p Z s K 1 D m J J C D M P p F K N F a 0 L V 1 W 5 V h W h B v Y E 1 F w Q u 7 p Y E G o G w p R w 5 y r O t w 2 8 J g a / G j v Q t r W 1 r j o W B c 0 C r Q R t J C 8 Y Y G I g 3 / C 5 H d x / A k A k G 0 J Q + S 2 x c L 0 d Z 7 J z 8 3 C M g V 0 x 3 T i O P S I w 7 S i e 8 t L o Q o D T t J z k M y g 3 Q x g R W 6 a c Z o m k u 8 W m 6 S 9 / + S / k O a o F V d O H s t L S 6 O U C U N e q F p I J C w W 8 R V O U t p D I W v X 1 V T c Y U l h t B y Q s Q o R Z V w 4 Q B 6 Y f S G Z J B C l o H A 5 B R p D I p m n e K x H g l M B 3 i x l I A V p I h + j q c y z r R z n p d Q V S m c 8 I i b g s x T R E C F c 5 y p b D / r 1 9 y 8 r f 7 e L 5 7 k H 1 9 K E s b t 2 L c b + J W 1 X u P 6 E v h R Y T / S q 0 s D J G J S 7 g L V C + p l V / 1 8 D o / J c H 9 E 2 D M O V A B m g f v P D 6 6 Z O n 1 N 3 T L e + S w h v i 4 7 E 4 x e I x + v D D D 5 b 1 s 1 D R 7 9 4 d E l M Q k 1 7 x m Z 0 7 + + R + q O T Y t s z P n 8 E k X F R + u N C d 5 i D i I 9 M p u j 8 Z E c J A a x X J x N e Z x k 8 s C 2 g h I R P M u + V 9 p 3 w m R b / + z S / M k 1 U P m F D P q 4 5 Q i U S O H j w B q d R B o W Q C q b D Z i G 4 4 A l K p 6 Y O m 4 x 1 h i w i F l 0 W f 3 K E L B + F k u H P n r v S N s D Q e b z + E V r l 8 e Z C O H T 0 s S y 1 G R 8 e Y T F 4 h H c h i g b g V V H a 8 x O 3 c u Q 9 k 3 w c v 9 5 H U z C v 2 q V R U k y U z O b r 8 x M 9 9 J R w X t V A 5 m U Q j C Z m U l E j X P S O g m f T N 7 t l M k v 7 N v / 0 p t b 6 D H X I 3 G 1 X V h 7 I I h 7 0 U 8 M N 2 R 8 G o d 0 g L y 4 S F A l W P l J V a x c H O 4 v 5 6 W J 4 x s H + A n r B m A p n Q N 0 I a P H / N T D I c d 3 Z 2 0 M T E p G z i A r I h b 2 x + W Q G h M D d v a O g e t 0 l e R 5 8 J W k f D j J A l S w / G P X R x G D P K k W 7 z H u V h y 6 K U T B r X s K i t l F Q w 9 e q j k a o k E 1 C V h A I O D T R y I a M w j N m A w p C 4 m h J S Y B L q e F U t A + + a s g B h M M X n x I l j E r e w L 3 B D X k B z Y 9 k G 1 k 1 d / / 6 G a C + 7 w t Y S B p o d 3 j + Y e f w p z d M C U d T E Q 9 r X D / z 0 Y k b N R f X c a Z 6 L F O L 8 O Q 4 t m W w Z F c w 9 D s X k k z J M 0 y / + + l / K s 1 Y j q s 4 p 4 Z T d f V E p A D E f j E h r i N B R g D h G C w t T p R Y h M 5 w Z W H V 7 7 d r 3 F A 4 F u Y X X z S w t r B b S U D U 2 z M L 3 T p + i o 2 w K P n 7 8 l A Y H r + p i Q E M G u O C x N 4 U l k 5 A A R A I p O E + v P l P v X W G g F o S T 0 O Y 7 4 g h t 2 S i Z C s c I p T F E X A n 1 x U 8 / q l j W 1 S I Y E q 3 a f y 3 N I f J 7 1 f R z F o 4 W P N I s q d C y 6 r F W A E O u z d Z c W + j p A 6 B l 9 u z Z T Q 2 N x a X s l k h F M u l v t 2 k g F 7 x 6 + / b 1 i 4 M H W g 3 p I A 7 m 9 G F + I L Q U n B I 6 m J s y + Y h 9 I e w 9 c K y h J Z / N 6 0 J Z W D J x i D 3 4 U F 5 6 T z S I O h G 2 q S l K / X t 3 O U q 4 + v 5 V r c l n c e J o O 9 s b h k x c S A V b X O K G R B I 3 h W 0 K W g q d K x Y q F y o a / + G 7 W a k e N E e c z 8 t F y o T A 7 6 k k W u m V L I X 8 M H l x / 9 4 D O n B g Q K 7 D e f S v 9 u z Z R d M z 0 8 Z V j n z S 7 8 D 5 O y M g n u Y n j j V u i O M M b d y S y Z S N d U S g z 5 T l + 3 M h s q n n / t n k q 6 H q C Q W c O t 4 p / a m C g 8 K Y g U o k F i l s W 3 k g X D l E u K I Z 8 0 e o x H + 0 0 l Q P e h y 7 z G I w V T 2 b + B 3 l m s m S C q G m W 8 E + f j E 2 7 5 4 + e U Z 3 7 g 7 R 1 a v X R H v A G 3 j 8 2 D F Z a Y t + 1 d z c D F / P 5 G A Z X 0 S / S f P T z q 2 U + y G f h W T I f x M X M i m J C m R C n 4 n L S d P S 9 H e / / v f y 3 N U O z + V H L 6 q s C l V G L J a i 2 0 N T h P E p d a P D n a 5 u d H W h F 9 3 p G K O S O I d o 0 Y v C l d H E N 4 x 3 w E g Q w + K L / U m 2 2 / N C i q W l h L x W V E + b h m I V s Q R D 3 G q a G 9 d v y m 6 z y D M l X 5 G c W M b x / a s G M 5 V I G y Z d J K i f V V K p R S D H J l 5 o 4 J h A V j v B R Z 7 L p O g v f v F n 1 N H R J r + n 2 o E a x E H 1 S z Q a o v o 6 X 6 H Q r O l X b C l N I R v R O F p O D k 1 F K H i p W L S f p Z W O / / B 3 b D 0 K z 2 P I 4 v f m + J f n Z H Y D p h L B H S 4 V m i u 4 d W 1 X E p l v B z G k k D S O 4 z W d c J M f g 4 e Q G x y b r u T Q + X i D L + u Z E H q s h N H 8 E k t A 8 t X k c 1 k a 8 h p E s t 4 8 h C B T T 2 8 n k w l r u C q X a 7 W J 5 8 q j l + 6 o L Z u E 7 6 4 8 o 2 y e N V B h 9 o R q K R x b T V W i o c x M d a u h n B q L / 8 g 9 + U j i c q R J j E J E U D z H f z a b g C C S R s x / D T 8 f S I i H 7 8 6 d O 3 T w 4 A F + R J h 7 S r a i c I q E x Q b C K V Z D x e N L N D k 5 Q b 2 9 v Y W 0 g m b i + K t Z D z 3 E G z J A I n w W o Z B K i S X X g 0 g O M k k I c 4 / T r F Y S M 0 9 I l a R Q K E C / / v u / k l 9 W K 6 g 5 Q g E X v 3 v C 7 T Z I o 2 Y f z E C Z o g Q y C a k s m Z R A p e Z f 0 e y z p A J P l h F M I w a F F E 3 j C r c y C l c a K D k K k M 9 r F N C o X s P V 2 B H m 6 X B 3 h j r q k r K n + b H j R y V N i Y I o r j L H I A j / m + Z + T 1 0 w R w H s e W i u B W l m Z q Y J r 8 j B p v + Y D 4 h 9 + / y y r 5 4 S 6 t Y r H 8 3 G i u S y 5 p 0 1 9 y S 9 h E w O U k F L Q S M J s d T M w 5 s 0 A n z / / / R f / l r z t Y b g u T J c e 4 Q C z l 8 c 5 i p k t Z M h E 5 P L V y A V N B U T w U E u u 4 1 u k V w q q O U S y n 9 z D b 5 E z p k 0 C 0 R R o 9 c D S 5 J K E G J o K I F e L O G X 3 H / C f u U A 9 o D Q c / y 3 R J D E Z O C K f 2 v E T 0 e 7 9 e 3 r q m X 0 m q G h I d q / f 7 8 Q A / P 4 7 j 9 4 S L 0 9 3 b L I c P C p n x J p J Y 1 q L Y g h k 0 k r c f o Y Y h X M P E O o o q T I 7 / P S 3 / / D f 5 D n r j U w o U a 0 p G o M q C j f n n / I v U T V U E 4 n R b m m q m z + G e L g G D e 0 a a C P h E j S U M 5 p T O L 8 5 U 6 K M U q P F M V s L 8 T 4 c x Z c 1 Q s n 8 F t M z F y S Z y 2 T p 3 N 7 l u j W r T v y 3 i d J 5 Z M q z n i 5 q H Z S s y 4 v e 5 x j x g S m J 6 n 2 U U 1 0 7 d p 1 C n c f p 6 m Y r n O y Z H K a e p p W 1 E g F D W W 8 e g j V z G N i S Z 8 p y X l N 9 J v / + n f F v K s x w O i u S a D A z n 2 4 j / J s Z s h Y R 5 m o k 8 K Y J A W x L a u p J C K o H K h I t m X W S m O P y y t Z 8 Z x T 9 D O l U j y P 6 1 e + B 8 d N x d V r N U y y 1 g A h s O Z I n 9 v p Z L D f s V y c 1 + G 3 Y k 4 f C G W 1 D O 6 V S C Y o 2 N x H k 4 s + O d b P 4 b w z j 0 y e i S m n o R x b d z i H M O / U E a E T X r F N 9 K 9 + 8 z c 1 S y b A M 1 i j G s q J r 7 6 + y 7 + 0 a P 6 p a 9 1 o K q u h H F o K r 6 + U Q m c p 0 V h G O 0 n U o a m Q o E n m m O F B r h Y P X w 9 o F K u O L K B N N F I 8 L w n Q L E Q N 4 R y 9 1 5 e i 6 a k p 0 S 5 1 d V F z j Z p z 8 v k y c Z p 5 0 E Z z c z F 5 k z q 2 U 7 b 9 J Z y 7 + R J 7 5 5 l j E F Q 0 F 4 i F t F K y K 9 m 0 0 d G F n / D m g V x o y N S z h w b N 5 2 M y / e d f U i j s 3 n 3 J N w P b g l D A V 1 / f 4 e o G w l i T z 5 q A S i Q l F x N D j o u O C p B E S Q T S M E M K c Q a H Y I 0 E c k 7 + a 1 y A r D X X r g D N f F M E h Z L g S q + B I 6 4 n U e G R d n J H h h p D W f H M w e E i f S g Q B o J / u I 5 F S A Q x R I I I Q R B y 2 h + u P K J o c z c 1 R K M 0 x y R K p H C N k 0 h K H q s l 9 Z h J h D Q h k 2 o 2 0 V I 4 L i d T N i V v X P z N P / x H e f 5 a h 2 f w 8 f Y g F P D 7 f / 6 B q 5 o l l I Y r a i q Q x p B L x U E u U A T / O S 6 E E c Y o b T S N g V z F N X q 0 K q Q Q u J J b c L U 2 i T i Q I 0 T M / z x 9 u j c p F R b j T 3 1 9 f Z J m S W S J o 4 I k k M M c O z Q U 4 s O T X n o 1 h 2 t A M B A H 1 1 g C O U l k 0 m D y m T T s 7 K o z y a G Z Q K a i N 0 9 M a 0 7 H R N 1 a d U B U A h P q l Z b V N s G l S / d o Y T F p C A X z T 7 W T k q x I K N V Q S i Q N V f i P p C l Z T B q A d E 3 U Q 4 n Y r D W J r 4 W 5 F g Q o i X A F l 6 A Y n u t P k Y 9 t S k w 1 w q B u W 1 u b E s E K / j m P y 7 W T J R W I w s e X H m O v D k s i n D M E Y p I 4 t R R I U w i h l U A i k E n 6 V S A R 4 q y h m E y Y C t b V 3 U n / 7 q + q d y n G R r D t C A X c u P 6 I x s b n y W 7 v r K R C X A m l G o s p s Y x U G v I f c w y i I M R d i 6 H + 5 z 9 c a Q V 6 4 v U w 5 C n 5 a z 6 O y m 9 i 1 N e c o d 0 t W V m q g e U V J W T C P x u 3 4 i A T R D W N E m s x Q f Q D 9 5 c K G k z O W T L Z U E m l B D J k M o Q q k q l o 5 o F M m O h 6 8 N A A f f n z T / W x t x E 8 V 7 c h o Y D Z 2 U W 6 y N q K W V N 0 V B T I p M R C W K K p M C 1 B i F M U / q P k k R C n l T x y D j C 5 a w 9 X A t d n A 8 s i / L d x j f m 8 e f p w d 0 r S p 6 e m 5 f W f I e z r g H + 4 A f 7 j W i O i X R A v 0 V B 5 m f X w n C W T Q Z q D R H K t E q e g l Q p k U m + j 9 f q p A 0 L N P C U U y I Q B W z / 9 5 S / + n D q 7 N r Y l d L X D c / X J 9 i Q U g A r z 2 9 9 e 4 8 r A G S G a S k 0 / p / k n H j 8 n q S Q E g R x x h q a V k U q O k L 1 6 D B R j R S w r A K 7 Y E t g z H E i c / 3 / U n 5 T 4 y M u R w q w G H F v C 4 B r t L x X J h C l D E 4 t m W Y c x 6 Z R E J m 7 I J K Q x J L J h i W a C R g K J k G Z I J F q J t R O I W B e t o 1 / 9 / S 9 p L Z t s 1 i a I / j 9 S E Q 1 e m T D w 6 g A A A A B J R U 5 E r k J g g g = = < / I m a g e > < / T o u r > < / T o u r s > < / V i s u a l i z a t i o n > 
</file>

<file path=customXml/itemProps1.xml><?xml version="1.0" encoding="utf-8"?>
<ds:datastoreItem xmlns:ds="http://schemas.openxmlformats.org/officeDocument/2006/customXml" ds:itemID="{469F7E8E-5BEF-48CE-8222-104E582C4399}">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A52E7969-CFBF-4F16-A0D8-93EDD0C4FA96}">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Riesgos 2022 V.1</vt:lpstr>
      <vt:lpstr>Hoja2</vt:lpstr>
      <vt:lpstr>MAPA CALORIMETRICO</vt:lpstr>
      <vt:lpstr>Hoja1</vt:lpstr>
      <vt:lpstr>Probabilidad Impacto</vt:lpstr>
      <vt:lpstr>MAPA CALORIMETRICO (2)</vt:lpstr>
      <vt:lpstr>Calificación diseño control</vt:lpstr>
      <vt:lpstr>Calificación ejecucion control</vt:lpstr>
      <vt:lpstr>Solidez del control</vt:lpstr>
      <vt:lpstr>Desplazamiento RI</vt:lpstr>
      <vt:lpstr>'Riesgos 2022 V.1'!Área_de_impresión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Criss Cossio</dc:creator>
  <cp:keywords/>
  <dc:description/>
  <cp:lastModifiedBy>Administrador</cp:lastModifiedBy>
  <cp:revision/>
  <cp:lastPrinted>2022-08-10T16:07:32Z</cp:lastPrinted>
  <dcterms:created xsi:type="dcterms:W3CDTF">2019-08-31T23:05:49Z</dcterms:created>
  <dcterms:modified xsi:type="dcterms:W3CDTF">2022-08-17T17:23:48Z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d4a1d0b-1085-4621-a04c-793d50865184_Enabled">
    <vt:lpwstr>true</vt:lpwstr>
  </property>
  <property fmtid="{D5CDD505-2E9C-101B-9397-08002B2CF9AE}" pid="3" name="MSIP_Label_6d4a1d0b-1085-4621-a04c-793d50865184_SetDate">
    <vt:lpwstr>2022-04-13T13:46:54Z</vt:lpwstr>
  </property>
  <property fmtid="{D5CDD505-2E9C-101B-9397-08002B2CF9AE}" pid="4" name="MSIP_Label_6d4a1d0b-1085-4621-a04c-793d50865184_Method">
    <vt:lpwstr>Standard</vt:lpwstr>
  </property>
  <property fmtid="{D5CDD505-2E9C-101B-9397-08002B2CF9AE}" pid="5" name="MSIP_Label_6d4a1d0b-1085-4621-a04c-793d50865184_Name">
    <vt:lpwstr>Criticidad media</vt:lpwstr>
  </property>
  <property fmtid="{D5CDD505-2E9C-101B-9397-08002B2CF9AE}" pid="6" name="MSIP_Label_6d4a1d0b-1085-4621-a04c-793d50865184_SiteId">
    <vt:lpwstr>052126ec-16f8-47eb-ae56-6886b94a9358</vt:lpwstr>
  </property>
  <property fmtid="{D5CDD505-2E9C-101B-9397-08002B2CF9AE}" pid="7" name="MSIP_Label_6d4a1d0b-1085-4621-a04c-793d50865184_ActionId">
    <vt:lpwstr>0156b1ff-6cb5-49bd-8f86-8e189b6e8a82</vt:lpwstr>
  </property>
  <property fmtid="{D5CDD505-2E9C-101B-9397-08002B2CF9AE}" pid="8" name="MSIP_Label_6d4a1d0b-1085-4621-a04c-793d50865184_ContentBits">
    <vt:lpwstr>0</vt:lpwstr>
  </property>
</Properties>
</file>