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transmilenio-my.sharepoint.com/personal/diana_castro_transmilenio_gov_co/Documents/Documentos SIG DAC/PAAC/PAAC 2022/PAAC V.2/"/>
    </mc:Choice>
  </mc:AlternateContent>
  <xr:revisionPtr revIDLastSave="7" documentId="8_{579E39A6-40FA-43E7-A81D-6276CCDE107B}" xr6:coauthVersionLast="47" xr6:coauthVersionMax="47" xr10:uidLastSave="{940D8420-E20B-49FE-B77C-37A999EF66DF}"/>
  <bookViews>
    <workbookView xWindow="-120" yWindow="-120" windowWidth="29040" windowHeight="15990" xr2:uid="{00000000-000D-0000-FFFF-FFFF00000000}"/>
  </bookViews>
  <sheets>
    <sheet name="Riesgos 2022 V.1" sheetId="9" r:id="rId1"/>
    <sheet name="Hoja2" sheetId="16" state="hidden" r:id="rId2"/>
    <sheet name="MAPA CALORIMETRICO" sheetId="13" r:id="rId3"/>
    <sheet name="Hoja1" sheetId="15" state="hidden" r:id="rId4"/>
    <sheet name="Probabilidad Impacto" sheetId="6" r:id="rId5"/>
    <sheet name="MAPA CALORIMETRICO (2)" sheetId="17" state="hidden" r:id="rId6"/>
    <sheet name="Calificación diseño control" sheetId="14" state="hidden" r:id="rId7"/>
    <sheet name="Calificación ejecucion control" sheetId="10" state="hidden" r:id="rId8"/>
    <sheet name="Solidez del control" sheetId="11" state="hidden" r:id="rId9"/>
    <sheet name="Desplazamiento RI" sheetId="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'Riesgos 2022 V.1'!$A$4:$HH$51</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'Riesgos 2022 V.1'!$A$1:$HH$51</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6">[11]TABLA!$G$2:$G$5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8"/>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 i="9" l="1"/>
  <c r="AH7" i="9"/>
  <c r="AH47" i="9"/>
  <c r="BD23" i="9"/>
  <c r="AW24" i="9"/>
  <c r="BH50" i="9"/>
  <c r="BD50" i="9"/>
  <c r="BE50" i="9" s="1"/>
  <c r="BC50" i="9"/>
  <c r="AW50" i="9"/>
  <c r="AH50" i="9"/>
  <c r="AW29" i="9"/>
  <c r="AH29" i="9"/>
  <c r="C15" i="16"/>
  <c r="AW9" i="9"/>
  <c r="C15" i="15"/>
  <c r="BC37" i="9"/>
  <c r="AH15" i="9"/>
  <c r="AI15" i="9" s="1"/>
  <c r="AW49" i="9"/>
  <c r="AW18" i="9"/>
  <c r="AW17" i="9"/>
  <c r="AW16" i="9"/>
  <c r="AW15" i="9"/>
  <c r="AW19" i="9"/>
  <c r="AW20" i="9"/>
  <c r="AW21" i="9"/>
  <c r="AW48" i="9"/>
  <c r="AW47" i="9"/>
  <c r="AW46" i="9"/>
  <c r="AW45" i="9"/>
  <c r="AW44" i="9"/>
  <c r="AW43" i="9"/>
  <c r="AW42" i="9"/>
  <c r="AW41" i="9"/>
  <c r="AW40" i="9"/>
  <c r="AW39" i="9"/>
  <c r="AW38" i="9"/>
  <c r="AW37" i="9"/>
  <c r="AW36" i="9"/>
  <c r="AW35" i="9"/>
  <c r="AW33" i="9"/>
  <c r="AW32" i="9"/>
  <c r="AW31" i="9"/>
  <c r="AW30" i="9"/>
  <c r="AW28" i="9"/>
  <c r="AW27" i="9"/>
  <c r="AW26" i="9"/>
  <c r="AW25" i="9"/>
  <c r="AW23" i="9"/>
  <c r="AW22" i="9"/>
  <c r="AW14" i="9"/>
  <c r="AW13" i="9"/>
  <c r="AW7" i="9"/>
  <c r="AW6" i="9"/>
  <c r="AW5" i="9"/>
  <c r="AW11" i="9"/>
  <c r="AK5" i="9"/>
  <c r="P11" i="13"/>
  <c r="O11" i="13"/>
  <c r="N11" i="13"/>
  <c r="P10" i="13"/>
  <c r="O10" i="13"/>
  <c r="N10" i="13"/>
  <c r="P9" i="13"/>
  <c r="O9" i="13"/>
  <c r="N9" i="13"/>
  <c r="P8" i="13"/>
  <c r="O8" i="13"/>
  <c r="N8" i="13"/>
  <c r="P7" i="13"/>
  <c r="O7" i="13"/>
  <c r="N7" i="13"/>
  <c r="G11" i="13"/>
  <c r="E11" i="13"/>
  <c r="G10" i="13"/>
  <c r="F10" i="13"/>
  <c r="E10" i="13"/>
  <c r="G9" i="13"/>
  <c r="F9" i="13"/>
  <c r="E9" i="13"/>
  <c r="G8" i="13"/>
  <c r="F8" i="13"/>
  <c r="E8" i="13"/>
  <c r="G7" i="13"/>
  <c r="F7" i="13"/>
  <c r="E7" i="13"/>
  <c r="BC48" i="9"/>
  <c r="BC42" i="9"/>
  <c r="AH49" i="9"/>
  <c r="AH45" i="9"/>
  <c r="AI45" i="9" s="1"/>
  <c r="AH44" i="9"/>
  <c r="AI44" i="9" s="1"/>
  <c r="AH43" i="9"/>
  <c r="AI43" i="9" s="1"/>
  <c r="BG43" i="9" s="1"/>
  <c r="BH43" i="9" s="1"/>
  <c r="AH41" i="9"/>
  <c r="AH40" i="9"/>
  <c r="AH39" i="9"/>
  <c r="AH38" i="9"/>
  <c r="AH36" i="9"/>
  <c r="AH33" i="9"/>
  <c r="AH32" i="9"/>
  <c r="AH31" i="9"/>
  <c r="AI31" i="9" s="1"/>
  <c r="AH30" i="9"/>
  <c r="AI30" i="9" s="1"/>
  <c r="AH28" i="9"/>
  <c r="AH27" i="9"/>
  <c r="AI27" i="9" s="1"/>
  <c r="AK27" i="9" s="1"/>
  <c r="AL27" i="9" s="1"/>
  <c r="AH26" i="9"/>
  <c r="AI26" i="9" s="1"/>
  <c r="BG26" i="9" s="1"/>
  <c r="BH26" i="9" s="1"/>
  <c r="AH23" i="9"/>
  <c r="AH22" i="9"/>
  <c r="AI22" i="9" s="1"/>
  <c r="AH21" i="9"/>
  <c r="AI21" i="9" s="1"/>
  <c r="AH19" i="9"/>
  <c r="AI19" i="9" s="1"/>
  <c r="AH17" i="9"/>
  <c r="AI17" i="9" s="1"/>
  <c r="AH14" i="9"/>
  <c r="AH13" i="9"/>
  <c r="AH11" i="9"/>
  <c r="AH9" i="9"/>
  <c r="AI9" i="9" s="1"/>
  <c r="AH8" i="9"/>
  <c r="AH5" i="9"/>
  <c r="BC8" i="9"/>
  <c r="BD6" i="9"/>
  <c r="BG6" i="9"/>
  <c r="BH6" i="9" s="1"/>
  <c r="BD26" i="9"/>
  <c r="BD22" i="9"/>
  <c r="BD27" i="9"/>
  <c r="BC26" i="9"/>
  <c r="BG32" i="9"/>
  <c r="BH32" i="9" s="1"/>
  <c r="AK32" i="9"/>
  <c r="BD49" i="9"/>
  <c r="BE49" i="9" s="1"/>
  <c r="BC49" i="9"/>
  <c r="BD47" i="9"/>
  <c r="BG41" i="9"/>
  <c r="BH41" i="9" s="1"/>
  <c r="AK36" i="9"/>
  <c r="BG33" i="9"/>
  <c r="BH33" i="9" s="1"/>
  <c r="BC31" i="9"/>
  <c r="BC22" i="9"/>
  <c r="BD21" i="9"/>
  <c r="BC21" i="9"/>
  <c r="BC18" i="9"/>
  <c r="BC13" i="9"/>
  <c r="BD9" i="9"/>
  <c r="BC6" i="9"/>
  <c r="BD14" i="9"/>
  <c r="BC14" i="9"/>
  <c r="BD13" i="9"/>
  <c r="BC36" i="9"/>
  <c r="BD41" i="9"/>
  <c r="BC41" i="9"/>
  <c r="BC20" i="9"/>
  <c r="BG11" i="9"/>
  <c r="BH11" i="9" s="1"/>
  <c r="BG36" i="9"/>
  <c r="BH36" i="9" s="1"/>
  <c r="BC47" i="9"/>
  <c r="BC27" i="9"/>
  <c r="BD44" i="9"/>
  <c r="BC44" i="9"/>
  <c r="BD30" i="9"/>
  <c r="BC30" i="9"/>
  <c r="BD31" i="9"/>
  <c r="BD11" i="9"/>
  <c r="BD19" i="9"/>
  <c r="BC19" i="9"/>
  <c r="BD8" i="9"/>
  <c r="BC33" i="9"/>
  <c r="BD36" i="9"/>
  <c r="BC9" i="9"/>
  <c r="BC11" i="9"/>
  <c r="BC35" i="9"/>
  <c r="BC23" i="9"/>
  <c r="BD32" i="9"/>
  <c r="BC32" i="9"/>
  <c r="BG23" i="9"/>
  <c r="BH23" i="9" s="1"/>
  <c r="AK47" i="9"/>
  <c r="BG47" i="9"/>
  <c r="BH47" i="9" s="1"/>
  <c r="BD38" i="9"/>
  <c r="BC40" i="9"/>
  <c r="BG38" i="9"/>
  <c r="BH38" i="9" s="1"/>
  <c r="BG49" i="9"/>
  <c r="BH49" i="9" s="1"/>
  <c r="BD43" i="9"/>
  <c r="BC43" i="9"/>
  <c r="BC17" i="9"/>
  <c r="BD17" i="9"/>
  <c r="BD15" i="9"/>
  <c r="BC15" i="9"/>
  <c r="BD33" i="9"/>
  <c r="BD40" i="9"/>
  <c r="AK28" i="9" l="1"/>
  <c r="BG28" i="9"/>
  <c r="BH28" i="9" s="1"/>
  <c r="AK29" i="9"/>
  <c r="BG29" i="9"/>
  <c r="BH29" i="9" s="1"/>
  <c r="BG21" i="9"/>
  <c r="BH21" i="9" s="1"/>
  <c r="AK21" i="9"/>
  <c r="AL21" i="9" s="1"/>
  <c r="AK9" i="9"/>
  <c r="BG9" i="9"/>
  <c r="BH9" i="9" s="1"/>
  <c r="BG17" i="9"/>
  <c r="BH17" i="9" s="1"/>
  <c r="AK17" i="9"/>
  <c r="AL17" i="9" s="1"/>
  <c r="BG45" i="9"/>
  <c r="BH45" i="9" s="1"/>
  <c r="AK45" i="9"/>
  <c r="AL45" i="9" s="1"/>
  <c r="AK22" i="9"/>
  <c r="BG22" i="9"/>
  <c r="BH22" i="9" s="1"/>
  <c r="BG31" i="9"/>
  <c r="BH31" i="9" s="1"/>
  <c r="AK31" i="9"/>
  <c r="AK19" i="9"/>
  <c r="BG19" i="9"/>
  <c r="BH19" i="9" s="1"/>
  <c r="BG44" i="9"/>
  <c r="BH44" i="9" s="1"/>
  <c r="AK44" i="9"/>
  <c r="AK30" i="9"/>
  <c r="AL30" i="9" s="1"/>
  <c r="BG30" i="9"/>
  <c r="BH30" i="9" s="1"/>
  <c r="BG15" i="9"/>
  <c r="BH15" i="9" s="1"/>
  <c r="AK15" i="9"/>
  <c r="AK26" i="9"/>
  <c r="AK43" i="9"/>
  <c r="AL43" i="9" s="1"/>
  <c r="BG27" i="9"/>
  <c r="BH2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tc={94EC0C5B-C967-4C0E-ABB9-9C423DFAB2DF}</author>
    <author>tc={73BF1ECB-E89C-4123-8C4A-2DC381D4707C}</author>
  </authors>
  <commentList>
    <comment ref="K3" authorId="0" shapeId="0" xr:uid="{00000000-0006-0000-0000-000002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00000000-0006-0000-0000-000003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xr:uid="{00000000-0006-0000-0000-000004000000}">
      <text>
        <r>
          <rPr>
            <b/>
            <sz val="18"/>
            <color indexed="81"/>
            <rFont val="Tahoma"/>
            <family val="2"/>
          </rPr>
          <t xml:space="preserve">Peso del diseño de cada control + 
Peso de la ejecución de cada control
</t>
        </r>
      </text>
    </comment>
    <comment ref="AN4" authorId="0" shapeId="0" xr:uid="{00000000-0006-0000-0000-00000500000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00000000-0006-0000-0000-000006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D19" authorId="2" shapeId="0" xr:uid="{00000000-0006-0000-0000-000009000000}">
      <text>
        <r>
          <rPr>
            <b/>
            <sz val="16"/>
            <color indexed="81"/>
            <rFont val="Tahoma"/>
            <family val="2"/>
          </rPr>
          <t>DIANA CASTRO ROA:</t>
        </r>
        <r>
          <rPr>
            <sz val="16"/>
            <color indexed="81"/>
            <rFont val="Tahoma"/>
            <family val="2"/>
          </rPr>
          <t xml:space="preserve">
Revisar causas para que sea mas especifica</t>
        </r>
      </text>
    </comment>
    <comment ref="D21" authorId="2" shapeId="0" xr:uid="{00000000-0006-0000-0000-00000A000000}">
      <text>
        <r>
          <rPr>
            <b/>
            <sz val="14"/>
            <color indexed="81"/>
            <rFont val="Tahoma"/>
            <family val="2"/>
          </rPr>
          <t>Revisar causas para que sean mas especificas</t>
        </r>
      </text>
    </comment>
    <comment ref="F21" authorId="3" shapeId="0" xr:uid="{00000000-0006-0000-0000-00000B000000}">
      <text>
        <r>
          <rPr>
            <b/>
            <sz val="9"/>
            <color indexed="81"/>
            <rFont val="Tahoma"/>
            <family val="2"/>
          </rPr>
          <t>Fabian Leonardo Alfonso Sabo:</t>
        </r>
        <r>
          <rPr>
            <sz val="9"/>
            <color indexed="81"/>
            <rFont val="Tahoma"/>
            <family val="2"/>
          </rPr>
          <t xml:space="preserve">
NUEVO CONTROL</t>
        </r>
      </text>
    </comment>
    <comment ref="AD28" authorId="4" shapeId="0" xr:uid="{94EC0C5B-C967-4C0E-ABB9-9C423DFAB2D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Estto implica impacto catastrofico</t>
      </text>
    </comment>
    <comment ref="AD29" authorId="5" shapeId="0" xr:uid="{73BF1ECB-E89C-4123-8C4A-2DC381D4707C}">
      <text>
        <t>[Comentario encadenado]
Su versión de Excel le permite leer este comentario encadenado; sin embargo, las ediciones que se apliquen se quitarán si el archivo se abre en una versión más reciente de Excel. Más información: https://go.microsoft.com/fwlink/?linkid=870924
Comentario:
    Implica impacto catastrofico</t>
      </text>
    </comment>
    <comment ref="D30" authorId="2" shapeId="0" xr:uid="{00000000-0006-0000-0000-00000C000000}">
      <text>
        <r>
          <rPr>
            <b/>
            <sz val="16"/>
            <color indexed="81"/>
            <rFont val="Tahoma"/>
            <family val="2"/>
          </rPr>
          <t>DIANA CASTRO ROA: Revisar la redacción de las causas para que sean más específicas.
Ejemplo: Ausencia de criterios para adelantar los procesos de selección</t>
        </r>
      </text>
    </comment>
    <comment ref="D31" authorId="2" shapeId="0" xr:uid="{00000000-0006-0000-0000-00000D000000}">
      <text>
        <r>
          <rPr>
            <b/>
            <sz val="16"/>
            <color indexed="81"/>
            <rFont val="Tahoma"/>
            <family val="2"/>
          </rPr>
          <t>DIANA CASTRO ROA: Revisar la redacción de las causas para que sean más específicas.</t>
        </r>
      </text>
    </comment>
    <comment ref="AN33" authorId="2" shapeId="0" xr:uid="{00000000-0006-0000-0000-00000E000000}">
      <text>
        <r>
          <rPr>
            <b/>
            <sz val="12"/>
            <color indexed="81"/>
            <rFont val="Tahoma"/>
            <family val="2"/>
          </rPr>
          <t>DIANA CASTRO ROA:</t>
        </r>
        <r>
          <rPr>
            <sz val="12"/>
            <color indexed="81"/>
            <rFont val="Tahoma"/>
            <family val="2"/>
          </rPr>
          <t xml:space="preserve">
revisar descripción del control</t>
        </r>
      </text>
    </comment>
    <comment ref="AN35" authorId="2" shapeId="0" xr:uid="{00000000-0006-0000-0000-00000F000000}">
      <text>
        <r>
          <rPr>
            <b/>
            <sz val="9"/>
            <color indexed="81"/>
            <rFont val="Tahoma"/>
            <family val="2"/>
          </rPr>
          <t>DIANA CASTRO ROA:</t>
        </r>
        <r>
          <rPr>
            <sz val="9"/>
            <color indexed="81"/>
            <rFont val="Tahoma"/>
            <family val="2"/>
          </rPr>
          <t xml:space="preserve">
Revisar descripción del control</t>
        </r>
      </text>
    </comment>
    <comment ref="D43" authorId="2" shapeId="0" xr:uid="{00000000-0006-0000-0000-00001000000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5" authorId="2" shapeId="0" xr:uid="{00000000-0006-0000-0000-000011000000}">
      <text>
        <r>
          <rPr>
            <b/>
            <sz val="18"/>
            <color indexed="81"/>
            <rFont val="Tahoma"/>
            <family val="2"/>
          </rPr>
          <t>DIANA CASTRO ROA: Se recomienda ser mas específicos en la descripción  de controles</t>
        </r>
      </text>
    </comment>
    <comment ref="D46" authorId="2" shapeId="0" xr:uid="{00000000-0006-0000-0000-000012000000}">
      <text>
        <r>
          <rPr>
            <b/>
            <sz val="18"/>
            <color indexed="81"/>
            <rFont val="Tahoma"/>
            <family val="2"/>
          </rPr>
          <t>DIANA CASTRO ROA: Se recomienda ser mas específicos en la descripción  de controles</t>
        </r>
      </text>
    </comment>
    <comment ref="M47" authorId="2" shapeId="0" xr:uid="{00000000-0006-0000-0000-000013000000}">
      <text>
        <r>
          <rPr>
            <b/>
            <sz val="9"/>
            <color indexed="81"/>
            <rFont val="Tahoma"/>
            <family val="2"/>
          </rPr>
          <t>DIANA CASTRO ROA:</t>
        </r>
        <r>
          <rPr>
            <sz val="9"/>
            <color indexed="81"/>
            <rFont val="Tahoma"/>
            <family val="2"/>
          </rPr>
          <t xml:space="preserve">
Revisar esta calificación antes de controles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655902-EB61-474D-B61A-0DB58046C39E}"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D7E8B62-7D2E-47E6-8BA9-214BD02DB2BE}"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<sst xmlns="http://schemas.openxmlformats.org/spreadsheetml/2006/main" count="1662" uniqueCount="581">
  <si>
    <t>ANALISIS DE RIESGOS ANTES DE CONTROLES</t>
  </si>
  <si>
    <t>RIESGO INHERENTE</t>
  </si>
  <si>
    <t>EVALUACION DE RIESGOS DESPUÉS DE CONTROLES</t>
  </si>
  <si>
    <t>RIESGO RESIDUAL</t>
  </si>
  <si>
    <t>PLAN DE TRATAMIENTO</t>
  </si>
  <si>
    <t>No.</t>
  </si>
  <si>
    <t>PROCESO</t>
  </si>
  <si>
    <t>FACTOR RIESGO</t>
  </si>
  <si>
    <t>CAUSAS Y FUENTES DE RIESGO</t>
  </si>
  <si>
    <t>NOMBRE DEL RIESGO</t>
  </si>
  <si>
    <t>DESCRIPCION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</si>
  <si>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</si>
  <si>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</si>
  <si>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</si>
  <si>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</si>
  <si>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</si>
  <si>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</si>
  <si>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</si>
  <si>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</si>
  <si>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</si>
  <si>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EJECUCION DEL CONTROL
Siempre = Fuerte
Algunas veces = Moderado
Nunca = Débil</t>
  </si>
  <si>
    <t xml:space="preserve">SOLIDEZ INDIVIDUAL DEL CONTROL </t>
  </si>
  <si>
    <t>TOTAL CALIFICACION CONTROL
SOLIDEZ DEBIL = 0
SOLIDEZ MODERADO = 50
SOLIDEZ FUERTE = 100</t>
  </si>
  <si>
    <t>SOLIDEZ DEL CONJUNTO DE CONTROLES</t>
  </si>
  <si>
    <t>INCIDENCIA DEL CONTROL SOBRE PROBABILIDAD</t>
  </si>
  <si>
    <t>INCIDENCIA DEL CONTROL SOBRE IMPACTO
POR GUIA EL IMPACTO ES EL MISMO INHERENTE</t>
  </si>
  <si>
    <t xml:space="preserve">ZONA RIESGO 
RESIDUAL </t>
  </si>
  <si>
    <t>OPCIONES DE MANEJO 
DEL RIESGO</t>
  </si>
  <si>
    <t>ACTIVIDAD</t>
  </si>
  <si>
    <t>RESPONSABLE</t>
  </si>
  <si>
    <t>SOPORTE</t>
  </si>
  <si>
    <t>FECHA DE EJECUCION</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</si>
  <si>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</si>
  <si>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</si>
  <si>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</si>
  <si>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</si>
  <si>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</si>
  <si>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</si>
  <si>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</si>
  <si>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</si>
  <si>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</si>
  <si>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</si>
  <si>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</si>
  <si>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</si>
  <si>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</si>
  <si>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</si>
  <si>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</si>
  <si>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</si>
  <si>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</si>
  <si>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</si>
  <si>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</si>
  <si>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</si>
  <si>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</si>
  <si>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</si>
  <si>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</si>
  <si>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</si>
  <si>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</si>
  <si>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</si>
  <si>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</si>
  <si>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</si>
  <si>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</si>
  <si>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DESCRIPCION DEL ACTUAL CONTROL</t>
  </si>
  <si>
    <t>TIPO</t>
  </si>
  <si>
    <t>Responsable</t>
  </si>
  <si>
    <t>Periodicidad</t>
  </si>
  <si>
    <t>Control Confiable</t>
  </si>
  <si>
    <t>Qué pasa con las observaciones o desviaciones</t>
  </si>
  <si>
    <t>Evidencia de la ejecución del control</t>
  </si>
  <si>
    <t>TOTAL</t>
  </si>
  <si>
    <t>FECHA DE INICIO</t>
  </si>
  <si>
    <t>FECHA DE TERMINACION</t>
  </si>
  <si>
    <t>R1</t>
  </si>
  <si>
    <t>Desarrollo Estratégico</t>
  </si>
  <si>
    <t>EXTERNO</t>
  </si>
  <si>
    <t>Intereses particulares o beneficio propio impidiendo que se muestre la gestión real de la Entidad</t>
  </si>
  <si>
    <t>Manipulación de información de planes, programas y proyectos</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</si>
  <si>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</si>
  <si>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X</t>
  </si>
  <si>
    <t>Planes, programas y proyectos inconclusos
Pérdida de la imagen institucional
Pérdida de confianza en lo público
Procesos disciplinarios
Detrimento patrimonial
Perdida de recursos</t>
  </si>
  <si>
    <t>REPORTES FRAUDULENTOS/ CORRUPCION</t>
  </si>
  <si>
    <t>POSIBLE</t>
  </si>
  <si>
    <t>MAYOR</t>
  </si>
  <si>
    <t>EXTREMO</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</si>
  <si>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</si>
  <si>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</si>
  <si>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PREVENTIVO</t>
  </si>
  <si>
    <t>Fuerte</t>
  </si>
  <si>
    <t>Siempre</t>
  </si>
  <si>
    <t>FUERTE</t>
  </si>
  <si>
    <t>ALTO</t>
  </si>
  <si>
    <t>REDUCIR EL RIESGO</t>
  </si>
  <si>
    <t>Efectuar una jornada de socialización con los responsables de cada dependencia, sobre los lineamientos de administración, actualización  y reporte de la información de los proyectos de inversión.</t>
  </si>
  <si>
    <t>Listado de Asistencia</t>
  </si>
  <si>
    <t>(Jornada de socialización adelantada / 1)*100</t>
  </si>
  <si>
    <t>R2</t>
  </si>
  <si>
    <t>Presiones indebidas para emitir pronunciamientos técnicos ajenos a la realidad o al contexto de la gestión ambiental.</t>
  </si>
  <si>
    <t>Direccionamiento indebido de los pronunciamientos de carácter ambiental</t>
  </si>
  <si>
    <t>Direccionamiento indebido de los pronunciamientos de carácter ambiental, por parte de los funcionarios responsables del proceso, para asegurar toma de decisiones que favorezcan un interés personal o de terceros, en detrimento de la entidad.</t>
  </si>
  <si>
    <t>Pérdida de la imagen institucional
Demandas contra el Estado
Pérdida de confianza en lo público
Investigaciones penales
disciplinarias y fiscales.
Detrimento patrimonial
Perdida de recursos económicos</t>
  </si>
  <si>
    <t>IMPROBABLE</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</si>
  <si>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</si>
  <si>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</si>
  <si>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Realizar mesas técnicas cuando sea necesario,  con las partes involucradas, para aquellos pronunciamientos de carácter ambiental que generen algún tipo de desacuerdo frente al concepto emitido.</t>
  </si>
  <si>
    <t>Jefe Oficina Asesora de Planeación</t>
  </si>
  <si>
    <t>Acta de reunión o correo electrónico</t>
  </si>
  <si>
    <t>(Número de mesas técnicas realizadas para aclaraciones en caso de desacuerdo/Número de mesas técnicas solicitadas)*100</t>
  </si>
  <si>
    <t>R3</t>
  </si>
  <si>
    <t>Gestión TIC´S</t>
  </si>
  <si>
    <t>INTERNO</t>
  </si>
  <si>
    <t>Desacato de las políticas de seguridad de la información por Intereses particulares.</t>
  </si>
  <si>
    <t>Configuraciones no autorizadas o indebidas para perfiles de acceso a usuarios de sistemas de información</t>
  </si>
  <si>
    <t xml:space="preserve">Pérdida de información
Demandas contra el Estado
Pérdida de confianza en lo público
Procesos disciplinarios </t>
  </si>
  <si>
    <t>CORRUPCION</t>
  </si>
  <si>
    <t xml:space="preserve"> </t>
  </si>
  <si>
    <t>Revisión de configuración de  perfiles de acceso a sistemas de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</si>
  <si>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</si>
  <si>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 xml:space="preserve">Verificar el contenido general de las matrices recibidas y notificar a los lideres de los sistemas de información en los casos que se detecten faltantes frente a la completitud de la información recibida
 </t>
  </si>
  <si>
    <t>Equipo de Seguridad de la Información</t>
  </si>
  <si>
    <t>Notificaciones emitidas</t>
  </si>
  <si>
    <t>(No. de notificaciones emitidas a las matrices revisadas/No. de matrices  que presentan faltantes de información)*100</t>
  </si>
  <si>
    <t>R4</t>
  </si>
  <si>
    <t>Gestión Grupos de Interés</t>
  </si>
  <si>
    <t>El gestor no informe apropiadamente a la comunidad sobre temas de interés del Sistema y de la Entidad, por intereses particulares o presiones indebidas</t>
  </si>
  <si>
    <t>Omisión de información del sistema y de la entidad, para beneficio de un particular</t>
  </si>
  <si>
    <t xml:space="preserve">Pérdida de información
Pérdida de imagen institucional
Incremento en las PQRS
Pérdida de confianza en lo público
Investigaciones sancionatorias y disciplinarias </t>
  </si>
  <si>
    <t>Verificación previa de información divulgada a grupos de interés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</si>
  <si>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</si>
  <si>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Realizar una mesa de trabajo con los Gestores Sociales de la Entidad, con el fin de analizar los aspectos relevantes  relacionados con las divulgaciones operacionales desde el inicio de la implementación del SITP</t>
  </si>
  <si>
    <t>Profesional Especializado Grado 6 de Gestión Social</t>
  </si>
  <si>
    <t>Acta de Actividades de Gestión Social que contenga la información manejada en la mesa de trabajo.</t>
  </si>
  <si>
    <t>(Mesa de trabajo realizada con los Gestores Sociales de la Entidad, con el fin de analizar temas concernientes a las jornadas de Divulgación /1 ) x100.</t>
  </si>
  <si>
    <t>R5</t>
  </si>
  <si>
    <t>El servidor público, en el momento en que se recibe una PQRS, manipule indebidamente los datos del peticionario.</t>
  </si>
  <si>
    <t xml:space="preserve">Manipulación indebida de bases de datos de PQRS </t>
  </si>
  <si>
    <t xml:space="preserve">Incumplimiento a la ley de Habeas Data
Pérdida de información
Pérdida de imagen institucional
Investigaciones penales y disciplinarias </t>
  </si>
  <si>
    <t>Control preventivo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</si>
  <si>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</si>
  <si>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 xml:space="preserve">Realizar 4 mesas de trabajo con los diferentes enlaces de PQRS de concesionarios y dependencias  con el fin de concientizar sobre el manejo adecuado de los datos personales de la comunidad usuaria del Sistema TransMilenio, que interpone requerimientos a la Entidad. </t>
  </si>
  <si>
    <t>Profesional Especializado grado 6 de Servicio al Usuario y Contacto SIRCI</t>
  </si>
  <si>
    <t>Listados de asistencia
Evidencias de las mesas de trabajo</t>
  </si>
  <si>
    <t>(Numero de mesas de trabajo realizadas/4) *100</t>
  </si>
  <si>
    <t xml:space="preserve">Elaborar y socializar dos (2) piezas digitales dirigidas a los concesionarios y enlaces de PQRS de las dependencias recordando los lineamientos dados en la  política de tratamiento y protección de datos personales. </t>
  </si>
  <si>
    <t>(Piezas digitales elaboradas y socializadas/2) *100</t>
  </si>
  <si>
    <t>R6</t>
  </si>
  <si>
    <t>Gestión de Mercadeo</t>
  </si>
  <si>
    <t>Direccionamiento indebido de los espacios de explotación colateral</t>
  </si>
  <si>
    <t xml:space="preserve">
Mal uso de los espacios de explotación colateral
Pérdida de imagen institucional
Pérdida de recursos económicos
Investigaciones penales y disciplinarias </t>
  </si>
  <si>
    <t>MALVERSACION DE ACTIVOS/CORRUPCION</t>
  </si>
  <si>
    <t>Profesional Especializado Grado  6 - Negocios Colaterales</t>
  </si>
  <si>
    <t>R7</t>
  </si>
  <si>
    <t>Planeación del SITP</t>
  </si>
  <si>
    <t>Modificación de algunos de los  parámetros operacionales  para el beneficio de algún operador del SITP</t>
  </si>
  <si>
    <t>Alteraciones de los parámetros operacionales de los servicios</t>
  </si>
  <si>
    <t xml:space="preserve">Afectación en las rutas
Pérdida de recursos económicos 
Pérdida de imagen institucional
Investigaciones sancionatorias y disciplinarias </t>
  </si>
  <si>
    <t>REPORTES FRAUDULENTOS/CORRUPCION</t>
  </si>
  <si>
    <t>Comité de kilómetros eficientes</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</si>
  <si>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</si>
  <si>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 xml:space="preserve">Elaborar bitácora consolidada con los cambios aprobados solicitados por los operadores  en el año. </t>
  </si>
  <si>
    <t>Subgerente Técnico y de Servicios</t>
  </si>
  <si>
    <t>Bitácora consolidada</t>
  </si>
  <si>
    <t>(Bitácora consolidada con los cambios aprobados solicitados por los operadores  en el año/1)</t>
  </si>
  <si>
    <t>R8</t>
  </si>
  <si>
    <t>Gestión bajo presión, para lograr un incremento de flota de vehículos que beneficie a los operadores u otros terceros</t>
  </si>
  <si>
    <t>Alteraciones de los análisis de requerimiento de flota adicional</t>
  </si>
  <si>
    <t>Gestionar bajo presión cambios no justificados, tomados por el nivel de gerencia general, gerencia de integración o alcaldía en el incremento de flota de vehículos, en beneficio de terceros o a cambio de favores para estos.</t>
  </si>
  <si>
    <t>Estudio de necesidades de flota adicional</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</si>
  <si>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</si>
  <si>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 xml:space="preserve">Elaborar bitácora consolidada con las solicitudes de incremento  de flota aprobados solicitados por los operadores  en el año. </t>
  </si>
  <si>
    <t>(Bitácora consolidada  con las solicitudes de incremento  de flota aprobados solicitados por los operadores  en el año1)</t>
  </si>
  <si>
    <t>R9</t>
  </si>
  <si>
    <t>Supervisión y Control de la Operación</t>
  </si>
  <si>
    <t xml:space="preserve"> Presiones indebidas para manipular la programación de servicios de componente zonal a fin de favorecer intereses particulares.</t>
  </si>
  <si>
    <t>Manipulación de la programación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</si>
  <si>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</si>
  <si>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</si>
  <si>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</si>
  <si>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Realizar al menos una reunión semestral con las empresas operadoras, en la que se presente la información de los hallazgos o situaciones que han generado rechazo o novedad frente a las  solicitudes de aprobación de PSO'S</t>
  </si>
  <si>
    <t>Profesional Especializado Gr 06 de Programación</t>
  </si>
  <si>
    <t>Listado de asistencia y orden del día de la reunión</t>
  </si>
  <si>
    <t xml:space="preserve">(Cantidad de reuniones de socialización de casos/2)*100
</t>
  </si>
  <si>
    <t>Verificación de programación de kilómetros programados</t>
  </si>
  <si>
    <t>DETECCIÓN</t>
  </si>
  <si>
    <t>Moderado</t>
  </si>
  <si>
    <t>Realizar reunión mensual con el equipo de técnicos que validan el kilometraje para hacer una verificación aleatoria de casos en los que se presente aumento del kilometraje programado a fin de corroborar que todos los casos revisados se encuentren autorizados.</t>
  </si>
  <si>
    <t>Listado de asistencia y acta  de la reunión</t>
  </si>
  <si>
    <t>(Número de rutas con aumento en el km programado/Número de rutas verificadas que cuentan con autorización para el aumento de kilometraje)*100</t>
  </si>
  <si>
    <t>R10</t>
  </si>
  <si>
    <t>Presiones indebidas sobre el personal encargado de reportar las irregularidades ofreciendo dadivas a cambio de omitir información en la que se evidencien los incumplimientos</t>
  </si>
  <si>
    <t>Manipulación de la información</t>
  </si>
  <si>
    <t>CATASTROFICO</t>
  </si>
  <si>
    <t xml:space="preserve">Interventoría a la operación </t>
  </si>
  <si>
    <t>Solicitar semestralmente a la interventoría una copia de la matriz de seguimiento de operativos para ser contrastada contra la relación interna de solicitudes consolidada en la DTB para verificar que los dos registros sean coherentes</t>
  </si>
  <si>
    <t xml:space="preserve">Contratista Profesional seguimiento gestión de interventoría </t>
  </si>
  <si>
    <t>Archivo Excel de las matrices contrastadas y revisadas</t>
  </si>
  <si>
    <t>(Cantidad de solicitudes registradas en matriz de interventoría / Cantidad de solicitudes registradas en matriz DTB)*100</t>
  </si>
  <si>
    <t>Seguimiento de control a concesionarios</t>
  </si>
  <si>
    <t>Realizar seguimiento mensual al debido proceso de las conductas operacionales , cuya información definitiva se consolida en la etapa 2D de la cual se dejan como trazabilidad las cartas notificadas a los concesionarios. (conductas aceptadas, no contestadas, contestadas no contundente y contestado contundente)</t>
  </si>
  <si>
    <t>Profesional Especializado  Gr 06 (encargado Conductas Operacionales)</t>
  </si>
  <si>
    <t xml:space="preserve">Cartas de Notificación de la consolidación hasta etapa 2 a los concesionarios </t>
  </si>
  <si>
    <t>(Cantidad conductas op (todos los estados/Cant conductas op registradas)*100</t>
  </si>
  <si>
    <t>R11</t>
  </si>
  <si>
    <t xml:space="preserve">Presiones indebidas sobre el personal encargado de dicha labor ofreciendo dadivas o favorecimiento de Intereses particulares a cambio de realizar su labor sin la verificación adecuada y suficiente de los documentos requeridos.
</t>
  </si>
  <si>
    <t>Vinculación inapropiada de conductores y/o vehículos</t>
  </si>
  <si>
    <t>Incumplimiento de contratos de concesión
Afectación en la calidad del servicio zonal
Detrimento de la calidad de vida de la comunidad
Pérdida de imagen institucional
Investigaciones sancionatorias, disciplinarios, fiscales y penales</t>
  </si>
  <si>
    <t>Verificación de requisitos de vinculación de conductores</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</si>
  <si>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</si>
  <si>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Realizar trimestralmente una base de datos en la que se pueda evidenciar que cada una de las vinculaciones de conductores se encuentra asociada a un requerimiento oficial radicado ante Transmilenio mediante oficio. Soporte archivo Excel</t>
  </si>
  <si>
    <t>Profesional Especializado de flota Gr 06</t>
  </si>
  <si>
    <t>Base de datos solicitudes y vinculaciones</t>
  </si>
  <si>
    <t>(Cant Conductores vinculados que cuentan con solicitud formal/Cantidad de Conductores vinculados) *100</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</si>
  <si>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</si>
  <si>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</si>
  <si>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Realizar trimestralmente una base de datos en la que se pueda evidenciar que cada una de las vinculaciones de vehículos se encuentra asociada a un requerimiento oficial radicado ante Transmilenio mediante oficio. Soporte archivo Excel</t>
  </si>
  <si>
    <t>(Cant Buses vinculados que cuentan con solicitud formal/ Cantidad de Buses vinculados) *100</t>
  </si>
  <si>
    <t>R12</t>
  </si>
  <si>
    <t>Ofrecimiento dadivas o favorecimiento de Intereses particulares a cambio de reportar una cantidad inexacta de kilómetros.</t>
  </si>
  <si>
    <t>Reporte indebido de kilómetros</t>
  </si>
  <si>
    <t>Perdida de recursos económicos
Afectación en la calidad del servicio zonal
Pérdida de imagen institucional
Procesos sancionatorios, disciplinarios, fiscales y penales</t>
  </si>
  <si>
    <t>Supervisión a la ejecución de procedimientos de reportes de kilometraje componente zonal sitp y supervisión fuera de línea</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</si>
  <si>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</si>
  <si>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Hacer una revisión aleatoria en el semestre, de los registros que generaron ajuste para confirmar que las condiciones que llevaron al mismo estén autorizadas</t>
  </si>
  <si>
    <t>Profesional Especializado de control Gr 06</t>
  </si>
  <si>
    <t>Relación de ajustes verificados con la respectiva justificación</t>
  </si>
  <si>
    <t>(Cantidad de registros verificados/
Cantidad de registros autorizados)*100</t>
  </si>
  <si>
    <t>R13</t>
  </si>
  <si>
    <t xml:space="preserve">Alteración de la programación de servicios troncales y duales para el favorecimiento de intereses particulares o por presiones indebidas. </t>
  </si>
  <si>
    <t>Manipulación de los parámetros de programación troncal.</t>
  </si>
  <si>
    <t>Afectación en la calidad del servicio troncal
Detrimento de la calidad de vida de la comunidad
Pérdida de imagen institucional
Procesos sancionatorios, disciplinarios, fiscales y penales</t>
  </si>
  <si>
    <t>Verificación de parámetros de programación de servicios operacionales troncales</t>
  </si>
  <si>
    <t>Profesional Especializado Grado 06 de Programación y Planificación BRT-Servicios Troncales</t>
  </si>
  <si>
    <t>R14</t>
  </si>
  <si>
    <t>Alteración de las cantidades de insumos ejecutadas en las obras de mantenimiento.</t>
  </si>
  <si>
    <t>Manipulación de la información de los trabajos de mantenimiento ejecutados en la infraestructura del Sistema</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</si>
  <si>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</si>
  <si>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recursos económicos
Pérdida de información
Procesos sancionatorios y disciplinarios.</t>
  </si>
  <si>
    <t>Realizar una mesa de trabajo  con el contratista de mantenimiento y la interventoría con el fin de presentar posibles situaciones que deriven en la manipulación de información relacionada con los trabajos de mantenimiento en la infraestructura del sistema</t>
  </si>
  <si>
    <t>Profesional Especializado Grado 06 Mantenimiento y Aseo Infraestructura Componente Troncal 
Profesional Universitario Grado 03 Mantenimiento y Aseo Infraestructura Sistema BRT.</t>
  </si>
  <si>
    <t>Acta de reunión.</t>
  </si>
  <si>
    <t>(Mesa de trabajo realizada/ 1) X 100</t>
  </si>
  <si>
    <t>Verificación de  cumplimiento de indicadores contractuales</t>
  </si>
  <si>
    <t>DETECCION</t>
  </si>
  <si>
    <t>R15</t>
  </si>
  <si>
    <t>Alteración de los perfiles en la selección  del personal vinculado a los contratos de fuerza operativa, debido a intereses particulares o por presiones indebidas.</t>
  </si>
  <si>
    <t xml:space="preserve">Favoritismos y favorecimientos por padrinazgo y/o vínculos afectivos y/o familiares </t>
  </si>
  <si>
    <t>Pérdida de imagen institucional
Pérdida de confianza de lo público
Procesos sancionatorios y disciplinarios</t>
  </si>
  <si>
    <t>Verificación de cumplimiento de perfiles de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</si>
  <si>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</si>
  <si>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Realizar una  capacitación para aquellos colaboradores de la Fuerza Operativa que requieran profundizar en algunas temáticas de operación del Sistema, teniendo en cuenta los resultados de seguimiento al desempeño operativo que ejerce TRANSMILENIO S.A. sobre dicho personal</t>
  </si>
  <si>
    <t>Profesional Especializado Grado 06 de Coordinación Técnica Operativa de la DTBRT</t>
  </si>
  <si>
    <t xml:space="preserve">Listado de asistencia a capacitación de refuerzo </t>
  </si>
  <si>
    <t>(Capacitación de refuerzo realizada /1) X 100</t>
  </si>
  <si>
    <t>R16</t>
  </si>
  <si>
    <t xml:space="preserve">Alteración del cálculo de indicadores de desempeño de las empresas operadoras troncales y/o modificación de los resultados de los mismos, debido a intereses particulares de alguno de los actores involucrados en el proceso. </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</si>
  <si>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</si>
  <si>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</si>
  <si>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</si>
  <si>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 xml:space="preserve">Revisar con los delegados de las empresas operadoras troncales en el marco del comité de operadores los resultados consolidados de cada semestre de los indicadores de desempeño </t>
  </si>
  <si>
    <t>Actas y presentaciones de los comités de operadores troncales.</t>
  </si>
  <si>
    <t>(Número de revisiones de indicadores realizadas con operadores/
2) X 100</t>
  </si>
  <si>
    <t>R17</t>
  </si>
  <si>
    <t>Habilitación de las tarjetas de conducción en el sistema GestSAE para beneficios particulares</t>
  </si>
  <si>
    <t>Alteración del estado de operatividad de las tarjetas de conducción en el sistema GestSAE</t>
  </si>
  <si>
    <t>Pérdida de información
Afectación en la calidad del servicio 
Procesos sancionatorios y disciplinarios</t>
  </si>
  <si>
    <t>Seguimiento y análisis de eventos de seguridad vial  y registros de inoperabilidad</t>
  </si>
  <si>
    <t>Profesionales Especializados  Grado 06 de Seguridad Sistema BRT y Sistema Buses de la Dirección Técnica de Seguridad o quien designe</t>
  </si>
  <si>
    <t>R18</t>
  </si>
  <si>
    <t>El contratista no reporte los hallazgos o novedades evidenciadas en las inspecciones realizadas, por intereses particulares o presiones indebidas</t>
  </si>
  <si>
    <t>Omisión de hallazgos en las inspecciones de seguridad operacional, para beneficio particular</t>
  </si>
  <si>
    <t>Revisiones aleatorias de campo</t>
  </si>
  <si>
    <t>Realizar una sensibilización al personal en vía acerca de la importancia del reporte de los hallazgos o novedades evidenciadas en las inspecciones de seguridad.</t>
  </si>
  <si>
    <t>Listado de asistencia y acta de reunión</t>
  </si>
  <si>
    <t>(Sensibilización al personal en vía realizada/1)*100</t>
  </si>
  <si>
    <t>R19</t>
  </si>
  <si>
    <t>Gestión del Talento Humano</t>
  </si>
  <si>
    <t>INTERNO o EXTERNO</t>
  </si>
  <si>
    <t>Debilidad en los criterios definidos para adelantar los procesos de selección.</t>
  </si>
  <si>
    <t>Direccionamiento de las pruebas de selección para fines particulares o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</si>
  <si>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</si>
  <si>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</si>
  <si>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</si>
  <si>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Realizar informes de seguimiento a cada proceso de selección que se adelante durante la vigencia</t>
  </si>
  <si>
    <t>Profesional Especializado Grado 06 de Gestión del Talento Humano</t>
  </si>
  <si>
    <t>Informe de seguimiento</t>
  </si>
  <si>
    <t xml:space="preserve"> Numero de Informes de Seguimiento a los Procesos de Selección adelantados  / Número de procesos de selección realizados ) *100</t>
  </si>
  <si>
    <t>R20</t>
  </si>
  <si>
    <t>Cargue de información en la base de datos de las novedades de nomina de forma mal intencionada.</t>
  </si>
  <si>
    <t>Manipulación de la información relacionada con la liquidación de la nómina.</t>
  </si>
  <si>
    <t>Quejas de los funcionarios
Procesos  disciplinarios</t>
  </si>
  <si>
    <t>Validación de datos cargados en el sistema con pre nomina</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</si>
  <si>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</si>
  <si>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Validar la información reportada de Dominicales trabajados por el personal operativo de las Direcciones Técnicas, para corroborar el reporte remitido por el área.</t>
  </si>
  <si>
    <t>Profesional Universitario Grado 04 de Nómina</t>
  </si>
  <si>
    <t>Mensual</t>
  </si>
  <si>
    <t>(Validaciones de dominicales revisadas / validaciones de dominicales reportadas) * 100</t>
  </si>
  <si>
    <t>R21</t>
  </si>
  <si>
    <t>Información médica no veraz</t>
  </si>
  <si>
    <t>Aumento en los índices de ausentismo
Procesos  sancionatorios y disciplinarios</t>
  </si>
  <si>
    <t>Validación por el área de SST de las incapacidades recurrentes y/o sospechosas.</t>
  </si>
  <si>
    <t>R22</t>
  </si>
  <si>
    <t>Gestión Económica de los Agentes del Sistema</t>
  </si>
  <si>
    <t>Los agentes Externos influyen en la estructura administrativa de Transmilenio para que actúen a su conveniencia</t>
  </si>
  <si>
    <t>Pérdida de recursos económicos
Pérdida de confianza de los público
Demandas contra el estado
Procesos sancionatorios, disciplinarios, fiscales y penales</t>
  </si>
  <si>
    <t>Realizar una mesa de trabajo con las áreas técnicas con el fin de presentar las condiciones en que se debe proveer la información insumo para la liquidación previa de los Agentes del Sistema</t>
  </si>
  <si>
    <t>Profesional Especializado Grado 06 de  Control del Recaudo y Remuneración del Sistema</t>
  </si>
  <si>
    <t>Lista de asistencia, Acta</t>
  </si>
  <si>
    <t>(Mesa de trabajo realizada con áreas técnicas/1)*100</t>
  </si>
  <si>
    <t>R23</t>
  </si>
  <si>
    <t>Gestión de la Información Financiera y Contable</t>
  </si>
  <si>
    <t>Intereses particulares o 
Presiones indebidas</t>
  </si>
  <si>
    <t>Apropiación indebida del rubro presupuestal</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</si>
  <si>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</si>
  <si>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</si>
  <si>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Verificar el presupuesto en el sistema JSP7, cargado por el Profesional Universitario grado 4 de Presupuesto, contra la Resolución General de Presupuesto aprobada para la vigencia</t>
  </si>
  <si>
    <t>Profesional Especializado grado 6 Contador General</t>
  </si>
  <si>
    <t>Correo electrónico informando la apertura o no del presupuesto en el sistema JSP7 para el periodo</t>
  </si>
  <si>
    <t>(# Verificaciones de presupuesto  vs. resolución general de presupuesto /1) * 100</t>
  </si>
  <si>
    <t>Conciliación del plan de adquisiciones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</si>
  <si>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</si>
  <si>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R24</t>
  </si>
  <si>
    <t>Intereses particulares
Presiones indebidas</t>
  </si>
  <si>
    <t>Manipulación de información financiera</t>
  </si>
  <si>
    <t xml:space="preserve">Pérdida de recursos económicos
Perdida de confianza de los público
Demandas contra el estado
Procesos sancionatorios, disciplinarios y fiscales </t>
  </si>
  <si>
    <t>RARA VEZ</t>
  </si>
  <si>
    <t>Conciliación de cuentas bancarias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</si>
  <si>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</si>
  <si>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Realizar la revisión y  aprobación de las conciliaciones bancarias.</t>
  </si>
  <si>
    <t>Profesional Especializado Grado 6 Contador General</t>
  </si>
  <si>
    <t>Conciliación Bancaria Mensual y Copia de Estado de Tesorería Mensual</t>
  </si>
  <si>
    <t>(# Conciliaciones bancarias mensuales/# cuentas bancarias) * 100</t>
  </si>
  <si>
    <t>R25</t>
  </si>
  <si>
    <t>Gestión Jurídica</t>
  </si>
  <si>
    <t>Debilidades en la revisión de conceptos y actos jurídicos</t>
  </si>
  <si>
    <t>Direccionamiento de conceptos y actos jurídicos</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</si>
  <si>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</si>
  <si>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</si>
  <si>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</si>
  <si>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Profesionales de apoyo de la Subgerencia Jurídica que se requiera</t>
  </si>
  <si>
    <t xml:space="preserve">Hoja de trabajo de asignaciones  </t>
  </si>
  <si>
    <t>(Número de conceptos elaborados en temas específicos por otros profesionales /número de conceptos en los que se requiere la elaboración de otros profesionales) *100</t>
  </si>
  <si>
    <t>R26</t>
  </si>
  <si>
    <t>Manejo inadecuado e inoportuno de la información que soporta los procesos judiciales con Intereses particulares y/o 
Presiones indebidas</t>
  </si>
  <si>
    <t xml:space="preserve">Direccionamiento indebido en la defensa judicial </t>
  </si>
  <si>
    <t>Demandas contra la entidad
Pérdida de recursos económicos
Pérdida de confianza de lo público
Procesos disciplinarios, fiscales y penales</t>
  </si>
  <si>
    <t>Vigilancia judicial periódica de los procesos</t>
  </si>
  <si>
    <t>Abogados internos y externos que tienen a su cargo procesos judiciales y conciliaciones extrajudiciales</t>
  </si>
  <si>
    <t>(Certificaciones expedidas  en el trimestre/certificaciones que se requieren expedir en el trimestre) *100</t>
  </si>
  <si>
    <t>R27</t>
  </si>
  <si>
    <t>Adquisición de Bienes y Servicios</t>
  </si>
  <si>
    <t>Ausencia de controles durante la etapa de revisión de los contratos que se van a adjudicar</t>
  </si>
  <si>
    <t>Direccionamiento de procesos de selección</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</si>
  <si>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</si>
  <si>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</si>
  <si>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</si>
  <si>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</si>
  <si>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</si>
  <si>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(Jornada de sensibilización realizada / Jornada de sensibilización planeada) * 100</t>
  </si>
  <si>
    <t>Realización de pactos colusorios en fase de estructuración y en fase de evaluación de los procesos de selección</t>
  </si>
  <si>
    <t>R28</t>
  </si>
  <si>
    <t>Gestión de Servicios Logísticos</t>
  </si>
  <si>
    <t>Inconsistencia en la documentación presentada para el trámite del siniestro</t>
  </si>
  <si>
    <t>Pagos indebidos de siniestros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</si>
  <si>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</si>
  <si>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Demandas contra la entidad
Perdida de recursos económicos
Perdida de confianza de lo público
Procesos disciplinarios y fiscales</t>
  </si>
  <si>
    <t>Verificación del cumplimiento de requisitos para presentar siniestro</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</si>
  <si>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</si>
  <si>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Enviar a los supervisores de bienes que han sido amparados por la póliza de todo riesgo, un correo electrónico con el listado de documentos y proceso correspondiente para el reporte de siniestros asociados a dichos bienes.</t>
  </si>
  <si>
    <t>Profesional Especializado 06 de Seguros y/o contratista</t>
  </si>
  <si>
    <t>Correos electrónicos</t>
  </si>
  <si>
    <t>(Correo electrónico enviado / 1)* 100</t>
  </si>
  <si>
    <t>R29</t>
  </si>
  <si>
    <t>Registro inadecuado de inventarios</t>
  </si>
  <si>
    <t>Inconsistencias en la información financiera
Perdida de recursos económicos
Perdida de confianza de lo público
Procesos sancionatorios, disciplinarios y fiscales</t>
  </si>
  <si>
    <t>Levantamiento físico de inventario aleatorio</t>
  </si>
  <si>
    <t>Profesional Especializado grado 6 de Apoyo Logístico</t>
  </si>
  <si>
    <t>R30</t>
  </si>
  <si>
    <t>Intereses particulares o
Presiones indebidas</t>
  </si>
  <si>
    <t>Perdida  de los expedientes de archivo para beneficios particulares</t>
  </si>
  <si>
    <t>Pérdida de la memoria institucional
Fuga de información
Pérdida de recursos económicos
Pérdida de confianza de lo público
Procesos sancionatorios y disciplinarios</t>
  </si>
  <si>
    <t>PROBABLE</t>
  </si>
  <si>
    <t>Seguimiento al préstamo de documentos exclusivo a funcionarios</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</si>
  <si>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</si>
  <si>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 xml:space="preserve">Realizar una sensibilización a los contratistas  que apoyan la gestión de archivo sobre los procedimientos a seguir para el préstamo de documentos </t>
  </si>
  <si>
    <t>Profesional  Universitario Grado 03 - Gestión documental</t>
  </si>
  <si>
    <t>Lista de asistencia y presentación</t>
  </si>
  <si>
    <t>(Sensibilización realizada /1)*100</t>
  </si>
  <si>
    <t>Debilidad en los controles de seguimiento a las carpetas por parte de la firma encargada de la administración del Archivo</t>
  </si>
  <si>
    <t>Seguimiento a planillas de control trimestral</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</si>
  <si>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criterios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perdida del expediente.</t>
  </si>
  <si>
    <t>R31</t>
  </si>
  <si>
    <t>Evaluación y Mejoramiento de la Gestión</t>
  </si>
  <si>
    <t>Jefe de la Oficina de Control Interno y/o quien él delegue.</t>
  </si>
  <si>
    <t>R33</t>
  </si>
  <si>
    <t>Gestión Asuntos Disciplinarios</t>
  </si>
  <si>
    <t>Ofrecimientos indebidos a un funcionario parte del proceso de gestión de asuntos disciplinarios</t>
  </si>
  <si>
    <t>Direccionamiento indebido de las actuaciones disciplinarias</t>
  </si>
  <si>
    <t>El servidor perteneciente a la Subgerencia General recibe dádivas, agasajos o favores personales,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</si>
  <si>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</si>
  <si>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</si>
  <si>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Realizar el reporte de actos procesales que sea requerido por parte de la Personería de Bogotá D.C. en cada uno de los procesos disciplinarios a cargo del Control Disciplinario Interno de la Entidad.</t>
  </si>
  <si>
    <t>Servidores públicos a cargo de la función disciplinaria en la Entidad.</t>
  </si>
  <si>
    <t>Oficios dirigidos a la Personería, pantallazos incorporados a los expedientes o evidencias en los sistemas informáticos según corresponda.</t>
  </si>
  <si>
    <t>(Número de actuaciones disciplinarias reportadas / número de actuaciones que deben reportarse) * 100</t>
  </si>
  <si>
    <t>R37</t>
  </si>
  <si>
    <t>MAPA CALORIMETRICO RIESGOS DE CORRUPCIÓN</t>
  </si>
  <si>
    <t>MATRIZ DE RIESGOS ANTES DE CONTROLES
RIESGO INHERENTE</t>
  </si>
  <si>
    <t>MATRIZ DE RIESGOS DESPUES DE CONTROLES
RIESGO RESIDUAL</t>
  </si>
  <si>
    <t>PROBABILIDAD DE OCURRENCIA</t>
  </si>
  <si>
    <t>CASI SEGURO</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</si>
  <si>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</si>
  <si>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</si>
  <si>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</si>
  <si>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</si>
  <si>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</si>
  <si>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</si>
  <si>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</si>
  <si>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</si>
  <si>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</si>
  <si>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</si>
  <si>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</si>
  <si>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</si>
  <si>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</si>
  <si>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</si>
  <si>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</si>
  <si>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</si>
  <si>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</si>
  <si>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</si>
  <si>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</si>
  <si>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</si>
  <si>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</si>
  <si>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</si>
  <si>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</si>
  <si>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</si>
  <si>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</si>
  <si>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</si>
  <si>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</si>
  <si>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</si>
  <si>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</si>
  <si>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</si>
  <si>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</si>
  <si>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</si>
  <si>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</si>
  <si>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</si>
  <si>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</si>
  <si>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</si>
  <si>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</si>
  <si>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</si>
  <si>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</si>
  <si>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</si>
  <si>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</si>
  <si>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</si>
  <si>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</si>
  <si>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</si>
  <si>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</si>
  <si>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</si>
  <si>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</si>
  <si>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</si>
  <si>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</si>
  <si>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</si>
  <si>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</si>
  <si>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</si>
  <si>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</si>
  <si>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</si>
  <si>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</si>
  <si>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</si>
  <si>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</si>
  <si>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</si>
  <si>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</si>
  <si>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</si>
  <si>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</si>
  <si>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</si>
  <si>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</si>
  <si>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</si>
  <si>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Monitoreo Integral  al Operación del SITP</t>
  </si>
  <si>
    <t>CURRUPCIÓN</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</si>
  <si>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</si>
  <si>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Reporte de información del seguimiento de los contratos de concesión de manera incompleta u omitiendo elementos fundamentales para la toma de decisiones
Intereses particulares</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</si>
  <si>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</si>
  <si>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</si>
  <si>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Realizar una socialización dirigida a los integrantes del Comité de  Seguimiento a la Operación del SITP relacionado con las buenas practicas para la ejecución del seguimiento de dicho Comité</t>
  </si>
  <si>
    <t>Acta y lista de asistencia</t>
  </si>
  <si>
    <t>(Socialización realizada  con los integrantes del Comité de  Seguimiento a la Operación del SITP / Socialización programada a los integrantes del Comité de  Seguimiento a la Operación del SITP)*100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</si>
  <si>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</si>
  <si>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</si>
  <si>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Remitir de manera cuatrimestral un memorando informando a los Directores de la Dirección Técnica de Buses y Dirección Técnica de BRT el estado de inoperatividad de las tarjetas de conducción de acuerdo a la base de datos en el sistema GestSAE</t>
  </si>
  <si>
    <t>( # Memorandos enviados a las Direcciones de Buses y BRT  /3)*100</t>
  </si>
  <si>
    <t>Memorandos enviados</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</si>
  <si>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</si>
  <si>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</si>
  <si>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</si>
  <si>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</si>
  <si>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</si>
  <si>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</si>
  <si>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t>
  </si>
  <si>
    <t>Certificación trimestral de incorporación, verificación, depuración, actualización y revisión de toda la información registrada en SIPROJ, expedida por cada abogado</t>
  </si>
  <si>
    <t>Incapacidades emitidas por IPS no adscritas
Intereses y beneficios personales o particulares</t>
  </si>
  <si>
    <t xml:space="preserve">Información falsificada, adulterada, no verdadera relacionada con el estado de salud del trabajador,  presentada o manifestada por éste, o direccionada por un funcionario de talento humano con el fin de obtener beneficios o dádivas  </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</si>
  <si>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</si>
  <si>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Profesional Universitario Grado 03 de Seguridad y Salud en el Trabajo o quien designe el Director Corporativo</t>
  </si>
  <si>
    <t xml:space="preserve">Realizar una pieza de comunicación dirigida a todos los trabajadores de la Entidad recordando los requisitos que deben cumplir las incapacidades laborales </t>
  </si>
  <si>
    <t xml:space="preserve">Pieza de Comunicación
</t>
  </si>
  <si>
    <t>(Una pieza de comunicación/ 1) *100</t>
  </si>
  <si>
    <t>Elaboración de conceptos por parte de otros profesionales de la misma Subgerencia Jurídica con experticia en temas específicos lo cual se evidencia en la Hoja de trabajo del funcionario y en el concepto en los campos proyectó o revisó según sea el caso.</t>
  </si>
  <si>
    <t>Correo electrónico</t>
  </si>
  <si>
    <t>(Número de socializaciones realizados/
5) X 100</t>
  </si>
  <si>
    <t xml:space="preserve">Socializar mediante correo electrónico cada dos meses con las empresas concesionarias la programación de los servicios troncales, de manera que haya transparencia en la distribución de la programación. </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</si>
  <si>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</si>
  <si>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Vo. Bo.  en cada entrada y salida de almacén
Registro en Sistema JSP7</t>
  </si>
  <si>
    <t>Verificar que las entradas y salidas del almacén  se registren en el sistema JSP7 acorde con los documentos soporte, dejando el Vo. Bo.  en cada entrada y salida de almacén</t>
  </si>
  <si>
    <t>(# Entradas y salidas de almacén revisadas con Vo.Bo / # Entradas y salidas de almacén realizadas)*100</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</si>
  <si>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</si>
  <si>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Pérdida de imagen de la Entidad.
Procesos sancionatorios y disciplinarios.</t>
  </si>
  <si>
    <t xml:space="preserve">Ocultamiento de información por parte de los supervisores y/o interventorías de contratos de concesión que presentan reportes en el marco del Comité de Seguimiento a la Operación del SITP, buscando beneficios particulares, sobornos y extorsión de funcionarios públicos </t>
  </si>
  <si>
    <t>Piezas digitales elaboradas y socializadas</t>
  </si>
  <si>
    <t xml:space="preserve">Modificación de los resultados de auditorías por intereses personales y o particulares.                                                                                                             </t>
  </si>
  <si>
    <t>Ocultamiento o modificación de los resultados de auditoría interna por parte de auditores y/o Jefe de la OCI, para beneficio propio o de terceros.</t>
  </si>
  <si>
    <t>Seguimiento a los avances de los ejercicios de auditoría y o de cumplimiento contemplados en el Plan Anual de Auditorías vigente.</t>
  </si>
  <si>
    <t>(Reuniones con equipo OCI /3)*100</t>
  </si>
  <si>
    <t>Listado de asistencia</t>
  </si>
  <si>
    <t xml:space="preserve">Falta de seguimiento a los ejercicios de evaluación contemplados en el Plan Anual de Auditoría                                                                                               </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</si>
  <si>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</si>
  <si>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</si>
  <si>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</si>
  <si>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Revisión y aprobación de los contratos y/o de las autorizaciones otorgadas por explotación colateral.</t>
  </si>
  <si>
    <t>Realizar una (1) capacitación enfocada en el cumplimiento de los procedimientos establecidos por la Subgerencia de Desarrollo de Negocios y la normatividad vigente para la celebración de los diversos contratos de explotación colateral dirigidos a los profesionales y contratistas que apoyan las actividades de gestión e implementación de proyectos, con el propósito de fortalecer el conocimiento en las tareas de ejecución que se requieren para dar cumplimiento a las obligaciones de la Subgerencia de Desarrollo de Negocios.</t>
  </si>
  <si>
    <t xml:space="preserve">Subgerente de Desarrollo de negocios </t>
  </si>
  <si>
    <t>Presentación de la capacitación, acta de la reunión y listado de asistencia.</t>
  </si>
  <si>
    <t>Acta de reunión con la evidencia de los contratos monitoreados y el listado de asistencia.</t>
  </si>
  <si>
    <t>(# Capacitaciones realizadas/1)*100</t>
  </si>
  <si>
    <t>(# Monitoreos realizados/3)*100</t>
  </si>
  <si>
    <t>Direccionamiento en la defensa judicial de la entidad, con fines particulares</t>
  </si>
  <si>
    <t>Monitoreo de los ejercicios de auditoría y seguimiento a los avances de los mismos.</t>
  </si>
  <si>
    <t>El Jefe de la Oficina de Control Interno, realiza por lo menos una vez al mes un seguimiento de avance a cada uno de los ejercicios de auditoría que se encuentren en ejecución para validar el avance y cumplimiento de acuerdo a lo planificado en el Plan Anual de Auditoría,  para lo cual se agenda a los auditores responsables quienes presentan un estado del avance de la actividad que se encuentran realizando y se revisa que se estén cumpliendo los lineamientos dados en la etapa de entendimiento de auditoría. En caso de que en el seguimiento de avance se encontraran inobservancias a los lineamientos dados en la etapa de entendimiento, la Jefe de la Oficina de Control Interno realizará las observaciones pertinentes al auditor responsable, las cuales quedaran por escrito. Será responsabilidad del auditor corregir las desviaciones presentadas antes de finalizar el ejercicio de auditoría.
EVIDENCIAS: Agenda de reuniones y presentaciones de avance de los auditores responsables. Actas en casos de encontrarse desviaciones en los seguimientos realizados en los ejercicios de auditoría.</t>
  </si>
  <si>
    <t>El líder del proceso de auditoría designado por el jefe de la Oficina de Control Interno realiza monitoreo constante dentro del desarrollo de las actividades adelantadas en el ejercicio de evaluación con el fin de cotejar si se están cumpliendo los lineamientos del Jefe de la oficina de Control Interno en la etapa de entendimiento y en caso de presentarse una presunta materialización del riesgo, informará a al jefe de la oficina en las reuniones de avance programadas para realizar el análisis del caso y tomar las decisiones pertinentes. 
EVIDENCIAS: Agenda de reuniones y presentaciones de avance de los auditores responsables. Actas en casos de encontrarse desviaciones en los seguimientos realizados en los ejercicios de auditoría.</t>
  </si>
  <si>
    <t>El Profesional Especializado grado 06 de la Programación, verifica mensualmente los kilómetros programados por cada uno de los concesionarios, comparando dicha información en relación con la línea base que establece TRANSMILENIO S.A., dejando como evidencia un cuadro en Excel, de encontrarse una diferencia se analiza el origen de la diferencia y se ajusta.</t>
  </si>
  <si>
    <t>Configuraciones no autorizadas o indebidas por parte del personal vinculado a la entidad a perfiles de acceso a usuarios a sistemas de información soportados por la Dirección de TICs, para beneficio personal o de terceros</t>
  </si>
  <si>
    <t>Omisión de información de interés relacionada con la gestión de la Entidad por parte de los funcionarios de Gestión Social de TRANSMILENIO S.A., en los diferentes espacios de interlocución con las comunidades para favorecer acciones de terceros en detrimento de las comunidades y/o de la entidad</t>
  </si>
  <si>
    <t>Las bases de datos generadas a través de plataformas y/o aplicativos donde se registran las PQRS, sean manipuladas indebidamente por parte del servidor público que recibe una PQRS, para favorecimiento personal.</t>
  </si>
  <si>
    <t>Direccionamiento indebido de los espacios susceptibles de explotación en la Infraestructura por parte de los funcionarios de la Subgerencia de Desarrollo de Negocios, para el beneficio de un tercero relacionado, a cambio de dádivas o favores personales.</t>
  </si>
  <si>
    <t>Un operador o concesionario, ofrece una comisión o  pago a un funcionario con el fin de que altere las evaluaciones para obtener beneficios en los parámetros operacionales de  los servicios a su cargo. La cual puede suceder en dos instancias, por parte del funcionario del proceso o un miembro de alta dirección.</t>
  </si>
  <si>
    <t>Manipulación de los parámetros de la programación (zonal) por parte de los funcionarios de la Dirección Técnica de Buses con el fin de favorecer a terceros, en detrimento de la entidad, a cambio de dádivas o pago de favores.</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</si>
  <si>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</si>
  <si>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Liquidación indebida de los kilómetros a remunerar (zonal) en exceso o en defecto, por parte de los funcionarios de la Dirección Técnica de Buses, con el fin de favorecer o perjudicar a terceros, en detrimento de la entidad, a cambio de dádivas o pago de favores.</t>
  </si>
  <si>
    <t>Manipulación de los parámetros de la programación troncal por parte del  equipo de trabajo encargado de la Programación y Planificación de los Servicios Troncales con el fin de favorecer indebidamente  a un operador o concesión, a cambio de beneficios personales o pago de favores.</t>
  </si>
  <si>
    <t>Favoritismos y favorecimientos por padrinazgo y/o vínculos afectivos y/o familiares en la vinculación del personal que trabaja para las empresas que prestan sus servicios de fuerza operativa, por parte del equipo de trabajo encargado del control de la operación de BRT con el fin de obtener intereses particulares</t>
  </si>
  <si>
    <t>Alterar datos relacionados con indicadores de desempeño de las empresas operadoras troncales por parte del equipo de trabajo encargado del cálculo y seguimiento de los indicadores, con el fin de ocultar incumplimiento de los concesionarios a cambio de sobornos.</t>
  </si>
  <si>
    <t>Direccionamiento por parte de los funcionarios de la Dirección Corporativa y/o Directivos de la Entidad de las pruebas del proceso de selección, con el fin de beneficiar a terceros generando nepotismo, bien sea por conflicto de intereses o por acuerdos para recibir dádivas o favores personales.</t>
  </si>
  <si>
    <t>Manejo indebido de la información relacionada con la liquidación de la nómina de los trabajadores de la Entidad, por parte de los funcionarios de la Dirección Corporativa encargados de la nómina, para beneficio propio o de un tercero, a cambio de dádivas o pago de favores.</t>
  </si>
  <si>
    <t>Liquidación indebida de la remuneración a los agentes del sistema favoreciendo al tercero con recursos que no le corresponden</t>
  </si>
  <si>
    <t>Imputación de recursos económicos a rubros presupuestales que no cumplan con la descripción del  mismo, por parte del equipo de trabajo de la Dirección Corporativa encargado del Presupuesto, para el beneficio de un tercero  a cambio de dádivas o pago de favores</t>
  </si>
  <si>
    <t>Manipular información relacionada con los recursos financieros de la entidad por parte de los funcionarios de la Dirección Corporativa encargado gestión financiera y contable de la Entidad, para beneficio de un tercero o propio, o bien para ocultar fraudes o acciones corruptas a cambio de una comisión o favores personales.</t>
  </si>
  <si>
    <t>Conceptos y actos jurídicos direccionados por parte de los funcionarios de la Subgerencia Jurídica,  para beneficio de un tercero, ya sea por actuar en conflicto de interés, favorecimiento político, presiones indebidas de la Administración o intereses patrimoniales.</t>
  </si>
  <si>
    <t>Adjudicar contratos a proveedores con  acuerdos colusorios con particulares o personas de la misma entidad, por parte de los funcionarios encargados de la contratación, con el fin de obtener beneficio propio en detrimento de la entidad</t>
  </si>
  <si>
    <t xml:space="preserve">Pérdida intencional de los expedientes de archivo  por parte de quien lo solicita, para beneficio propio, de otros funcionarios o de terceros, con el fin de conseguir dádivas o favores.
</t>
  </si>
  <si>
    <t>Ocultamiento de información de los contratos de concesión</t>
  </si>
  <si>
    <t xml:space="preserve">Riesgo reformulado </t>
  </si>
  <si>
    <t xml:space="preserve">Riesgo nuevo </t>
  </si>
  <si>
    <t>Segregación Funciones</t>
  </si>
  <si>
    <t>Propósito</t>
  </si>
  <si>
    <t>Profesional Especializado Grado 6 - Gestión Corporativa - Oficina Asesora de Planeación</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</si>
  <si>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</si>
  <si>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121 del 25 de marzo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Sistema de Gestión documental de la Entidad.</t>
  </si>
  <si>
    <t>Realizar tres (3) monitoreos aleatorios por parte del Subgerente de Desarrollo de Negocios a los contratos suscritos de explotación colateral.</t>
  </si>
  <si>
    <t>Los Profesionales Especializados Grado 06 responsables del seguimiento a las conductas operativas, revisan trimestralmente la  calidad y los parámetros de información  de las mediciones Tipo 1 a Tipo 5 realizadas por la interventoría, para lo cual clasifican los registros  en: conformes, no conformes y dato del cumplimiento contractual dejando como evidencia en el informe mensual de interventoría. En los casos donde se detectan registros no conformes se  procede a solicitar planes de mejoramiento a la interventoría.</t>
  </si>
  <si>
    <t>Los Profesionales Especializados grado 06 de supervisión de la DTB y/o personal designado de la interventoría,, cada vez que se requiera realizan reuniones con concesionarios para evaluar la gestión operativa de éstos. De estas reuniones se  toman decisiones que pueden conllevar ajustes operativos dejando como evidencia las actas respectivas. De encontrarse inconsistencias en relación con la evaluación de la gestión, se solicitara  a los concesionarios los planes de mejoramiento respectivos para subsanar las novedades expuestas.</t>
  </si>
  <si>
    <t xml:space="preserve"> 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
</t>
  </si>
  <si>
    <t xml:space="preserve">El Profesional Especializado Grado 06 de Programación y Planificación BRT-Servicios Troncales verifica la aplicación del procedimiento vigente  para la programación de servicios troncales por parte de los colaboradores del área, de manera que se garantice el cumplimiento de los parámetros estipulados, mediante la socialización a todos los concesionarios troncales de los archivos e información que componen el Programa de Servicios de Operación - PSO, de manera bimestral; de encontrarse alguna novedad por parte de los Concesionarios troncales, estos reportarán la misma por medio de correo electrónico al área de programación troncal para el respectivo ajuste y reenvío del PSO a los Concesionarios troncales con los ajustes pertinentes (Evidencia: consolidado PSO) bimestrales). </t>
  </si>
  <si>
    <t>Alterar información respecto del estado de operatividad de la tarjeta de conducción por parte del equipo de funcionarios de la Dirección de Seguridad, con el fin de no registrar el estado actual del conductor en el sistema GestSAE a cambio de recibir beneficios a nombre propio o de terceros</t>
  </si>
  <si>
    <t>Omitir hallazgos o situaciones encontradas en las inspecciones de seguridad operacional por parte del equipo de trabajo de la Dirección de Seguridad encargado de la supervisión de seguridad en vía a cambio de recibir  beneficios a nombre propio o de terceros.</t>
  </si>
  <si>
    <t>Liquidar indebidamente la remuneración a  los agentes del sistema por parte de los funcionarios de la Subgerencia Económica encargados del tema, con el fin de favorecerlos económicamente a cambio de recibir comisiones, dádivas o favores.</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</si>
  <si>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cotejando que sea un profesional especializado debidamente autorizado y si la información técnica reportada contiene variaciones atípicas. En caso de encontrarse,  novedades  se solicita al remitente para que se revise,  corrija  y la reenvíe con los ajustes; permitiendo dar continuidad al proceso de liquidación de la remuneración a los agentes. La información reportada por las áreas técnicas, debe provenir en archivo con clave de acceso, la cual se actualiza semanalmente.
De otra parte, se revisa la liquidación efectuada por la Fiduciaria y en caso de requerir ajustes debido a errores en la información fuente asociada a los agentes del sistema, el equipo de la SE y/o demás dependencias involucradas, solicitarán y/o ejecutarán el ajuste a la información suministrada, de acuerdo al Procedimiento P-SE-020 y a los compromisos contractuales con los citados agentes.</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</si>
  <si>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efectúan una conciliación;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</si>
  <si>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SE. Se deja como evidencia los archivos en Excel  y  Qlick sense, donde se refleja el análisis y cotejo realizado de la información.</t>
  </si>
  <si>
    <t>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</si>
  <si>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Omisión de información en los resultados de auditoría.</t>
  </si>
  <si>
    <t>Realizar mínimo tres veces al año reuniones con el equipo de auditores para compartir resultados y experiencias en los ejercicios de auditoría con el fin de fortalecer el rol de evaluación independiente.</t>
  </si>
  <si>
    <t>Revisión Informe mensual  de contrato de interventoría</t>
  </si>
  <si>
    <t>Subgerente General</t>
  </si>
  <si>
    <t>R35</t>
  </si>
  <si>
    <t>R36</t>
  </si>
  <si>
    <t>Nota: Mediante correo electrónico, remitido por la Jefe de la Oficina de Control Interno, se solicitó eliminar los riesgos 32, 33 y 34 descritos en la matriz de riesgos de corrupción V.0, toda vez que se consolidaron en uno solo.</t>
  </si>
  <si>
    <t xml:space="preserve">                   MATRIZ DE RIESGOS DE CORRUPCION - VIGENCIA 2022
                   VERSION DOS (2)
                   Fecha de actualización: 22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</si>
</sst>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b/>
      <u/>
      <sz val="18"/>
      <name val="Arial"/>
      <family val="2"/>
    </font>
    <font>
      <u/>
      <sz val="18"/>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b/>
      <sz val="26"/>
      <color theme="1"/>
      <name val="Arial"/>
      <family val="2"/>
    </font>
    <font>
      <sz val="20"/>
      <color theme="1"/>
      <name val="Arial"/>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7" tint="0.59999389629810485"/>
        <bgColor indexed="64"/>
      </patternFill>
    </fill>
    <fill>
      <patternFill patternType="solid">
        <fgColor theme="2"/>
        <bgColor indexed="64"/>
      </patternFill>
    </fill>
    <fill>
      <patternFill patternType="solid">
        <fgColor theme="2"/>
        <bgColor rgb="FF000000"/>
      </patternFill>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
    <xf numFmtId="0" fontId="0" fillId="0" borderId="0"/>
    <xf numFmtId="0" fontId="27" fillId="0" borderId="0" applyNumberFormat="0" applyFill="0" applyBorder="0" applyAlignment="0" applyProtection="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cellStyleXfs>
  <cellXfs count="599">
    <xf numFmtId="0" fontId="0" fillId="0" borderId="0" xfId="0"/>
    <xf numFmtId="0" fontId="28"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0"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32" fillId="7" borderId="1" xfId="0" applyFont="1" applyFill="1" applyBorder="1" applyAlignment="1">
      <alignment horizontal="center" vertical="center"/>
    </xf>
    <xf numFmtId="0" fontId="1" fillId="0" borderId="0" xfId="0" applyFont="1"/>
    <xf numFmtId="0" fontId="34" fillId="3" borderId="0" xfId="16" applyFont="1" applyFill="1" applyAlignment="1">
      <alignment vertical="center"/>
    </xf>
    <xf numFmtId="0" fontId="34" fillId="2" borderId="0" xfId="16" applyFont="1" applyFill="1" applyAlignment="1">
      <alignment vertical="center"/>
    </xf>
    <xf numFmtId="0" fontId="30" fillId="7" borderId="2" xfId="0" applyFont="1" applyFill="1" applyBorder="1" applyAlignment="1">
      <alignment horizontal="center" vertical="center"/>
    </xf>
    <xf numFmtId="0" fontId="30" fillId="6" borderId="2" xfId="0" applyFont="1" applyFill="1" applyBorder="1" applyAlignment="1">
      <alignment horizontal="center" vertical="center"/>
    </xf>
    <xf numFmtId="0" fontId="30" fillId="5" borderId="2" xfId="0" applyFont="1" applyFill="1" applyBorder="1" applyAlignment="1">
      <alignment horizontal="center" vertical="center"/>
    </xf>
    <xf numFmtId="0" fontId="30"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30" fillId="6" borderId="0" xfId="0" applyFont="1" applyFill="1" applyAlignment="1">
      <alignment horizontal="center" vertical="center" wrapText="1"/>
    </xf>
    <xf numFmtId="0" fontId="30" fillId="7" borderId="0" xfId="0" applyFont="1" applyFill="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0"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0"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0" fillId="6" borderId="3" xfId="0" applyFont="1" applyFill="1" applyBorder="1" applyAlignment="1">
      <alignment horizontal="center" vertical="center"/>
    </xf>
    <xf numFmtId="0" fontId="30" fillId="5" borderId="3" xfId="0" applyFont="1" applyFill="1" applyBorder="1" applyAlignment="1">
      <alignment horizontal="center" vertical="center"/>
    </xf>
    <xf numFmtId="0" fontId="0" fillId="5" borderId="24" xfId="0" applyFill="1" applyBorder="1" applyAlignment="1">
      <alignment horizontal="center" vertical="center"/>
    </xf>
    <xf numFmtId="0" fontId="30" fillId="8" borderId="3" xfId="0" applyFont="1" applyFill="1" applyBorder="1" applyAlignment="1">
      <alignment horizontal="center" vertical="center"/>
    </xf>
    <xf numFmtId="0" fontId="35" fillId="0" borderId="8" xfId="0" applyFont="1" applyBorder="1" applyAlignment="1">
      <alignment horizontal="center" vertical="center" wrapText="1"/>
    </xf>
    <xf numFmtId="0" fontId="17"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7"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7" fillId="0" borderId="8" xfId="0" applyFont="1" applyBorder="1" applyAlignment="1">
      <alignment vertical="center" wrapText="1"/>
    </xf>
    <xf numFmtId="0" fontId="35" fillId="0" borderId="4" xfId="0" applyFont="1" applyBorder="1" applyAlignment="1">
      <alignment horizontal="justify" vertical="center" wrapText="1"/>
    </xf>
    <xf numFmtId="0" fontId="17"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7" fillId="0" borderId="25" xfId="0" applyFont="1" applyBorder="1" applyAlignment="1">
      <alignment vertical="center" wrapText="1"/>
    </xf>
    <xf numFmtId="0" fontId="35" fillId="0" borderId="9" xfId="0" applyFont="1" applyBorder="1" applyAlignment="1">
      <alignment horizontal="center" vertical="center" wrapText="1"/>
    </xf>
    <xf numFmtId="0" fontId="33" fillId="15" borderId="1" xfId="16" applyFont="1" applyFill="1" applyBorder="1" applyAlignment="1" applyProtection="1">
      <alignment horizontal="center" vertical="center" wrapText="1"/>
      <protection locked="0"/>
    </xf>
    <xf numFmtId="0" fontId="33" fillId="15" borderId="1" xfId="9" applyFont="1" applyFill="1" applyBorder="1" applyAlignment="1" applyProtection="1">
      <alignment horizontal="center" vertical="center" wrapText="1"/>
      <protection locked="0"/>
    </xf>
    <xf numFmtId="0" fontId="29" fillId="15" borderId="1" xfId="9" applyFont="1" applyFill="1" applyBorder="1" applyAlignment="1" applyProtection="1">
      <alignment horizontal="center" vertical="center" wrapText="1"/>
      <protection locked="0"/>
    </xf>
    <xf numFmtId="0" fontId="29" fillId="15" borderId="4" xfId="16" applyFont="1" applyFill="1" applyBorder="1" applyAlignment="1" applyProtection="1">
      <alignment horizontal="center" vertical="center" wrapText="1"/>
      <protection locked="0"/>
    </xf>
    <xf numFmtId="0" fontId="29"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38" fillId="16" borderId="4" xfId="0" applyFont="1" applyFill="1" applyBorder="1" applyAlignment="1" applyProtection="1">
      <alignment horizontal="center" vertical="center" wrapText="1"/>
      <protection locked="0"/>
    </xf>
    <xf numFmtId="0" fontId="33" fillId="16" borderId="4" xfId="0" applyFont="1" applyFill="1" applyBorder="1" applyAlignment="1" applyProtection="1">
      <alignment horizontal="center" vertical="center" wrapText="1"/>
      <protection locked="0"/>
    </xf>
    <xf numFmtId="0" fontId="37" fillId="15" borderId="1" xfId="16" applyFont="1" applyFill="1" applyBorder="1" applyAlignment="1">
      <alignment horizontal="center" vertical="center"/>
    </xf>
    <xf numFmtId="0" fontId="33" fillId="15"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34" fillId="2" borderId="4" xfId="9" applyFont="1" applyFill="1" applyBorder="1" applyAlignment="1">
      <alignment horizontal="center" vertical="center" wrapText="1"/>
    </xf>
    <xf numFmtId="0" fontId="28" fillId="11" borderId="1" xfId="16" applyFont="1" applyFill="1" applyBorder="1" applyAlignment="1" applyProtection="1">
      <alignment horizontal="center" vertical="center" wrapText="1"/>
      <protection locked="0"/>
    </xf>
    <xf numFmtId="0" fontId="24" fillId="11" borderId="1" xfId="0" applyFont="1" applyFill="1" applyBorder="1" applyAlignment="1">
      <alignment horizontal="center" vertical="center" wrapText="1"/>
    </xf>
    <xf numFmtId="0" fontId="34" fillId="3" borderId="0" xfId="16" applyFont="1" applyFill="1" applyAlignment="1">
      <alignment vertical="center" wrapText="1"/>
    </xf>
    <xf numFmtId="0" fontId="34" fillId="3" borderId="1" xfId="16" applyFont="1" applyFill="1" applyBorder="1" applyAlignment="1">
      <alignment vertical="center" wrapText="1"/>
    </xf>
    <xf numFmtId="0" fontId="28" fillId="15" borderId="1" xfId="9" applyFont="1" applyFill="1" applyBorder="1" applyAlignment="1" applyProtection="1">
      <alignment horizontal="center" vertical="center" wrapText="1"/>
      <protection locked="0"/>
    </xf>
    <xf numFmtId="0" fontId="34" fillId="2" borderId="1" xfId="2" applyFont="1" applyFill="1" applyBorder="1" applyAlignment="1">
      <alignment horizontal="center" vertical="center" wrapText="1"/>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28" fillId="6" borderId="1" xfId="9" applyFont="1" applyFill="1" applyBorder="1" applyAlignment="1" applyProtection="1">
      <alignment horizontal="center" vertical="center"/>
      <protection locked="0"/>
    </xf>
    <xf numFmtId="0" fontId="28" fillId="7" borderId="1" xfId="9" applyFont="1" applyFill="1" applyBorder="1" applyAlignment="1">
      <alignment horizontal="center" vertical="center" wrapText="1"/>
    </xf>
    <xf numFmtId="0" fontId="28" fillId="5" borderId="1" xfId="18" applyFont="1" applyFill="1" applyBorder="1" applyAlignment="1">
      <alignment horizontal="center" vertical="center"/>
    </xf>
    <xf numFmtId="0" fontId="39" fillId="2" borderId="1" xfId="2" applyFont="1" applyFill="1" applyBorder="1" applyAlignment="1">
      <alignment horizontal="center" vertical="center" wrapText="1"/>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1" fontId="28" fillId="6" borderId="1" xfId="9" applyNumberFormat="1" applyFont="1" applyFill="1" applyBorder="1" applyAlignment="1">
      <alignment horizontal="center" vertical="center"/>
    </xf>
    <xf numFmtId="0" fontId="28" fillId="6" borderId="1" xfId="18" applyFont="1" applyFill="1" applyBorder="1" applyAlignment="1">
      <alignment horizontal="center" vertical="center"/>
    </xf>
    <xf numFmtId="0" fontId="24" fillId="2" borderId="2" xfId="2" applyFont="1" applyFill="1" applyBorder="1" applyAlignment="1">
      <alignment horizontal="center" vertical="center" wrapText="1"/>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28" fillId="10" borderId="1" xfId="18" applyFont="1" applyFill="1" applyBorder="1" applyAlignment="1">
      <alignment horizontal="center" vertical="center"/>
    </xf>
    <xf numFmtId="0" fontId="28" fillId="16" borderId="4" xfId="0" applyFont="1" applyFill="1" applyBorder="1" applyAlignment="1" applyProtection="1">
      <alignment horizontal="center" vertical="center" wrapText="1"/>
      <protection locked="0"/>
    </xf>
    <xf numFmtId="0" fontId="40" fillId="8" borderId="4" xfId="0" applyFont="1" applyFill="1" applyBorder="1" applyAlignment="1">
      <alignment horizontal="center" vertical="center"/>
    </xf>
    <xf numFmtId="0" fontId="39" fillId="12" borderId="1" xfId="0" applyFont="1" applyFill="1" applyBorder="1" applyAlignment="1">
      <alignment horizontal="center" vertical="center" wrapText="1"/>
    </xf>
    <xf numFmtId="0" fontId="43" fillId="12" borderId="3" xfId="0" applyFont="1" applyFill="1" applyBorder="1" applyAlignment="1">
      <alignment horizontal="center" vertical="center"/>
    </xf>
    <xf numFmtId="1" fontId="24" fillId="13" borderId="3" xfId="2" applyNumberFormat="1" applyFont="1" applyFill="1" applyBorder="1" applyAlignment="1">
      <alignment horizontal="center" vertical="center"/>
    </xf>
    <xf numFmtId="0" fontId="24" fillId="14" borderId="3" xfId="2" applyFont="1" applyFill="1" applyBorder="1" applyAlignment="1">
      <alignment horizontal="center" vertical="center"/>
    </xf>
    <xf numFmtId="0" fontId="24" fillId="13" borderId="4" xfId="2" applyFont="1" applyFill="1" applyBorder="1" applyAlignment="1">
      <alignment horizontal="center" vertical="center" wrapText="1"/>
    </xf>
    <xf numFmtId="0" fontId="28" fillId="5" borderId="1" xfId="16" applyFont="1" applyFill="1" applyBorder="1" applyAlignment="1" applyProtection="1">
      <alignment horizontal="center" vertical="center"/>
      <protection locked="0"/>
    </xf>
    <xf numFmtId="0" fontId="34" fillId="2" borderId="1" xfId="9" applyFont="1" applyFill="1" applyBorder="1" applyAlignment="1" applyProtection="1">
      <alignment horizontal="center" vertical="center" wrapText="1"/>
      <protection locked="0"/>
    </xf>
    <xf numFmtId="0" fontId="34" fillId="2" borderId="1" xfId="16" applyFont="1" applyFill="1" applyBorder="1" applyAlignment="1">
      <alignment horizontal="center" vertical="center" wrapText="1"/>
    </xf>
    <xf numFmtId="0" fontId="43" fillId="13" borderId="10" xfId="2" applyFont="1" applyFill="1" applyBorder="1" applyAlignment="1">
      <alignment horizontal="center" vertical="center"/>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28" fillId="2" borderId="1" xfId="0" applyFont="1" applyFill="1" applyBorder="1" applyAlignment="1">
      <alignment horizontal="center" vertical="center" wrapText="1"/>
    </xf>
    <xf numFmtId="0" fontId="34" fillId="2" borderId="0" xfId="16" applyFont="1" applyFill="1" applyAlignment="1">
      <alignment horizontal="center" vertical="center"/>
    </xf>
    <xf numFmtId="0" fontId="34" fillId="2" borderId="1" xfId="0" applyFont="1" applyFill="1" applyBorder="1" applyAlignment="1">
      <alignment horizontal="center" vertical="center" wrapText="1"/>
    </xf>
    <xf numFmtId="0" fontId="28" fillId="2" borderId="1" xfId="16" applyFont="1" applyFill="1" applyBorder="1" applyAlignment="1" applyProtection="1">
      <alignment horizontal="center" vertical="center"/>
      <protection locked="0"/>
    </xf>
    <xf numFmtId="0" fontId="39" fillId="2" borderId="1" xfId="16" applyFont="1" applyFill="1" applyBorder="1" applyAlignment="1">
      <alignment horizontal="center" vertical="center" wrapText="1"/>
    </xf>
    <xf numFmtId="0" fontId="28" fillId="15" borderId="1" xfId="16" applyFont="1" applyFill="1" applyBorder="1" applyAlignment="1" applyProtection="1">
      <alignment horizontal="center" vertical="center" wrapText="1"/>
      <protection locked="0"/>
    </xf>
    <xf numFmtId="0" fontId="28" fillId="6" borderId="1"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28" fillId="7" borderId="1" xfId="18"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1" xfId="16" applyFont="1" applyFill="1" applyBorder="1" applyAlignment="1">
      <alignment horizontal="center" vertical="center"/>
    </xf>
    <xf numFmtId="0" fontId="39" fillId="0" borderId="1" xfId="16" applyFont="1" applyBorder="1" applyAlignment="1">
      <alignment horizontal="center" vertical="center"/>
    </xf>
    <xf numFmtId="1" fontId="24" fillId="0" borderId="1" xfId="2" applyNumberFormat="1" applyFont="1" applyBorder="1" applyAlignment="1">
      <alignment horizontal="center" vertical="center"/>
    </xf>
    <xf numFmtId="1" fontId="28" fillId="7" borderId="1" xfId="16" applyNumberFormat="1" applyFont="1" applyFill="1" applyBorder="1" applyAlignment="1">
      <alignment horizontal="center" vertical="center"/>
    </xf>
    <xf numFmtId="0" fontId="44" fillId="7" borderId="1" xfId="18" applyFont="1" applyFill="1" applyBorder="1" applyAlignment="1">
      <alignment horizontal="center" vertical="center"/>
    </xf>
    <xf numFmtId="0" fontId="28" fillId="6" borderId="4" xfId="16" applyFont="1" applyFill="1" applyBorder="1" applyAlignment="1">
      <alignment horizontal="center" vertical="center" wrapText="1"/>
    </xf>
    <xf numFmtId="0" fontId="24" fillId="2" borderId="1" xfId="0"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24" fillId="5" borderId="1" xfId="18" applyFont="1" applyFill="1" applyBorder="1" applyAlignment="1">
      <alignment horizontal="center" vertical="center"/>
    </xf>
    <xf numFmtId="0" fontId="40" fillId="5" borderId="1" xfId="0" applyFont="1" applyFill="1" applyBorder="1" applyAlignment="1">
      <alignment horizontal="center" vertical="center"/>
    </xf>
    <xf numFmtId="0" fontId="34" fillId="2" borderId="1" xfId="4" applyFont="1" applyFill="1" applyBorder="1" applyAlignment="1">
      <alignment horizontal="center" vertical="center"/>
    </xf>
    <xf numFmtId="0" fontId="39" fillId="2" borderId="1" xfId="9" applyFont="1" applyFill="1" applyBorder="1" applyAlignment="1" applyProtection="1">
      <alignment horizontal="center" vertical="center"/>
      <protection locked="0"/>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24" fillId="3" borderId="1" xfId="2" applyFont="1" applyFill="1" applyBorder="1" applyAlignment="1">
      <alignment horizontal="center" vertical="center"/>
    </xf>
    <xf numFmtId="0" fontId="28" fillId="15" borderId="4" xfId="18" applyFont="1" applyFill="1" applyBorder="1" applyAlignment="1">
      <alignment horizontal="center" vertical="center" wrapText="1"/>
    </xf>
    <xf numFmtId="1" fontId="28" fillId="5" borderId="1" xfId="16" applyNumberFormat="1" applyFont="1" applyFill="1" applyBorder="1" applyAlignment="1">
      <alignment horizontal="center" vertical="center"/>
    </xf>
    <xf numFmtId="0" fontId="28" fillId="6" borderId="1" xfId="16" applyFont="1" applyFill="1" applyBorder="1" applyAlignment="1">
      <alignment horizontal="center" vertical="center" wrapText="1"/>
    </xf>
    <xf numFmtId="0" fontId="34" fillId="2" borderId="0" xfId="16" applyFont="1" applyFill="1" applyAlignment="1" applyProtection="1">
      <alignment horizontal="center" vertical="center" wrapText="1"/>
      <protection locked="0"/>
    </xf>
    <xf numFmtId="0" fontId="28" fillId="2" borderId="0" xfId="16" applyFont="1" applyFill="1" applyAlignment="1" applyProtection="1">
      <alignment horizontal="center" vertical="center" wrapText="1"/>
      <protection locked="0"/>
    </xf>
    <xf numFmtId="0" fontId="34" fillId="2" borderId="0" xfId="16" applyFont="1" applyFill="1" applyAlignment="1">
      <alignment horizontal="center" vertical="center" wrapText="1"/>
    </xf>
    <xf numFmtId="0" fontId="28" fillId="2" borderId="0" xfId="16" applyFont="1" applyFill="1" applyAlignment="1">
      <alignment horizontal="center" vertical="center" wrapText="1"/>
    </xf>
    <xf numFmtId="0" fontId="28" fillId="3" borderId="0" xfId="16" applyFont="1" applyFill="1" applyAlignment="1" applyProtection="1">
      <alignment horizontal="center" vertical="center"/>
      <protection locked="0"/>
    </xf>
    <xf numFmtId="1" fontId="34" fillId="2" borderId="0" xfId="16" applyNumberFormat="1" applyFont="1" applyFill="1" applyAlignment="1">
      <alignment horizontal="center" vertical="center"/>
    </xf>
    <xf numFmtId="0" fontId="28" fillId="7" borderId="1" xfId="16" applyFont="1" applyFill="1" applyBorder="1" applyAlignment="1" applyProtection="1">
      <alignment horizontal="center" vertical="center"/>
      <protection locked="0"/>
    </xf>
    <xf numFmtId="0" fontId="24" fillId="11" borderId="1" xfId="1" applyFont="1" applyFill="1" applyBorder="1" applyAlignment="1">
      <alignment horizontal="center" vertical="center" textRotation="90" wrapText="1"/>
    </xf>
    <xf numFmtId="15" fontId="48" fillId="3" borderId="1" xfId="16" applyNumberFormat="1" applyFont="1" applyFill="1" applyBorder="1" applyAlignment="1">
      <alignment horizontal="center" vertical="center" wrapText="1"/>
    </xf>
    <xf numFmtId="15" fontId="48" fillId="3" borderId="1" xfId="16" applyNumberFormat="1" applyFont="1" applyFill="1" applyBorder="1" applyAlignment="1">
      <alignment horizontal="center" vertical="center"/>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48" fillId="3" borderId="4" xfId="3" applyFont="1" applyFill="1" applyBorder="1" applyAlignment="1">
      <alignment horizontal="justify" vertical="center" wrapText="1"/>
    </xf>
    <xf numFmtId="0" fontId="48" fillId="3" borderId="4" xfId="3" applyFont="1" applyFill="1" applyBorder="1" applyAlignment="1">
      <alignment horizontal="center" vertical="center" wrapText="1"/>
    </xf>
    <xf numFmtId="0" fontId="17" fillId="3" borderId="1" xfId="16" applyFont="1" applyFill="1" applyBorder="1" applyAlignment="1">
      <alignment horizontal="justify" vertical="center" wrapText="1"/>
    </xf>
    <xf numFmtId="15" fontId="17" fillId="3" borderId="1" xfId="16" applyNumberFormat="1" applyFont="1" applyFill="1" applyBorder="1" applyAlignment="1">
      <alignment horizontal="center" vertical="center" wrapText="1"/>
    </xf>
    <xf numFmtId="15" fontId="17" fillId="3" borderId="1" xfId="16" applyNumberFormat="1" applyFont="1" applyFill="1" applyBorder="1" applyAlignment="1">
      <alignment horizontal="center" vertical="center"/>
    </xf>
    <xf numFmtId="0" fontId="48" fillId="3" borderId="1" xfId="16" applyFont="1" applyFill="1" applyBorder="1" applyAlignment="1">
      <alignment horizontal="center" vertical="center"/>
    </xf>
    <xf numFmtId="0" fontId="48" fillId="3" borderId="0" xfId="16" applyFont="1" applyFill="1" applyAlignment="1">
      <alignment horizontal="justify" vertical="center"/>
    </xf>
    <xf numFmtId="0" fontId="48" fillId="3" borderId="0" xfId="16" applyFont="1" applyFill="1" applyAlignment="1">
      <alignment horizontal="center" vertical="center"/>
    </xf>
    <xf numFmtId="0" fontId="48" fillId="3" borderId="0" xfId="16" applyFont="1" applyFill="1" applyAlignment="1">
      <alignment vertical="center"/>
    </xf>
    <xf numFmtId="0" fontId="40" fillId="19" borderId="4" xfId="0" applyFont="1" applyFill="1" applyBorder="1" applyAlignment="1" applyProtection="1">
      <alignment horizontal="center" vertical="center"/>
      <protection locked="0"/>
    </xf>
    <xf numFmtId="0" fontId="40" fillId="19" borderId="4" xfId="0" applyFont="1" applyFill="1" applyBorder="1" applyAlignment="1">
      <alignment horizontal="center" vertical="center" wrapText="1"/>
    </xf>
    <xf numFmtId="0" fontId="28" fillId="19" borderId="4" xfId="0" applyFont="1" applyFill="1" applyBorder="1" applyAlignment="1" applyProtection="1">
      <alignment horizontal="center" vertical="center"/>
      <protection locked="0"/>
    </xf>
    <xf numFmtId="1" fontId="40" fillId="19" borderId="4" xfId="2" applyNumberFormat="1" applyFont="1" applyFill="1" applyBorder="1" applyAlignment="1">
      <alignment horizontal="center" vertical="center"/>
    </xf>
    <xf numFmtId="0" fontId="24" fillId="19" borderId="4" xfId="2" applyFont="1" applyFill="1" applyBorder="1" applyAlignment="1">
      <alignment horizontal="center" vertical="center"/>
    </xf>
    <xf numFmtId="0" fontId="24" fillId="7" borderId="1" xfId="18" applyFont="1" applyFill="1" applyBorder="1" applyAlignment="1">
      <alignment horizontal="center" vertical="center"/>
    </xf>
    <xf numFmtId="0" fontId="39" fillId="3" borderId="1" xfId="21" applyFont="1" applyFill="1" applyBorder="1" applyAlignment="1">
      <alignment horizontal="justify" vertical="center" wrapText="1"/>
    </xf>
    <xf numFmtId="0" fontId="39" fillId="3" borderId="1" xfId="0" applyFont="1" applyFill="1" applyBorder="1" applyAlignment="1">
      <alignment horizontal="justify" vertical="center" wrapText="1"/>
    </xf>
    <xf numFmtId="0" fontId="28" fillId="2" borderId="4" xfId="16" applyFont="1" applyFill="1" applyBorder="1" applyAlignment="1" applyProtection="1">
      <alignment horizontal="center" vertical="center"/>
    </xf>
    <xf numFmtId="15" fontId="48" fillId="3" borderId="4" xfId="16" applyNumberFormat="1" applyFont="1" applyFill="1" applyBorder="1" applyAlignment="1">
      <alignment horizontal="center" vertical="center"/>
    </xf>
    <xf numFmtId="0" fontId="28" fillId="5" borderId="4" xfId="9" applyFont="1" applyFill="1" applyBorder="1" applyAlignment="1" applyProtection="1">
      <alignment horizontal="center" vertical="center"/>
      <protection locked="0"/>
    </xf>
    <xf numFmtId="0" fontId="28" fillId="15" borderId="4" xfId="16" applyFont="1" applyFill="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8" fillId="7" borderId="4" xfId="16"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1" borderId="1" xfId="16" applyFont="1" applyFill="1" applyBorder="1" applyAlignment="1">
      <alignment horizontal="center" vertical="center" wrapText="1"/>
    </xf>
    <xf numFmtId="0" fontId="28" fillId="2" borderId="4" xfId="0"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0" fontId="28" fillId="2" borderId="4" xfId="16"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0" fontId="28" fillId="11" borderId="5" xfId="16" applyFont="1" applyFill="1" applyBorder="1" applyAlignment="1" applyProtection="1">
      <alignment horizontal="center" vertical="center" wrapText="1"/>
      <protection locked="0"/>
    </xf>
    <xf numFmtId="0" fontId="28" fillId="11" borderId="11" xfId="16" applyFont="1" applyFill="1" applyBorder="1" applyAlignment="1" applyProtection="1">
      <alignment horizontal="center" vertical="center" wrapText="1"/>
      <protection locked="0"/>
    </xf>
    <xf numFmtId="1" fontId="24" fillId="2" borderId="4" xfId="2" applyNumberFormat="1" applyFont="1" applyFill="1" applyBorder="1" applyAlignment="1">
      <alignment horizontal="center" vertical="center"/>
    </xf>
    <xf numFmtId="0" fontId="24" fillId="8" borderId="4" xfId="2" applyFont="1" applyFill="1" applyBorder="1" applyAlignment="1">
      <alignment horizontal="center" vertical="center"/>
    </xf>
    <xf numFmtId="1" fontId="28" fillId="2" borderId="4" xfId="16" applyNumberFormat="1" applyFont="1" applyFill="1" applyBorder="1" applyAlignment="1">
      <alignment horizontal="center" vertical="center"/>
    </xf>
    <xf numFmtId="0" fontId="33" fillId="11" borderId="1" xfId="16" applyFont="1" applyFill="1" applyBorder="1" applyAlignment="1">
      <alignment horizontal="center" vertical="center" wrapText="1"/>
    </xf>
    <xf numFmtId="0" fontId="28" fillId="7" borderId="4" xfId="18" applyFont="1" applyFill="1" applyBorder="1" applyAlignment="1">
      <alignment horizontal="center" vertical="center"/>
    </xf>
    <xf numFmtId="0" fontId="28" fillId="6" borderId="4" xfId="16" applyFont="1" applyFill="1" applyBorder="1" applyAlignment="1" applyProtection="1">
      <alignment horizontal="center" vertical="center"/>
      <protection locked="0"/>
    </xf>
    <xf numFmtId="0" fontId="24" fillId="6" borderId="4" xfId="18" applyFont="1" applyFill="1" applyBorder="1" applyAlignment="1">
      <alignment horizontal="center" vertical="center"/>
    </xf>
    <xf numFmtId="0" fontId="34" fillId="2" borderId="4" xfId="16" applyFont="1" applyFill="1" applyBorder="1" applyAlignment="1">
      <alignment horizontal="center" vertical="center"/>
    </xf>
    <xf numFmtId="0" fontId="28" fillId="2" borderId="4" xfId="2" applyFont="1" applyFill="1" applyBorder="1" applyAlignment="1">
      <alignment horizontal="center" vertical="center" wrapText="1"/>
    </xf>
    <xf numFmtId="0" fontId="28" fillId="11" borderId="3" xfId="16"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48" fillId="3" borderId="4" xfId="16" applyFont="1" applyFill="1" applyBorder="1" applyAlignment="1">
      <alignment horizontal="center" vertical="center" wrapText="1"/>
    </xf>
    <xf numFmtId="0" fontId="48" fillId="3" borderId="9" xfId="16" applyFont="1" applyFill="1" applyBorder="1" applyAlignment="1">
      <alignment horizontal="center" vertical="center" wrapText="1"/>
    </xf>
    <xf numFmtId="0" fontId="17" fillId="3" borderId="4" xfId="16" applyFont="1" applyFill="1" applyBorder="1" applyAlignment="1">
      <alignment horizontal="justify" vertical="center" wrapText="1"/>
    </xf>
    <xf numFmtId="0" fontId="17" fillId="3" borderId="4" xfId="9" applyFont="1" applyFill="1" applyBorder="1" applyAlignment="1">
      <alignment horizontal="center" vertical="center" wrapText="1"/>
    </xf>
    <xf numFmtId="0" fontId="17" fillId="3" borderId="1" xfId="16" applyFont="1" applyFill="1" applyBorder="1" applyAlignment="1">
      <alignment horizontal="center" vertical="center" wrapText="1"/>
    </xf>
    <xf numFmtId="0" fontId="48" fillId="3" borderId="4" xfId="16" applyFont="1" applyFill="1" applyBorder="1" applyAlignment="1">
      <alignment horizontal="justify" vertical="center" wrapText="1"/>
    </xf>
    <xf numFmtId="0" fontId="48" fillId="3" borderId="9" xfId="16" applyFont="1" applyFill="1" applyBorder="1" applyAlignment="1">
      <alignment horizontal="justify" vertical="center" wrapText="1"/>
    </xf>
    <xf numFmtId="0" fontId="48" fillId="3" borderId="1" xfId="16" applyFont="1" applyFill="1" applyBorder="1" applyAlignment="1">
      <alignment horizontal="center" vertical="center" wrapText="1"/>
    </xf>
    <xf numFmtId="0" fontId="28" fillId="7" borderId="4"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0" fontId="44" fillId="7" borderId="4" xfId="18" applyFont="1" applyFill="1" applyBorder="1" applyAlignment="1">
      <alignment horizontal="center" vertical="center"/>
    </xf>
    <xf numFmtId="0" fontId="48" fillId="3" borderId="1" xfId="16" applyFont="1" applyFill="1" applyBorder="1" applyAlignment="1">
      <alignment horizontal="justify" vertical="center" wrapText="1"/>
    </xf>
    <xf numFmtId="0" fontId="24" fillId="2" borderId="1" xfId="2" applyFont="1" applyFill="1" applyBorder="1" applyAlignment="1">
      <alignment horizontal="center" vertical="center" wrapText="1"/>
    </xf>
    <xf numFmtId="0" fontId="24" fillId="21" borderId="1" xfId="2" applyFont="1" applyFill="1" applyBorder="1" applyAlignment="1">
      <alignment horizontal="center" vertical="center" wrapText="1"/>
    </xf>
    <xf numFmtId="0" fontId="39" fillId="21" borderId="4" xfId="18" applyFont="1" applyFill="1" applyBorder="1" applyAlignment="1">
      <alignment horizontal="center" vertical="center"/>
    </xf>
    <xf numFmtId="0" fontId="39" fillId="21" borderId="1" xfId="18" applyFont="1" applyFill="1" applyBorder="1" applyAlignment="1">
      <alignment horizontal="center" vertical="center"/>
    </xf>
    <xf numFmtId="0" fontId="24" fillId="22" borderId="4" xfId="0" applyFont="1" applyFill="1" applyBorder="1" applyAlignment="1" applyProtection="1">
      <alignment horizontal="center" vertical="center" wrapText="1"/>
      <protection locked="0"/>
    </xf>
    <xf numFmtId="0" fontId="39" fillId="21" borderId="4" xfId="18" applyFont="1" applyFill="1" applyBorder="1" applyAlignment="1">
      <alignment horizontal="center" vertical="center" wrapText="1"/>
    </xf>
    <xf numFmtId="0" fontId="24" fillId="21" borderId="1" xfId="16" applyFont="1" applyFill="1" applyBorder="1" applyAlignment="1" applyProtection="1">
      <alignment horizontal="center" vertical="center" wrapText="1"/>
      <protection locked="0"/>
    </xf>
    <xf numFmtId="0" fontId="39" fillId="21" borderId="9" xfId="18" applyFont="1" applyFill="1" applyBorder="1" applyAlignment="1">
      <alignment horizontal="center" vertical="center" wrapText="1"/>
    </xf>
    <xf numFmtId="0" fontId="39" fillId="21" borderId="1" xfId="16" applyFont="1" applyFill="1" applyBorder="1" applyAlignment="1" applyProtection="1">
      <alignment horizontal="center" vertical="center" wrapText="1"/>
      <protection locked="0"/>
    </xf>
    <xf numFmtId="0" fontId="39" fillId="21" borderId="5" xfId="18" applyFont="1" applyFill="1" applyBorder="1" applyAlignment="1">
      <alignment horizontal="center" vertical="center"/>
    </xf>
    <xf numFmtId="0" fontId="39" fillId="21" borderId="4" xfId="0" applyFont="1" applyFill="1" applyBorder="1" applyAlignment="1">
      <alignment horizontal="center" vertical="center" wrapText="1"/>
    </xf>
    <xf numFmtId="0" fontId="39" fillId="21" borderId="6" xfId="18" applyFont="1" applyFill="1" applyBorder="1" applyAlignment="1">
      <alignment horizontal="center" vertical="center"/>
    </xf>
    <xf numFmtId="0" fontId="39" fillId="21" borderId="2" xfId="18" applyFont="1" applyFill="1" applyBorder="1" applyAlignment="1">
      <alignment horizontal="center" vertical="center"/>
    </xf>
    <xf numFmtId="0" fontId="39" fillId="21" borderId="25" xfId="18" applyFont="1" applyFill="1" applyBorder="1" applyAlignment="1">
      <alignment horizontal="center" vertical="center" wrapText="1"/>
    </xf>
    <xf numFmtId="0" fontId="39" fillId="21" borderId="1" xfId="0" applyFont="1" applyFill="1" applyBorder="1" applyAlignment="1">
      <alignment horizontal="center" vertical="center" wrapText="1"/>
    </xf>
    <xf numFmtId="0" fontId="39" fillId="21" borderId="1" xfId="18" applyFont="1" applyFill="1" applyBorder="1" applyAlignment="1">
      <alignment horizontal="center" vertical="center" wrapText="1"/>
    </xf>
    <xf numFmtId="0" fontId="39" fillId="21" borderId="2" xfId="18" applyFont="1" applyFill="1" applyBorder="1" applyAlignment="1">
      <alignment horizontal="center" vertical="center" wrapText="1"/>
    </xf>
    <xf numFmtId="0" fontId="39" fillId="21" borderId="1" xfId="2" applyFont="1" applyFill="1" applyBorder="1" applyAlignment="1">
      <alignment horizontal="center" vertical="center" wrapText="1"/>
    </xf>
    <xf numFmtId="0" fontId="39" fillId="21" borderId="4" xfId="2" applyFont="1" applyFill="1" applyBorder="1" applyAlignment="1">
      <alignment horizontal="center" vertical="center" wrapText="1"/>
    </xf>
    <xf numFmtId="0" fontId="39" fillId="21" borderId="4" xfId="16" applyFont="1" applyFill="1" applyBorder="1" applyAlignment="1" applyProtection="1">
      <alignment horizontal="center" vertical="center" wrapText="1"/>
      <protection locked="0"/>
    </xf>
    <xf numFmtId="0" fontId="24" fillId="21" borderId="1" xfId="9" applyFont="1" applyFill="1" applyBorder="1" applyAlignment="1" applyProtection="1">
      <alignment horizontal="center" vertical="center" wrapText="1"/>
      <protection locked="0"/>
    </xf>
    <xf numFmtId="0" fontId="24" fillId="21" borderId="1" xfId="18" applyFont="1" applyFill="1" applyBorder="1" applyAlignment="1">
      <alignment horizontal="center" vertical="center"/>
    </xf>
    <xf numFmtId="0" fontId="24" fillId="21" borderId="11" xfId="9" applyFont="1" applyFill="1" applyBorder="1" applyAlignment="1" applyProtection="1">
      <alignment horizontal="center" vertical="center" wrapText="1"/>
      <protection locked="0"/>
    </xf>
    <xf numFmtId="0" fontId="24" fillId="21" borderId="9" xfId="9" applyFont="1" applyFill="1" applyBorder="1" applyAlignment="1" applyProtection="1">
      <alignment horizontal="center" vertical="center" wrapText="1"/>
      <protection locked="0"/>
    </xf>
    <xf numFmtId="0" fontId="24" fillId="21" borderId="3" xfId="9" applyFont="1" applyFill="1" applyBorder="1" applyAlignment="1" applyProtection="1">
      <alignment horizontal="center" vertical="center" wrapText="1"/>
      <protection locked="0"/>
    </xf>
    <xf numFmtId="0" fontId="24" fillId="22" borderId="4" xfId="0" applyFont="1" applyFill="1" applyBorder="1" applyAlignment="1">
      <alignment horizontal="center" vertical="center"/>
    </xf>
    <xf numFmtId="0" fontId="39" fillId="22" borderId="1" xfId="0" applyFont="1" applyFill="1" applyBorder="1" applyAlignment="1" applyProtection="1">
      <alignment vertical="center" wrapText="1"/>
      <protection locked="0"/>
    </xf>
    <xf numFmtId="0" fontId="39" fillId="22" borderId="4" xfId="0"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xf>
    <xf numFmtId="0" fontId="24" fillId="21" borderId="9" xfId="16" applyFont="1" applyFill="1" applyBorder="1" applyAlignment="1" applyProtection="1">
      <alignment horizontal="center" vertical="center" wrapText="1"/>
      <protection locked="0"/>
    </xf>
    <xf numFmtId="0" fontId="24" fillId="21" borderId="10" xfId="9" applyFont="1" applyFill="1" applyBorder="1" applyAlignment="1" applyProtection="1">
      <alignment horizontal="center" vertical="center" wrapText="1"/>
      <protection locked="0"/>
    </xf>
    <xf numFmtId="0" fontId="24" fillId="21" borderId="8" xfId="9" applyFont="1" applyFill="1" applyBorder="1" applyAlignment="1" applyProtection="1">
      <alignment horizontal="center" vertical="center" wrapText="1"/>
      <protection locked="0"/>
    </xf>
    <xf numFmtId="0" fontId="24" fillId="21" borderId="5" xfId="18" applyFont="1" applyFill="1" applyBorder="1" applyAlignment="1">
      <alignment horizontal="center" vertical="center"/>
    </xf>
    <xf numFmtId="0" fontId="24" fillId="21" borderId="8" xfId="16" applyFont="1" applyFill="1" applyBorder="1" applyAlignment="1" applyProtection="1">
      <alignment horizontal="center" vertical="center" wrapText="1"/>
      <protection locked="0"/>
    </xf>
    <xf numFmtId="0" fontId="24" fillId="21" borderId="4" xfId="9" applyFont="1" applyFill="1" applyBorder="1" applyAlignment="1" applyProtection="1">
      <alignment horizontal="center" vertical="center" wrapText="1"/>
      <protection locked="0"/>
    </xf>
    <xf numFmtId="0" fontId="24" fillId="21" borderId="1" xfId="18" applyFont="1" applyFill="1" applyBorder="1" applyAlignment="1">
      <alignment horizontal="center" vertical="center" wrapText="1"/>
    </xf>
    <xf numFmtId="9" fontId="39" fillId="21" borderId="1" xfId="16" applyNumberFormat="1" applyFont="1" applyFill="1" applyBorder="1" applyAlignment="1" applyProtection="1">
      <alignment horizontal="center" vertical="center" wrapText="1"/>
      <protection locked="0"/>
    </xf>
    <xf numFmtId="0" fontId="24" fillId="21" borderId="4" xfId="16"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wrapText="1"/>
    </xf>
    <xf numFmtId="0" fontId="34" fillId="21" borderId="1" xfId="9" applyFont="1" applyFill="1" applyBorder="1" applyAlignment="1" applyProtection="1">
      <alignment horizontal="center" vertical="center"/>
      <protection locked="0"/>
    </xf>
    <xf numFmtId="0" fontId="34" fillId="21" borderId="1" xfId="9" applyFont="1" applyFill="1" applyBorder="1" applyAlignment="1">
      <alignment horizontal="center" vertical="center"/>
    </xf>
    <xf numFmtId="0" fontId="43" fillId="22" borderId="4" xfId="0" applyFont="1" applyFill="1" applyBorder="1" applyAlignment="1" applyProtection="1">
      <alignment horizontal="center" vertical="center"/>
      <protection locked="0"/>
    </xf>
    <xf numFmtId="0" fontId="34" fillId="21" borderId="4" xfId="16" applyFont="1" applyFill="1" applyBorder="1" applyAlignment="1" applyProtection="1">
      <alignment horizontal="center" vertical="center"/>
      <protection locked="0"/>
    </xf>
    <xf numFmtId="0" fontId="34" fillId="21" borderId="1" xfId="16" applyFont="1" applyFill="1" applyBorder="1" applyAlignment="1" applyProtection="1">
      <alignment horizontal="center" vertical="center"/>
      <protection locked="0"/>
    </xf>
    <xf numFmtId="0" fontId="34" fillId="21" borderId="1" xfId="16" applyFont="1" applyFill="1" applyBorder="1" applyAlignment="1" applyProtection="1">
      <alignment vertical="center"/>
      <protection locked="0"/>
    </xf>
    <xf numFmtId="0" fontId="34" fillId="21" borderId="4" xfId="16" applyFont="1" applyFill="1" applyBorder="1" applyAlignment="1" applyProtection="1">
      <alignment vertical="center"/>
      <protection locked="0"/>
    </xf>
    <xf numFmtId="0" fontId="39" fillId="21" borderId="1" xfId="16" applyFont="1" applyFill="1" applyBorder="1" applyAlignment="1" applyProtection="1">
      <alignment horizontal="center" vertical="center"/>
      <protection locked="0"/>
    </xf>
    <xf numFmtId="0" fontId="34" fillId="3" borderId="1" xfId="0" applyFont="1" applyFill="1" applyBorder="1" applyAlignment="1">
      <alignment horizontal="center" vertical="center" wrapText="1"/>
    </xf>
    <xf numFmtId="0" fontId="39" fillId="3" borderId="1" xfId="2" applyFont="1" applyFill="1" applyBorder="1" applyAlignment="1">
      <alignment horizontal="center" vertical="center" wrapText="1"/>
    </xf>
    <xf numFmtId="0" fontId="39" fillId="3" borderId="1" xfId="0"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1" xfId="21" applyFont="1" applyFill="1" applyBorder="1" applyAlignment="1">
      <alignment horizontal="justify" vertical="center" wrapText="1"/>
    </xf>
    <xf numFmtId="0" fontId="34" fillId="3" borderId="1" xfId="2" applyFont="1" applyFill="1" applyBorder="1" applyAlignment="1">
      <alignment horizontal="justify" vertical="center" wrapText="1"/>
    </xf>
    <xf numFmtId="0" fontId="39" fillId="3" borderId="1" xfId="2" applyFont="1" applyFill="1" applyBorder="1" applyAlignment="1">
      <alignment horizontal="justify" vertical="center" wrapText="1"/>
    </xf>
    <xf numFmtId="0" fontId="39" fillId="3" borderId="1" xfId="22" applyFont="1" applyFill="1" applyBorder="1" applyAlignment="1">
      <alignment horizontal="justify" vertical="center" wrapText="1"/>
    </xf>
    <xf numFmtId="0" fontId="34" fillId="3" borderId="1" xfId="22" applyFont="1" applyFill="1" applyBorder="1" applyAlignment="1">
      <alignment horizontal="justify" vertical="center" wrapText="1"/>
    </xf>
    <xf numFmtId="0" fontId="34" fillId="3" borderId="1" xfId="0" applyFont="1" applyFill="1" applyBorder="1" applyAlignment="1">
      <alignment horizontal="justify" vertical="center" wrapText="1"/>
    </xf>
    <xf numFmtId="0" fontId="39" fillId="3" borderId="1" xfId="9" applyFont="1" applyFill="1" applyBorder="1" applyAlignment="1">
      <alignment horizontal="justify" vertical="center" wrapText="1"/>
    </xf>
    <xf numFmtId="0" fontId="39" fillId="3" borderId="4" xfId="2" applyFont="1" applyFill="1" applyBorder="1" applyAlignment="1">
      <alignment horizontal="justify" vertical="center" wrapText="1"/>
    </xf>
    <xf numFmtId="0" fontId="17" fillId="3" borderId="4" xfId="9" applyFont="1" applyFill="1" applyBorder="1" applyAlignment="1">
      <alignment horizontal="justify" vertical="center" wrapText="1"/>
    </xf>
    <xf numFmtId="0" fontId="48" fillId="3" borderId="1" xfId="14" applyFont="1" applyFill="1" applyBorder="1" applyAlignment="1" applyProtection="1">
      <alignment horizontal="center" vertical="center" wrapText="1"/>
      <protection locked="0"/>
    </xf>
    <xf numFmtId="0" fontId="28" fillId="11" borderId="27" xfId="16" applyFont="1" applyFill="1" applyBorder="1" applyAlignment="1" applyProtection="1">
      <alignment horizontal="center" vertical="center" wrapText="1"/>
      <protection locked="0"/>
    </xf>
    <xf numFmtId="0" fontId="28" fillId="11" borderId="33" xfId="16" applyFont="1" applyFill="1" applyBorder="1" applyAlignment="1" applyProtection="1">
      <alignment vertical="center"/>
      <protection locked="0"/>
    </xf>
    <xf numFmtId="0" fontId="28" fillId="11" borderId="31" xfId="16" applyFont="1" applyFill="1" applyBorder="1" applyAlignment="1" applyProtection="1">
      <alignment vertical="center"/>
      <protection locked="0"/>
    </xf>
    <xf numFmtId="0" fontId="28" fillId="11" borderId="31" xfId="16" applyFont="1" applyFill="1" applyBorder="1" applyAlignment="1" applyProtection="1">
      <alignment vertical="center" wrapText="1"/>
      <protection locked="0"/>
    </xf>
    <xf numFmtId="0" fontId="28" fillId="11" borderId="32" xfId="16" applyFont="1" applyFill="1" applyBorder="1" applyAlignment="1" applyProtection="1">
      <alignment vertical="center" wrapText="1"/>
      <protection locked="0"/>
    </xf>
    <xf numFmtId="0" fontId="28" fillId="11" borderId="33" xfId="0" applyFont="1" applyFill="1" applyBorder="1" applyAlignment="1">
      <alignment vertical="center"/>
    </xf>
    <xf numFmtId="0" fontId="28" fillId="21" borderId="39" xfId="16" applyFont="1" applyFill="1" applyBorder="1" applyAlignment="1">
      <alignment horizontal="center" vertical="center"/>
    </xf>
    <xf numFmtId="0" fontId="17" fillId="3" borderId="38" xfId="0" applyFont="1" applyFill="1" applyBorder="1" applyAlignment="1">
      <alignment horizontal="center" vertical="center" wrapText="1"/>
    </xf>
    <xf numFmtId="0" fontId="48" fillId="3" borderId="40" xfId="16" applyFont="1" applyFill="1" applyBorder="1" applyAlignment="1">
      <alignment horizontal="center" vertical="center" wrapText="1"/>
    </xf>
    <xf numFmtId="0" fontId="48" fillId="3" borderId="41" xfId="3" applyFont="1" applyFill="1" applyBorder="1" applyAlignment="1">
      <alignment horizontal="center" vertical="center" wrapText="1"/>
    </xf>
    <xf numFmtId="0" fontId="48" fillId="3" borderId="38" xfId="16" applyFont="1" applyFill="1" applyBorder="1" applyAlignment="1">
      <alignment horizontal="center" vertical="center" wrapText="1"/>
    </xf>
    <xf numFmtId="0" fontId="17" fillId="3" borderId="38" xfId="16" applyFont="1" applyFill="1" applyBorder="1" applyAlignment="1">
      <alignment horizontal="center" vertical="center" wrapText="1"/>
    </xf>
    <xf numFmtId="0" fontId="48" fillId="3" borderId="41" xfId="16" applyFont="1" applyFill="1" applyBorder="1" applyAlignment="1">
      <alignment horizontal="center" vertical="center" wrapText="1"/>
    </xf>
    <xf numFmtId="0" fontId="17" fillId="3" borderId="41" xfId="9" applyFont="1" applyFill="1" applyBorder="1" applyAlignment="1">
      <alignment horizontal="center" vertical="center" wrapText="1"/>
    </xf>
    <xf numFmtId="0" fontId="28" fillId="15" borderId="45" xfId="16" applyFont="1" applyFill="1" applyBorder="1" applyAlignment="1" applyProtection="1">
      <alignment horizontal="center" vertical="center" wrapText="1"/>
      <protection locked="0"/>
    </xf>
    <xf numFmtId="0" fontId="24" fillId="21" borderId="45" xfId="16" applyFont="1" applyFill="1" applyBorder="1" applyAlignment="1" applyProtection="1">
      <alignment horizontal="center" vertical="center" wrapText="1"/>
      <protection locked="0"/>
    </xf>
    <xf numFmtId="0" fontId="39" fillId="21" borderId="45" xfId="16" applyFont="1" applyFill="1" applyBorder="1" applyAlignment="1" applyProtection="1">
      <alignment horizontal="center" vertical="center" wrapText="1"/>
      <protection locked="0"/>
    </xf>
    <xf numFmtId="0" fontId="24" fillId="21" borderId="45" xfId="2" applyFont="1" applyFill="1" applyBorder="1" applyAlignment="1">
      <alignment horizontal="center" vertical="center" wrapText="1"/>
    </xf>
    <xf numFmtId="0" fontId="39" fillId="21" borderId="45" xfId="16" applyFont="1" applyFill="1" applyBorder="1" applyAlignment="1">
      <alignment horizontal="center" vertical="center" wrapText="1"/>
    </xf>
    <xf numFmtId="0" fontId="24" fillId="21" borderId="45" xfId="16" applyFont="1" applyFill="1" applyBorder="1" applyAlignment="1">
      <alignment horizontal="center" vertical="center" wrapText="1"/>
    </xf>
    <xf numFmtId="0" fontId="34" fillId="21" borderId="45" xfId="16" applyFont="1" applyFill="1" applyBorder="1" applyAlignment="1" applyProtection="1">
      <alignment horizontal="center" vertical="center"/>
      <protection locked="0"/>
    </xf>
    <xf numFmtId="0" fontId="28" fillId="21" borderId="45" xfId="16" applyFont="1" applyFill="1" applyBorder="1" applyAlignment="1" applyProtection="1">
      <alignment horizontal="center" vertical="center"/>
      <protection locked="0"/>
    </xf>
    <xf numFmtId="0" fontId="28" fillId="6" borderId="45" xfId="16" applyFont="1" applyFill="1" applyBorder="1" applyAlignment="1" applyProtection="1">
      <alignment horizontal="center" vertical="center"/>
      <protection locked="0"/>
    </xf>
    <xf numFmtId="0" fontId="28" fillId="7" borderId="45" xfId="16" applyFont="1" applyFill="1" applyBorder="1" applyAlignment="1" applyProtection="1">
      <alignment horizontal="center" vertical="center"/>
      <protection locked="0"/>
    </xf>
    <xf numFmtId="0" fontId="39" fillId="3" borderId="45" xfId="2" applyFont="1" applyFill="1" applyBorder="1" applyAlignment="1">
      <alignment horizontal="center" vertical="center" wrapText="1"/>
    </xf>
    <xf numFmtId="0" fontId="39" fillId="3" borderId="45" xfId="2" applyFont="1" applyFill="1" applyBorder="1" applyAlignment="1" applyProtection="1">
      <alignment horizontal="justify" vertical="center" wrapText="1"/>
      <protection locked="0"/>
    </xf>
    <xf numFmtId="0" fontId="34" fillId="2" borderId="45" xfId="16" applyFont="1" applyFill="1" applyBorder="1" applyAlignment="1" applyProtection="1">
      <alignment horizontal="center" vertical="center"/>
      <protection locked="0"/>
    </xf>
    <xf numFmtId="0" fontId="34" fillId="2" borderId="45" xfId="16" applyFont="1" applyFill="1" applyBorder="1" applyAlignment="1" applyProtection="1">
      <alignment horizontal="center" vertical="center" wrapText="1"/>
      <protection locked="0"/>
    </xf>
    <xf numFmtId="0" fontId="34" fillId="2" borderId="45" xfId="16" applyFont="1" applyFill="1" applyBorder="1" applyAlignment="1">
      <alignment horizontal="center" vertical="center"/>
    </xf>
    <xf numFmtId="1" fontId="24" fillId="2" borderId="45" xfId="2" applyNumberFormat="1" applyFont="1" applyFill="1" applyBorder="1" applyAlignment="1">
      <alignment horizontal="center" vertical="center"/>
    </xf>
    <xf numFmtId="0" fontId="24" fillId="8" borderId="45" xfId="2" applyFont="1" applyFill="1" applyBorder="1" applyAlignment="1">
      <alignment horizontal="center" vertical="center"/>
    </xf>
    <xf numFmtId="0" fontId="24" fillId="2" borderId="45" xfId="2" applyFont="1" applyFill="1" applyBorder="1" applyAlignment="1">
      <alignment horizontal="center" vertical="center"/>
    </xf>
    <xf numFmtId="0" fontId="34" fillId="8" borderId="45" xfId="16" applyFont="1" applyFill="1" applyBorder="1" applyAlignment="1">
      <alignment horizontal="center" vertical="center"/>
    </xf>
    <xf numFmtId="1" fontId="28" fillId="2" borderId="45" xfId="16" applyNumberFormat="1" applyFont="1" applyFill="1" applyBorder="1" applyAlignment="1">
      <alignment horizontal="center" vertical="center"/>
    </xf>
    <xf numFmtId="1" fontId="28" fillId="6" borderId="45" xfId="16" applyNumberFormat="1" applyFont="1" applyFill="1" applyBorder="1" applyAlignment="1">
      <alignment horizontal="center" vertical="center"/>
    </xf>
    <xf numFmtId="0" fontId="24" fillId="6" borderId="45" xfId="18" applyFont="1" applyFill="1" applyBorder="1" applyAlignment="1">
      <alignment horizontal="center" vertical="center"/>
    </xf>
    <xf numFmtId="0" fontId="24" fillId="2" borderId="45" xfId="0" applyFont="1" applyFill="1" applyBorder="1" applyAlignment="1">
      <alignment horizontal="center" vertical="center" wrapText="1"/>
    </xf>
    <xf numFmtId="0" fontId="48" fillId="3" borderId="45" xfId="16" applyFont="1" applyFill="1" applyBorder="1" applyAlignment="1">
      <alignment horizontal="justify" vertical="center"/>
    </xf>
    <xf numFmtId="0" fontId="48" fillId="3" borderId="45" xfId="16" applyFont="1" applyFill="1" applyBorder="1" applyAlignment="1">
      <alignment horizontal="center" vertical="center"/>
    </xf>
    <xf numFmtId="15" fontId="48" fillId="3" borderId="45" xfId="16" applyNumberFormat="1" applyFont="1" applyFill="1" applyBorder="1" applyAlignment="1">
      <alignment horizontal="center" vertical="center"/>
    </xf>
    <xf numFmtId="0" fontId="48" fillId="3" borderId="46" xfId="16" applyFont="1" applyFill="1" applyBorder="1" applyAlignment="1">
      <alignment horizontal="center" vertical="center" wrapText="1"/>
    </xf>
    <xf numFmtId="0" fontId="28" fillId="23" borderId="44" xfId="16" applyFont="1" applyFill="1" applyBorder="1" applyAlignment="1">
      <alignment horizontal="center" vertical="center"/>
    </xf>
    <xf numFmtId="0" fontId="28" fillId="5" borderId="45" xfId="16" applyFont="1" applyFill="1" applyBorder="1" applyAlignment="1" applyProtection="1">
      <alignment horizontal="center" vertical="center"/>
      <protection locked="0"/>
    </xf>
    <xf numFmtId="0" fontId="28" fillId="7" borderId="4" xfId="16" applyFont="1" applyFill="1" applyBorder="1" applyAlignment="1" applyProtection="1">
      <alignment horizontal="center" vertical="center"/>
    </xf>
    <xf numFmtId="0" fontId="44" fillId="7" borderId="19" xfId="16" applyFont="1" applyFill="1" applyBorder="1" applyAlignment="1" applyProtection="1">
      <alignment horizontal="center" vertical="center"/>
      <protection locked="0"/>
    </xf>
    <xf numFmtId="0" fontId="34" fillId="20" borderId="14" xfId="16" applyFont="1" applyFill="1" applyBorder="1" applyAlignment="1" applyProtection="1">
      <alignment horizontal="center" vertical="center" wrapText="1"/>
      <protection locked="0"/>
    </xf>
    <xf numFmtId="0" fontId="28" fillId="23" borderId="16" xfId="16" applyFont="1" applyFill="1" applyBorder="1" applyAlignment="1">
      <alignment horizontal="center" vertical="center"/>
    </xf>
    <xf numFmtId="0" fontId="28" fillId="23" borderId="0" xfId="16" applyFont="1" applyFill="1" applyBorder="1" applyAlignment="1">
      <alignment horizontal="center" vertical="center"/>
    </xf>
    <xf numFmtId="15" fontId="48" fillId="3" borderId="4" xfId="16" applyNumberFormat="1" applyFont="1" applyFill="1" applyBorder="1" applyAlignment="1">
      <alignment horizontal="center" vertical="center"/>
    </xf>
    <xf numFmtId="15" fontId="48" fillId="3" borderId="9" xfId="16" applyNumberFormat="1" applyFont="1" applyFill="1" applyBorder="1" applyAlignment="1">
      <alignment horizontal="center" vertical="center"/>
    </xf>
    <xf numFmtId="0" fontId="34" fillId="21" borderId="4" xfId="16" applyFont="1" applyFill="1" applyBorder="1" applyAlignment="1" applyProtection="1">
      <alignment horizontal="center" vertical="center"/>
      <protection locked="0"/>
    </xf>
    <xf numFmtId="0" fontId="34" fillId="21" borderId="8" xfId="16" applyFont="1" applyFill="1" applyBorder="1" applyAlignment="1" applyProtection="1">
      <alignment horizontal="center" vertical="center"/>
      <protection locked="0"/>
    </xf>
    <xf numFmtId="0" fontId="34" fillId="21" borderId="9" xfId="16" applyFont="1" applyFill="1" applyBorder="1" applyAlignment="1" applyProtection="1">
      <alignment horizontal="center" vertical="center"/>
      <protection locked="0"/>
    </xf>
    <xf numFmtId="0" fontId="39" fillId="21" borderId="4" xfId="16" applyFont="1" applyFill="1" applyBorder="1" applyAlignment="1" applyProtection="1">
      <alignment horizontal="center" vertical="center" wrapText="1"/>
      <protection locked="0"/>
    </xf>
    <xf numFmtId="0" fontId="39" fillId="21" borderId="9" xfId="0" applyFont="1" applyFill="1" applyBorder="1" applyAlignment="1">
      <alignment horizontal="center" vertical="center" wrapText="1"/>
    </xf>
    <xf numFmtId="0" fontId="39" fillId="21" borderId="4" xfId="18" applyFont="1" applyFill="1" applyBorder="1" applyAlignment="1">
      <alignment horizontal="center" vertical="center"/>
    </xf>
    <xf numFmtId="0" fontId="39" fillId="21" borderId="9" xfId="18" applyFont="1" applyFill="1" applyBorder="1" applyAlignment="1">
      <alignment horizontal="center" vertical="center"/>
    </xf>
    <xf numFmtId="0" fontId="39" fillId="21" borderId="4" xfId="16" applyFont="1" applyFill="1" applyBorder="1" applyAlignment="1" applyProtection="1">
      <alignment horizontal="center" vertical="center"/>
      <protection locked="0"/>
    </xf>
    <xf numFmtId="0" fontId="39" fillId="21" borderId="9" xfId="16"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39" fillId="21" borderId="8" xfId="18" applyFont="1" applyFill="1" applyBorder="1" applyAlignment="1">
      <alignment horizontal="center" vertical="center"/>
    </xf>
    <xf numFmtId="0" fontId="24" fillId="21" borderId="4" xfId="9" applyFont="1" applyFill="1" applyBorder="1" applyAlignment="1" applyProtection="1">
      <alignment horizontal="center" vertical="center" wrapText="1"/>
      <protection locked="0"/>
    </xf>
    <xf numFmtId="0" fontId="24" fillId="21" borderId="9" xfId="9" applyFont="1" applyFill="1" applyBorder="1" applyAlignment="1" applyProtection="1">
      <alignment horizontal="center" vertical="center" wrapText="1"/>
      <protection locked="0"/>
    </xf>
    <xf numFmtId="0" fontId="28" fillId="8" borderId="4" xfId="9" applyFont="1" applyFill="1" applyBorder="1" applyAlignment="1" applyProtection="1">
      <alignment horizontal="center" vertical="center"/>
      <protection locked="0"/>
    </xf>
    <xf numFmtId="0" fontId="28" fillId="8" borderId="8" xfId="9" applyFont="1" applyFill="1" applyBorder="1" applyAlignment="1" applyProtection="1">
      <alignment horizontal="center" vertical="center"/>
      <protection locked="0"/>
    </xf>
    <xf numFmtId="0" fontId="28" fillId="5" borderId="4" xfId="9" applyFont="1" applyFill="1" applyBorder="1" applyAlignment="1" applyProtection="1">
      <alignment horizontal="center" vertical="center"/>
      <protection locked="0"/>
    </xf>
    <xf numFmtId="0" fontId="28" fillId="5" borderId="9" xfId="9" applyFont="1" applyFill="1" applyBorder="1" applyAlignment="1" applyProtection="1">
      <alignment horizontal="center" vertical="center"/>
      <protection locked="0"/>
    </xf>
    <xf numFmtId="0" fontId="39" fillId="21" borderId="4" xfId="18" applyFont="1" applyFill="1" applyBorder="1" applyAlignment="1">
      <alignment horizontal="center" vertical="center" wrapText="1"/>
    </xf>
    <xf numFmtId="0" fontId="39" fillId="21" borderId="8" xfId="18" applyFont="1" applyFill="1" applyBorder="1" applyAlignment="1">
      <alignment horizontal="center" vertical="center" wrapText="1"/>
    </xf>
    <xf numFmtId="0" fontId="24" fillId="21" borderId="4" xfId="18" applyFont="1" applyFill="1" applyBorder="1" applyAlignment="1">
      <alignment horizontal="center" vertical="center"/>
    </xf>
    <xf numFmtId="0" fontId="24" fillId="21" borderId="9" xfId="18" applyFont="1" applyFill="1" applyBorder="1" applyAlignment="1">
      <alignment horizontal="center" vertical="center"/>
    </xf>
    <xf numFmtId="0" fontId="28" fillId="2" borderId="4" xfId="16" applyFont="1" applyFill="1" applyBorder="1" applyAlignment="1" applyProtection="1">
      <alignment horizontal="center" vertical="center"/>
      <protection locked="0"/>
    </xf>
    <xf numFmtId="0" fontId="28" fillId="2" borderId="8" xfId="16" applyFont="1" applyFill="1" applyBorder="1" applyAlignment="1" applyProtection="1">
      <alignment horizontal="center" vertical="center"/>
      <protection locked="0"/>
    </xf>
    <xf numFmtId="0" fontId="24" fillId="21" borderId="4" xfId="2" applyFont="1" applyFill="1" applyBorder="1" applyAlignment="1">
      <alignment horizontal="center" vertical="center" wrapText="1"/>
    </xf>
    <xf numFmtId="0" fontId="24" fillId="21" borderId="9" xfId="2" applyFont="1" applyFill="1" applyBorder="1" applyAlignment="1">
      <alignment horizontal="center" vertical="center" wrapText="1"/>
    </xf>
    <xf numFmtId="0" fontId="39" fillId="21" borderId="4" xfId="0" applyFont="1" applyFill="1" applyBorder="1" applyAlignment="1">
      <alignment horizontal="center" vertical="center" wrapText="1"/>
    </xf>
    <xf numFmtId="0" fontId="28" fillId="2" borderId="9" xfId="16" applyFont="1" applyFill="1" applyBorder="1" applyAlignment="1" applyProtection="1">
      <alignment horizontal="center" vertical="center"/>
      <protection locked="0"/>
    </xf>
    <xf numFmtId="0" fontId="24" fillId="21" borderId="4" xfId="9" applyFont="1" applyFill="1" applyBorder="1" applyAlignment="1" applyProtection="1">
      <alignment horizontal="center" vertical="center"/>
      <protection locked="0"/>
    </xf>
    <xf numFmtId="0" fontId="24" fillId="21" borderId="9" xfId="9"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28" fillId="21" borderId="42" xfId="16" applyFont="1" applyFill="1" applyBorder="1" applyAlignment="1">
      <alignment horizontal="center" vertical="center"/>
    </xf>
    <xf numFmtId="0" fontId="28" fillId="21" borderId="37" xfId="16" applyFont="1" applyFill="1" applyBorder="1" applyAlignment="1">
      <alignment horizontal="center" vertical="center"/>
    </xf>
    <xf numFmtId="0" fontId="28" fillId="20" borderId="39" xfId="16" applyFont="1" applyFill="1" applyBorder="1" applyAlignment="1">
      <alignment horizontal="center" vertical="center"/>
    </xf>
    <xf numFmtId="0" fontId="28" fillId="15" borderId="4" xfId="16" applyFont="1" applyFill="1" applyBorder="1" applyAlignment="1" applyProtection="1">
      <alignment horizontal="center" vertical="center" wrapText="1"/>
      <protection locked="0"/>
    </xf>
    <xf numFmtId="0" fontId="28" fillId="15" borderId="9" xfId="16" applyFont="1" applyFill="1" applyBorder="1" applyAlignment="1" applyProtection="1">
      <alignment horizontal="center" vertical="center" wrapText="1"/>
      <protection locked="0"/>
    </xf>
    <xf numFmtId="0" fontId="24" fillId="21" borderId="4" xfId="16" applyFont="1" applyFill="1" applyBorder="1" applyAlignment="1" applyProtection="1">
      <alignment horizontal="center" vertical="center" wrapText="1"/>
      <protection locked="0"/>
    </xf>
    <xf numFmtId="0" fontId="24" fillId="21" borderId="8" xfId="16" applyFont="1" applyFill="1" applyBorder="1" applyAlignment="1" applyProtection="1">
      <alignment horizontal="center" vertical="center" wrapText="1"/>
      <protection locked="0"/>
    </xf>
    <xf numFmtId="0" fontId="28" fillId="11" borderId="28" xfId="16" applyFont="1" applyFill="1" applyBorder="1" applyAlignment="1" applyProtection="1">
      <alignment horizontal="center" vertical="center" wrapText="1"/>
      <protection locked="0"/>
    </xf>
    <xf numFmtId="0" fontId="28" fillId="11" borderId="37" xfId="16" applyFont="1" applyFill="1" applyBorder="1" applyAlignment="1" applyProtection="1">
      <alignment horizontal="center" vertical="center" wrapText="1"/>
      <protection locked="0"/>
    </xf>
    <xf numFmtId="0" fontId="28" fillId="21" borderId="39" xfId="16" applyFont="1" applyFill="1" applyBorder="1" applyAlignment="1">
      <alignment horizontal="center" vertical="center"/>
    </xf>
    <xf numFmtId="0" fontId="28" fillId="11" borderId="29" xfId="16" applyFont="1" applyFill="1" applyBorder="1" applyAlignment="1" applyProtection="1">
      <alignment horizontal="center" vertical="center" wrapText="1"/>
      <protection locked="0"/>
    </xf>
    <xf numFmtId="0" fontId="28" fillId="11" borderId="9" xfId="16" applyFont="1" applyFill="1" applyBorder="1" applyAlignment="1" applyProtection="1">
      <alignment horizontal="center" vertical="center" wrapText="1"/>
      <protection locked="0"/>
    </xf>
    <xf numFmtId="0" fontId="39" fillId="21" borderId="9" xfId="18" applyFont="1" applyFill="1" applyBorder="1" applyAlignment="1">
      <alignment horizontal="center" vertical="center" wrapText="1"/>
    </xf>
    <xf numFmtId="49" fontId="47" fillId="3" borderId="26" xfId="16" applyNumberFormat="1" applyFont="1" applyFill="1" applyBorder="1" applyAlignment="1">
      <alignment horizontal="left" vertical="center" wrapText="1"/>
    </xf>
    <xf numFmtId="0" fontId="24" fillId="21" borderId="9" xfId="16" applyFont="1" applyFill="1" applyBorder="1" applyAlignment="1" applyProtection="1">
      <alignment horizontal="center" vertical="center" wrapText="1"/>
      <protection locked="0"/>
    </xf>
    <xf numFmtId="0" fontId="28" fillId="7" borderId="4" xfId="16" applyFont="1" applyFill="1" applyBorder="1" applyAlignment="1">
      <alignment horizontal="center" vertical="center" wrapText="1"/>
    </xf>
    <xf numFmtId="0" fontId="28" fillId="7" borderId="9" xfId="16"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0" borderId="9" xfId="18" applyFont="1" applyFill="1" applyBorder="1" applyAlignment="1">
      <alignment horizontal="center" vertical="center"/>
    </xf>
    <xf numFmtId="0" fontId="34" fillId="2" borderId="4"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28" fillId="11" borderId="4" xfId="16" applyFont="1" applyFill="1" applyBorder="1" applyAlignment="1">
      <alignment horizontal="center" vertical="center" wrapText="1"/>
    </xf>
    <xf numFmtId="0" fontId="33" fillId="11" borderId="30" xfId="16" applyFont="1" applyFill="1" applyBorder="1" applyAlignment="1">
      <alignment horizontal="center" vertical="center" wrapText="1"/>
    </xf>
    <xf numFmtId="0" fontId="33" fillId="11" borderId="32" xfId="16" applyFont="1" applyFill="1" applyBorder="1" applyAlignment="1">
      <alignment horizontal="center" vertical="center" wrapText="1"/>
    </xf>
    <xf numFmtId="0" fontId="28" fillId="15" borderId="8" xfId="16"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wrapText="1"/>
    </xf>
    <xf numFmtId="0" fontId="24" fillId="21" borderId="9" xfId="0" applyFont="1" applyFill="1" applyBorder="1" applyAlignment="1">
      <alignment horizontal="center" vertical="center" wrapText="1"/>
    </xf>
    <xf numFmtId="0" fontId="24" fillId="21" borderId="8" xfId="2" applyFont="1" applyFill="1" applyBorder="1" applyAlignment="1">
      <alignment horizontal="center" vertical="center" wrapText="1"/>
    </xf>
    <xf numFmtId="0" fontId="24" fillId="21" borderId="8" xfId="18" applyFont="1" applyFill="1" applyBorder="1" applyAlignment="1">
      <alignment horizontal="center" vertical="center"/>
    </xf>
    <xf numFmtId="0" fontId="39" fillId="21" borderId="8" xfId="16" applyFont="1" applyFill="1" applyBorder="1" applyAlignment="1" applyProtection="1">
      <alignment horizontal="center" vertical="center" wrapText="1"/>
      <protection locked="0"/>
    </xf>
    <xf numFmtId="0" fontId="39" fillId="21" borderId="9" xfId="16" applyFont="1" applyFill="1" applyBorder="1" applyAlignment="1" applyProtection="1">
      <alignment horizontal="center" vertical="center" wrapText="1"/>
      <protection locked="0"/>
    </xf>
    <xf numFmtId="0" fontId="24" fillId="21" borderId="8" xfId="9" applyFont="1" applyFill="1" applyBorder="1" applyAlignment="1" applyProtection="1">
      <alignment horizontal="center" vertical="center" wrapText="1"/>
      <protection locked="0"/>
    </xf>
    <xf numFmtId="0" fontId="24" fillId="5" borderId="8" xfId="9" applyFont="1" applyFill="1" applyBorder="1" applyAlignment="1" applyProtection="1">
      <alignment horizontal="center" vertical="center"/>
      <protection locked="0"/>
    </xf>
    <xf numFmtId="0" fontId="28" fillId="5" borderId="4" xfId="16" applyFont="1" applyFill="1" applyBorder="1" applyAlignment="1" applyProtection="1">
      <alignment horizontal="center" vertical="center"/>
      <protection locked="0"/>
    </xf>
    <xf numFmtId="0" fontId="28" fillId="5" borderId="8" xfId="16" applyFont="1" applyFill="1" applyBorder="1" applyAlignment="1" applyProtection="1">
      <alignment horizontal="center" vertical="center"/>
      <protection locked="0"/>
    </xf>
    <xf numFmtId="0" fontId="28" fillId="5" borderId="9" xfId="16" applyFont="1" applyFill="1" applyBorder="1" applyAlignment="1" applyProtection="1">
      <alignment horizontal="center" vertical="center"/>
      <protection locked="0"/>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4" fillId="11" borderId="34" xfId="2" applyFont="1" applyFill="1" applyBorder="1" applyAlignment="1">
      <alignment horizontal="center" vertical="center" wrapText="1"/>
    </xf>
    <xf numFmtId="0" fontId="24" fillId="11" borderId="35"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1" fontId="28" fillId="7" borderId="9" xfId="16" applyNumberFormat="1" applyFont="1" applyFill="1" applyBorder="1" applyAlignment="1">
      <alignment horizontal="center" vertical="center"/>
    </xf>
    <xf numFmtId="0" fontId="28" fillId="2" borderId="4" xfId="16" applyFont="1" applyFill="1" applyBorder="1" applyAlignment="1">
      <alignment horizontal="center" vertical="center" wrapText="1"/>
    </xf>
    <xf numFmtId="0" fontId="28" fillId="2" borderId="9" xfId="16"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1" fontId="28" fillId="6" borderId="9" xfId="16" applyNumberFormat="1" applyFont="1" applyFill="1" applyBorder="1" applyAlignment="1">
      <alignment horizontal="center" vertical="center"/>
    </xf>
    <xf numFmtId="0" fontId="28" fillId="11" borderId="30" xfId="0" applyFont="1" applyFill="1" applyBorder="1" applyAlignment="1">
      <alignment horizontal="center" vertical="center"/>
    </xf>
    <xf numFmtId="0" fontId="28" fillId="11" borderId="32" xfId="0" applyFont="1" applyFill="1" applyBorder="1" applyAlignment="1">
      <alignment horizontal="center" vertical="center"/>
    </xf>
    <xf numFmtId="0" fontId="28" fillId="11" borderId="34" xfId="16" applyFont="1" applyFill="1" applyBorder="1" applyAlignment="1" applyProtection="1">
      <alignment horizontal="center" vertical="center" wrapText="1"/>
      <protection locked="0"/>
    </xf>
    <xf numFmtId="0" fontId="28" fillId="11" borderId="35" xfId="16" applyFont="1" applyFill="1" applyBorder="1" applyAlignment="1" applyProtection="1">
      <alignment horizontal="center" vertical="center" wrapText="1"/>
      <protection locked="0"/>
    </xf>
    <xf numFmtId="0" fontId="28" fillId="11" borderId="25" xfId="16" applyFont="1" applyFill="1" applyBorder="1" applyAlignment="1" applyProtection="1">
      <alignment horizontal="center" vertical="center" wrapText="1"/>
      <protection locked="0"/>
    </xf>
    <xf numFmtId="0" fontId="28" fillId="11" borderId="10" xfId="16" applyFont="1" applyFill="1" applyBorder="1" applyAlignment="1" applyProtection="1">
      <alignment horizontal="center" vertical="center" wrapText="1"/>
      <protection locked="0"/>
    </xf>
    <xf numFmtId="0" fontId="24" fillId="11" borderId="2" xfId="1" applyFont="1" applyFill="1" applyBorder="1" applyAlignment="1">
      <alignment horizontal="center" vertical="center" wrapText="1"/>
    </xf>
    <xf numFmtId="0" fontId="24" fillId="11" borderId="3" xfId="1" applyFont="1" applyFill="1" applyBorder="1" applyAlignment="1">
      <alignment horizontal="center" vertical="center" wrapText="1"/>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4" fillId="8" borderId="4" xfId="2" applyFont="1" applyFill="1" applyBorder="1" applyAlignment="1">
      <alignment horizontal="center" vertical="center"/>
    </xf>
    <xf numFmtId="0" fontId="24" fillId="8" borderId="9" xfId="2" applyFont="1" applyFill="1" applyBorder="1" applyAlignment="1">
      <alignment horizontal="center" vertical="center"/>
    </xf>
    <xf numFmtId="0" fontId="24" fillId="11" borderId="34" xfId="0" applyFont="1" applyFill="1" applyBorder="1" applyAlignment="1">
      <alignment horizontal="center" vertical="center" wrapText="1"/>
    </xf>
    <xf numFmtId="0" fontId="24" fillId="11" borderId="35"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41" fillId="11" borderId="34" xfId="1" applyFont="1" applyFill="1" applyBorder="1" applyAlignment="1">
      <alignment horizontal="center" vertical="center" wrapText="1"/>
    </xf>
    <xf numFmtId="0" fontId="41" fillId="11" borderId="35" xfId="1" applyFont="1" applyFill="1" applyBorder="1" applyAlignment="1">
      <alignment horizontal="center" vertical="center" wrapText="1"/>
    </xf>
    <xf numFmtId="0" fontId="41" fillId="11" borderId="25" xfId="1" applyFont="1" applyFill="1" applyBorder="1" applyAlignment="1">
      <alignment horizontal="center" vertical="center" wrapText="1"/>
    </xf>
    <xf numFmtId="0" fontId="41" fillId="11" borderId="10" xfId="1" applyFont="1" applyFill="1" applyBorder="1" applyAlignment="1">
      <alignment horizontal="center" vertical="center" wrapText="1"/>
    </xf>
    <xf numFmtId="0" fontId="24" fillId="11" borderId="29"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34" fillId="2" borderId="4" xfId="16" applyFont="1" applyFill="1" applyBorder="1" applyAlignment="1">
      <alignment horizontal="center" vertical="center" wrapText="1"/>
    </xf>
    <xf numFmtId="0" fontId="34" fillId="2" borderId="9" xfId="16"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9" xfId="0" applyFont="1" applyFill="1" applyBorder="1" applyAlignment="1">
      <alignment horizontal="center" vertical="center" wrapText="1"/>
    </xf>
    <xf numFmtId="1" fontId="28" fillId="2" borderId="4" xfId="16" applyNumberFormat="1" applyFont="1" applyFill="1" applyBorder="1" applyAlignment="1">
      <alignment horizontal="center" vertical="center"/>
    </xf>
    <xf numFmtId="1" fontId="28" fillId="2" borderId="9" xfId="16" applyNumberFormat="1" applyFont="1" applyFill="1" applyBorder="1" applyAlignment="1">
      <alignment horizontal="center" vertical="center"/>
    </xf>
    <xf numFmtId="0" fontId="34" fillId="2" borderId="4" xfId="16" applyFont="1" applyFill="1" applyBorder="1" applyAlignment="1">
      <alignment horizontal="center" vertical="center"/>
    </xf>
    <xf numFmtId="0" fontId="34" fillId="2" borderId="9" xfId="16" applyFont="1" applyFill="1" applyBorder="1" applyAlignment="1">
      <alignment horizontal="center" vertical="center"/>
    </xf>
    <xf numFmtId="0" fontId="34" fillId="3" borderId="4" xfId="0" quotePrefix="1" applyFont="1" applyFill="1" applyBorder="1" applyAlignment="1">
      <alignment horizontal="justify" vertical="center" wrapText="1"/>
    </xf>
    <xf numFmtId="0" fontId="34" fillId="3" borderId="9" xfId="0" quotePrefix="1" applyFont="1" applyFill="1" applyBorder="1" applyAlignment="1">
      <alignment horizontal="justify" vertical="center" wrapText="1"/>
    </xf>
    <xf numFmtId="0" fontId="42" fillId="11" borderId="33" xfId="1" applyFont="1" applyFill="1" applyBorder="1" applyAlignment="1">
      <alignment horizontal="center" vertical="center" wrapText="1"/>
    </xf>
    <xf numFmtId="0" fontId="42" fillId="11" borderId="1" xfId="1" applyFont="1" applyFill="1" applyBorder="1" applyAlignment="1">
      <alignment horizontal="center" vertical="center" wrapText="1"/>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0" fontId="28" fillId="7" borderId="4" xfId="18" applyFont="1" applyFill="1" applyBorder="1" applyAlignment="1">
      <alignment horizontal="center" vertical="center"/>
    </xf>
    <xf numFmtId="0" fontId="28" fillId="7" borderId="9" xfId="18" applyFont="1" applyFill="1" applyBorder="1" applyAlignment="1">
      <alignment horizontal="center" vertical="center"/>
    </xf>
    <xf numFmtId="0" fontId="28" fillId="11" borderId="5" xfId="16" applyFont="1" applyFill="1" applyBorder="1" applyAlignment="1" applyProtection="1">
      <alignment horizontal="center" vertical="center" wrapText="1"/>
      <protection locked="0"/>
    </xf>
    <xf numFmtId="0" fontId="28" fillId="11" borderId="27" xfId="16" applyFont="1" applyFill="1" applyBorder="1" applyAlignment="1" applyProtection="1">
      <alignment horizontal="center" vertical="center" wrapText="1"/>
      <protection locked="0"/>
    </xf>
    <xf numFmtId="0" fontId="28" fillId="11" borderId="11" xfId="16" applyFont="1" applyFill="1" applyBorder="1" applyAlignment="1" applyProtection="1">
      <alignment horizontal="center" vertical="center" wrapText="1"/>
      <protection locked="0"/>
    </xf>
    <xf numFmtId="0" fontId="28" fillId="11" borderId="5" xfId="16" applyFont="1" applyFill="1" applyBorder="1" applyAlignment="1">
      <alignment horizontal="center" vertical="center"/>
    </xf>
    <xf numFmtId="0" fontId="28" fillId="11" borderId="27" xfId="16" applyFont="1" applyFill="1" applyBorder="1" applyAlignment="1">
      <alignment horizontal="center" vertical="center"/>
    </xf>
    <xf numFmtId="0" fontId="28" fillId="11" borderId="11" xfId="16" applyFont="1" applyFill="1" applyBorder="1" applyAlignment="1">
      <alignment horizontal="center" vertical="center"/>
    </xf>
    <xf numFmtId="0" fontId="41" fillId="11" borderId="4" xfId="1" applyFont="1" applyFill="1" applyBorder="1" applyAlignment="1">
      <alignment horizontal="center" vertical="center"/>
    </xf>
    <xf numFmtId="1" fontId="28" fillId="8" borderId="4" xfId="16" applyNumberFormat="1" applyFont="1" applyFill="1" applyBorder="1" applyAlignment="1">
      <alignment horizontal="center" vertical="center"/>
    </xf>
    <xf numFmtId="1" fontId="28" fillId="8" borderId="9" xfId="16" applyNumberFormat="1" applyFont="1" applyFill="1" applyBorder="1" applyAlignment="1">
      <alignment horizontal="center" vertical="center"/>
    </xf>
    <xf numFmtId="0" fontId="28" fillId="6" borderId="4" xfId="16" applyFont="1" applyFill="1" applyBorder="1" applyAlignment="1" applyProtection="1">
      <alignment horizontal="center" vertical="center"/>
      <protection locked="0"/>
    </xf>
    <xf numFmtId="0" fontId="28" fillId="6" borderId="9" xfId="16" applyFont="1" applyFill="1" applyBorder="1" applyAlignment="1" applyProtection="1">
      <alignment horizontal="center" vertical="center"/>
      <protection locked="0"/>
    </xf>
    <xf numFmtId="0" fontId="41" fillId="11" borderId="33" xfId="1" applyFont="1" applyFill="1" applyBorder="1" applyAlignment="1" applyProtection="1">
      <alignment horizontal="center" vertical="center" wrapText="1"/>
      <protection locked="0"/>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0" fontId="34" fillId="21" borderId="4" xfId="9" applyFont="1" applyFill="1" applyBorder="1" applyAlignment="1" applyProtection="1">
      <alignment horizontal="center" vertical="center"/>
      <protection locked="0"/>
    </xf>
    <xf numFmtId="0" fontId="34" fillId="21" borderId="9" xfId="9" applyFont="1" applyFill="1" applyBorder="1" applyAlignment="1" applyProtection="1">
      <alignment horizontal="center" vertical="center"/>
      <protection locked="0"/>
    </xf>
    <xf numFmtId="0" fontId="41" fillId="11" borderId="30" xfId="1" applyFont="1" applyFill="1" applyBorder="1" applyAlignment="1">
      <alignment horizontal="center" vertical="center" wrapText="1"/>
    </xf>
    <xf numFmtId="0" fontId="41" fillId="11" borderId="31" xfId="1" applyFont="1" applyFill="1" applyBorder="1" applyAlignment="1">
      <alignment horizontal="center" vertical="center" wrapText="1"/>
    </xf>
    <xf numFmtId="0" fontId="41" fillId="11" borderId="32" xfId="1" applyFont="1" applyFill="1" applyBorder="1" applyAlignment="1">
      <alignment horizontal="center" vertical="center" wrapText="1"/>
    </xf>
    <xf numFmtId="0" fontId="34" fillId="2" borderId="4" xfId="9" applyFont="1" applyFill="1" applyBorder="1" applyAlignment="1" applyProtection="1">
      <alignment horizontal="center" vertical="center" wrapText="1"/>
      <protection locked="0"/>
    </xf>
    <xf numFmtId="0" fontId="34" fillId="2" borderId="9" xfId="9" applyFont="1" applyFill="1" applyBorder="1" applyAlignment="1" applyProtection="1">
      <alignment horizontal="center" vertical="center" wrapText="1"/>
      <protection locked="0"/>
    </xf>
    <xf numFmtId="0" fontId="28" fillId="11" borderId="29" xfId="16" applyFont="1" applyFill="1" applyBorder="1" applyAlignment="1">
      <alignment horizontal="center" vertical="center" wrapText="1"/>
    </xf>
    <xf numFmtId="0" fontId="28" fillId="11" borderId="9" xfId="16" applyFont="1" applyFill="1" applyBorder="1" applyAlignment="1">
      <alignment horizontal="center" vertical="center" wrapText="1"/>
    </xf>
    <xf numFmtId="0" fontId="24" fillId="2" borderId="4" xfId="18" applyFont="1" applyFill="1" applyBorder="1" applyAlignment="1">
      <alignment horizontal="center" vertical="center"/>
    </xf>
    <xf numFmtId="0" fontId="24" fillId="2" borderId="9" xfId="18" applyFont="1" applyFill="1" applyBorder="1" applyAlignment="1">
      <alignment horizontal="center" vertical="center"/>
    </xf>
    <xf numFmtId="0" fontId="24" fillId="5" borderId="4" xfId="18" applyFont="1" applyFill="1" applyBorder="1" applyAlignment="1">
      <alignment horizontal="center" vertical="center"/>
    </xf>
    <xf numFmtId="0" fontId="24" fillId="5" borderId="9" xfId="18" applyFont="1" applyFill="1" applyBorder="1" applyAlignment="1">
      <alignment horizontal="center" vertical="center"/>
    </xf>
    <xf numFmtId="0" fontId="28" fillId="11" borderId="30" xfId="16" applyFont="1" applyFill="1" applyBorder="1" applyAlignment="1">
      <alignment horizontal="center" vertical="center" wrapText="1"/>
    </xf>
    <xf numFmtId="0" fontId="28" fillId="11" borderId="31" xfId="16" applyFont="1" applyFill="1" applyBorder="1" applyAlignment="1">
      <alignment horizontal="center" vertical="center" wrapText="1"/>
    </xf>
    <xf numFmtId="0" fontId="28" fillId="11" borderId="32" xfId="16" applyFont="1" applyFill="1" applyBorder="1" applyAlignment="1">
      <alignment horizontal="center" vertical="center" wrapText="1"/>
    </xf>
    <xf numFmtId="0" fontId="48" fillId="3" borderId="1" xfId="16" applyFont="1" applyFill="1" applyBorder="1" applyAlignment="1">
      <alignment horizontal="center" vertical="center" wrapText="1"/>
    </xf>
    <xf numFmtId="0" fontId="33" fillId="11" borderId="36" xfId="16" applyFont="1" applyFill="1" applyBorder="1" applyAlignment="1">
      <alignment horizontal="center" vertical="center" wrapText="1"/>
    </xf>
    <xf numFmtId="0" fontId="33" fillId="11" borderId="38" xfId="16" applyFont="1" applyFill="1" applyBorder="1" applyAlignment="1">
      <alignment horizontal="center" vertical="center" wrapText="1"/>
    </xf>
    <xf numFmtId="0" fontId="33" fillId="11" borderId="33" xfId="16" applyFont="1" applyFill="1" applyBorder="1" applyAlignment="1">
      <alignment horizontal="center" vertical="center" wrapText="1"/>
    </xf>
    <xf numFmtId="0" fontId="33" fillId="11" borderId="1" xfId="16" applyFont="1" applyFill="1" applyBorder="1" applyAlignment="1">
      <alignment horizontal="center" vertical="center" wrapText="1"/>
    </xf>
    <xf numFmtId="0" fontId="48" fillId="3" borderId="41" xfId="16" applyFont="1" applyFill="1" applyBorder="1" applyAlignment="1">
      <alignment horizontal="center" vertical="center" wrapText="1"/>
    </xf>
    <xf numFmtId="0" fontId="48" fillId="3" borderId="43" xfId="16" applyFont="1" applyFill="1" applyBorder="1" applyAlignment="1">
      <alignment horizontal="center" vertical="center" wrapText="1"/>
    </xf>
    <xf numFmtId="0" fontId="48" fillId="3" borderId="40" xfId="16" applyFont="1" applyFill="1" applyBorder="1" applyAlignment="1">
      <alignment horizontal="center" vertical="center" wrapText="1"/>
    </xf>
    <xf numFmtId="0" fontId="17" fillId="3" borderId="4" xfId="16" applyFont="1" applyFill="1" applyBorder="1" applyAlignment="1">
      <alignment horizontal="justify" vertical="center" wrapText="1"/>
    </xf>
    <xf numFmtId="0" fontId="17" fillId="3" borderId="8" xfId="16" applyFont="1" applyFill="1" applyBorder="1" applyAlignment="1">
      <alignment horizontal="justify" vertical="center" wrapText="1"/>
    </xf>
    <xf numFmtId="0" fontId="17" fillId="3" borderId="9" xfId="16" applyFont="1" applyFill="1" applyBorder="1" applyAlignment="1">
      <alignment horizontal="justify" vertical="center" wrapText="1"/>
    </xf>
    <xf numFmtId="0" fontId="17" fillId="3" borderId="4" xfId="9" applyFont="1" applyFill="1" applyBorder="1" applyAlignment="1">
      <alignment horizontal="center" vertical="center" wrapText="1"/>
    </xf>
    <xf numFmtId="0" fontId="17" fillId="3" borderId="8" xfId="9" applyFont="1" applyFill="1" applyBorder="1" applyAlignment="1">
      <alignment horizontal="center" vertical="center" wrapText="1"/>
    </xf>
    <xf numFmtId="0" fontId="17" fillId="3" borderId="9" xfId="9" applyFont="1" applyFill="1" applyBorder="1" applyAlignment="1">
      <alignment horizontal="center" vertical="center" wrapText="1"/>
    </xf>
    <xf numFmtId="0" fontId="17" fillId="3" borderId="1" xfId="16" applyFont="1" applyFill="1" applyBorder="1" applyAlignment="1">
      <alignment horizontal="center" vertical="center"/>
    </xf>
    <xf numFmtId="15" fontId="48" fillId="3" borderId="8" xfId="16" applyNumberFormat="1" applyFont="1" applyFill="1" applyBorder="1" applyAlignment="1">
      <alignment horizontal="center" vertical="center"/>
    </xf>
    <xf numFmtId="0" fontId="17" fillId="3" borderId="38" xfId="16" applyFont="1" applyFill="1" applyBorder="1" applyAlignment="1">
      <alignment horizontal="center" vertical="center" wrapText="1"/>
    </xf>
    <xf numFmtId="0" fontId="48" fillId="3" borderId="4" xfId="16" applyFont="1" applyFill="1" applyBorder="1" applyAlignment="1">
      <alignment horizontal="justify" vertical="center" wrapText="1"/>
    </xf>
    <xf numFmtId="0" fontId="48" fillId="3" borderId="8" xfId="16" applyFont="1" applyFill="1" applyBorder="1" applyAlignment="1">
      <alignment horizontal="justify" vertical="center" wrapText="1"/>
    </xf>
    <xf numFmtId="0" fontId="48" fillId="3" borderId="9" xfId="16" applyFont="1" applyFill="1" applyBorder="1" applyAlignment="1">
      <alignment horizontal="justify" vertical="center" wrapText="1"/>
    </xf>
    <xf numFmtId="0" fontId="17" fillId="3" borderId="4" xfId="16" applyFont="1" applyFill="1" applyBorder="1" applyAlignment="1">
      <alignment horizontal="center" vertical="center" wrapText="1"/>
    </xf>
    <xf numFmtId="0" fontId="17" fillId="3" borderId="8" xfId="16" applyFont="1" applyFill="1" applyBorder="1" applyAlignment="1">
      <alignment horizontal="center" vertical="center" wrapText="1"/>
    </xf>
    <xf numFmtId="0" fontId="17" fillId="3" borderId="9" xfId="16" applyFont="1" applyFill="1" applyBorder="1" applyAlignment="1">
      <alignment horizontal="center" vertical="center" wrapText="1"/>
    </xf>
    <xf numFmtId="0" fontId="48" fillId="3" borderId="4" xfId="16" applyFont="1" applyFill="1" applyBorder="1" applyAlignment="1">
      <alignment horizontal="center" vertical="center" wrapText="1"/>
    </xf>
    <xf numFmtId="0" fontId="48" fillId="3" borderId="8" xfId="16" applyFont="1" applyFill="1" applyBorder="1" applyAlignment="1">
      <alignment horizontal="center" vertical="center" wrapText="1"/>
    </xf>
    <xf numFmtId="0" fontId="48" fillId="3" borderId="9" xfId="16" applyFont="1" applyFill="1" applyBorder="1" applyAlignment="1">
      <alignment horizontal="center" vertical="center" wrapText="1"/>
    </xf>
    <xf numFmtId="1" fontId="28" fillId="7" borderId="8" xfId="16" applyNumberFormat="1" applyFont="1" applyFill="1" applyBorder="1" applyAlignment="1">
      <alignment horizontal="center" vertical="center"/>
    </xf>
    <xf numFmtId="0" fontId="44" fillId="7" borderId="4" xfId="18" applyFont="1" applyFill="1" applyBorder="1" applyAlignment="1">
      <alignment horizontal="center" vertical="center"/>
    </xf>
    <xf numFmtId="0" fontId="44" fillId="7" borderId="8" xfId="18" applyFont="1" applyFill="1" applyBorder="1" applyAlignment="1">
      <alignment horizontal="center" vertical="center"/>
    </xf>
    <xf numFmtId="1" fontId="28" fillId="2" borderId="8" xfId="16" applyNumberFormat="1" applyFont="1" applyFill="1" applyBorder="1" applyAlignment="1">
      <alignment horizontal="center" vertical="center"/>
    </xf>
    <xf numFmtId="1" fontId="28" fillId="5" borderId="4" xfId="16" applyNumberFormat="1" applyFont="1" applyFill="1" applyBorder="1" applyAlignment="1">
      <alignment horizontal="center" vertical="center"/>
    </xf>
    <xf numFmtId="1" fontId="28" fillId="5" borderId="9" xfId="16" applyNumberFormat="1" applyFont="1" applyFill="1" applyBorder="1" applyAlignment="1">
      <alignment horizontal="center" vertical="center"/>
    </xf>
    <xf numFmtId="0" fontId="17" fillId="3" borderId="41" xfId="16"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 xfId="2" applyFont="1" applyFill="1" applyBorder="1" applyAlignment="1">
      <alignment horizontal="center" vertical="center" wrapText="1"/>
    </xf>
    <xf numFmtId="0" fontId="48" fillId="3" borderId="38" xfId="16" applyFont="1" applyFill="1" applyBorder="1" applyAlignment="1">
      <alignment horizontal="center" vertical="center" wrapText="1"/>
    </xf>
    <xf numFmtId="0" fontId="17" fillId="3" borderId="38" xfId="2" applyFont="1" applyFill="1" applyBorder="1" applyAlignment="1">
      <alignment horizontal="center" vertical="center" wrapText="1"/>
    </xf>
    <xf numFmtId="0" fontId="48" fillId="3" borderId="4" xfId="16" applyFont="1" applyFill="1" applyBorder="1" applyAlignment="1">
      <alignment horizontal="center" vertical="center"/>
    </xf>
    <xf numFmtId="0" fontId="48" fillId="3" borderId="9" xfId="16" applyFont="1" applyFill="1" applyBorder="1" applyAlignment="1">
      <alignment horizontal="center" vertical="center"/>
    </xf>
    <xf numFmtId="0" fontId="17" fillId="3" borderId="9" xfId="0" applyFont="1" applyFill="1" applyBorder="1" applyAlignment="1">
      <alignment horizontal="justify" vertical="center"/>
    </xf>
    <xf numFmtId="0" fontId="17" fillId="3" borderId="9" xfId="0" applyFont="1" applyFill="1" applyBorder="1" applyAlignment="1">
      <alignment horizontal="center" vertical="center" wrapText="1"/>
    </xf>
    <xf numFmtId="0" fontId="48" fillId="3" borderId="5" xfId="16" applyFont="1" applyFill="1" applyBorder="1" applyAlignment="1">
      <alignment horizontal="justify" vertical="center" wrapText="1"/>
    </xf>
    <xf numFmtId="0" fontId="48" fillId="3" borderId="6" xfId="16" applyFont="1" applyFill="1" applyBorder="1" applyAlignment="1">
      <alignment horizontal="justify" vertical="center" wrapText="1"/>
    </xf>
    <xf numFmtId="0" fontId="28" fillId="7" borderId="4"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4" fillId="2" borderId="8" xfId="2" applyFont="1" applyFill="1" applyBorder="1" applyAlignment="1">
      <alignment horizontal="center" vertical="center"/>
    </xf>
    <xf numFmtId="0" fontId="28" fillId="5" borderId="4" xfId="18" applyFont="1" applyFill="1" applyBorder="1" applyAlignment="1">
      <alignment horizontal="center" vertical="center"/>
    </xf>
    <xf numFmtId="0" fontId="28" fillId="5" borderId="8" xfId="18" applyFont="1" applyFill="1" applyBorder="1" applyAlignment="1">
      <alignment horizontal="center" vertical="center"/>
    </xf>
    <xf numFmtId="1" fontId="24" fillId="3" borderId="4" xfId="16" applyNumberFormat="1" applyFont="1" applyFill="1" applyBorder="1" applyAlignment="1">
      <alignment horizontal="center" vertical="center"/>
    </xf>
    <xf numFmtId="0" fontId="39" fillId="3" borderId="9" xfId="0" applyFont="1" applyFill="1" applyBorder="1" applyAlignment="1">
      <alignment horizontal="center" vertical="center"/>
    </xf>
    <xf numFmtId="0" fontId="28" fillId="2" borderId="8" xfId="0" applyFont="1" applyFill="1" applyBorder="1" applyAlignment="1">
      <alignment horizontal="center" vertical="center" wrapText="1"/>
    </xf>
    <xf numFmtId="0" fontId="28" fillId="7" borderId="8" xfId="16" applyFont="1" applyFill="1" applyBorder="1" applyAlignment="1" applyProtection="1">
      <alignment horizontal="center" vertical="center"/>
      <protection locked="0"/>
    </xf>
    <xf numFmtId="0" fontId="39" fillId="0" borderId="9" xfId="0" applyFont="1" applyBorder="1" applyAlignment="1">
      <alignment horizontal="center" vertical="center"/>
    </xf>
    <xf numFmtId="0" fontId="39" fillId="8" borderId="9" xfId="0" applyFont="1" applyFill="1" applyBorder="1" applyAlignment="1">
      <alignment horizontal="center" vertical="center"/>
    </xf>
    <xf numFmtId="0" fontId="34" fillId="21" borderId="4" xfId="16" applyFont="1" applyFill="1" applyBorder="1" applyAlignment="1" applyProtection="1">
      <alignment horizontal="center" vertical="center" wrapText="1"/>
      <protection locked="0"/>
    </xf>
    <xf numFmtId="0" fontId="34" fillId="21" borderId="9" xfId="16" applyFont="1" applyFill="1" applyBorder="1" applyAlignment="1" applyProtection="1">
      <alignment horizontal="center" vertical="center" wrapText="1"/>
      <protection locked="0"/>
    </xf>
    <xf numFmtId="0" fontId="28" fillId="2" borderId="4" xfId="18" applyFont="1" applyFill="1" applyBorder="1" applyAlignment="1">
      <alignment horizontal="center" vertical="center"/>
    </xf>
    <xf numFmtId="0" fontId="28" fillId="2" borderId="9" xfId="18" applyFont="1" applyFill="1" applyBorder="1" applyAlignment="1">
      <alignment horizontal="center" vertical="center"/>
    </xf>
    <xf numFmtId="0" fontId="28" fillId="10" borderId="8" xfId="18" applyFont="1" applyFill="1" applyBorder="1" applyAlignment="1">
      <alignment horizontal="center" vertical="center"/>
    </xf>
    <xf numFmtId="0" fontId="28" fillId="6" borderId="8" xfId="16" applyFont="1" applyFill="1" applyBorder="1" applyAlignment="1" applyProtection="1">
      <alignment horizontal="center" vertical="center"/>
      <protection locked="0"/>
    </xf>
    <xf numFmtId="0" fontId="28" fillId="7" borderId="8" xfId="16" applyFont="1" applyFill="1" applyBorder="1" applyAlignment="1">
      <alignment horizontal="center" vertical="center" wrapText="1"/>
    </xf>
    <xf numFmtId="1" fontId="28" fillId="8" borderId="8" xfId="16" applyNumberFormat="1" applyFont="1" applyFill="1" applyBorder="1" applyAlignment="1">
      <alignment horizontal="center" vertical="center"/>
    </xf>
    <xf numFmtId="0" fontId="44" fillId="7" borderId="9" xfId="18" applyFont="1" applyFill="1" applyBorder="1" applyAlignment="1">
      <alignment horizontal="center" vertical="center"/>
    </xf>
    <xf numFmtId="1" fontId="28" fillId="6" borderId="8" xfId="16" applyNumberFormat="1" applyFont="1" applyFill="1" applyBorder="1" applyAlignment="1">
      <alignment horizontal="center" vertical="center"/>
    </xf>
    <xf numFmtId="1" fontId="24" fillId="2" borderId="8" xfId="2" applyNumberFormat="1" applyFont="1" applyFill="1" applyBorder="1" applyAlignment="1">
      <alignment horizontal="center" vertical="center"/>
    </xf>
    <xf numFmtId="0" fontId="24" fillId="2" borderId="4"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48" fillId="3" borderId="1" xfId="16" applyFont="1" applyFill="1" applyBorder="1" applyAlignment="1">
      <alignment horizontal="justify" vertical="center" wrapText="1"/>
    </xf>
    <xf numFmtId="0" fontId="17" fillId="3" borderId="1" xfId="2" applyFont="1" applyFill="1" applyBorder="1" applyAlignment="1">
      <alignment horizontal="justify" vertical="center" wrapText="1"/>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1" fontId="24" fillId="2" borderId="4" xfId="16" applyNumberFormat="1" applyFont="1" applyFill="1" applyBorder="1" applyAlignment="1">
      <alignment horizontal="center" vertical="center"/>
    </xf>
    <xf numFmtId="1" fontId="24" fillId="2" borderId="8"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0" fontId="24" fillId="2" borderId="1" xfId="2" applyFont="1" applyFill="1" applyBorder="1" applyAlignment="1">
      <alignment horizontal="center" vertical="center" wrapText="1"/>
    </xf>
    <xf numFmtId="0" fontId="39" fillId="0" borderId="1" xfId="2" applyFont="1" applyBorder="1" applyAlignment="1">
      <alignment horizontal="center" vertical="center" wrapText="1"/>
    </xf>
    <xf numFmtId="0" fontId="24" fillId="6" borderId="8" xfId="18" applyFont="1" applyFill="1" applyBorder="1" applyAlignment="1">
      <alignment horizontal="center" vertical="center"/>
    </xf>
    <xf numFmtId="0" fontId="24" fillId="2" borderId="8" xfId="0" applyFont="1" applyFill="1" applyBorder="1" applyAlignment="1">
      <alignment horizontal="center" vertical="center" wrapText="1"/>
    </xf>
    <xf numFmtId="0" fontId="23" fillId="0" borderId="0" xfId="0" applyFont="1" applyAlignment="1">
      <alignment horizontal="center" vertical="center"/>
    </xf>
    <xf numFmtId="0" fontId="12" fillId="0" borderId="0" xfId="0" applyFont="1" applyAlignment="1">
      <alignment horizontal="center" vertical="center" wrapText="1"/>
    </xf>
    <xf numFmtId="0" fontId="22" fillId="0" borderId="26" xfId="0" applyFont="1" applyBorder="1" applyAlignment="1">
      <alignment horizontal="center" vertical="center"/>
    </xf>
    <xf numFmtId="0" fontId="23" fillId="0" borderId="12" xfId="0" applyFont="1" applyBorder="1" applyAlignment="1">
      <alignment horizontal="center" vertical="center" textRotation="90"/>
    </xf>
    <xf numFmtId="0" fontId="23" fillId="0" borderId="26" xfId="0" applyFont="1" applyBorder="1" applyAlignment="1">
      <alignment horizontal="center" vertical="center"/>
    </xf>
    <xf numFmtId="0" fontId="22" fillId="0" borderId="12" xfId="0" applyFont="1" applyBorder="1" applyAlignment="1">
      <alignment horizontal="center" vertical="center" textRotation="90"/>
    </xf>
    <xf numFmtId="0" fontId="24"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7" borderId="0" xfId="0" applyFont="1" applyFill="1" applyAlignment="1">
      <alignment horizontal="center" vertical="center"/>
    </xf>
    <xf numFmtId="0" fontId="36" fillId="18" borderId="1" xfId="0" applyFont="1" applyFill="1" applyBorder="1" applyAlignment="1">
      <alignment horizontal="center" vertical="center" wrapText="1"/>
    </xf>
    <xf numFmtId="0" fontId="36" fillId="18" borderId="2" xfId="0" applyFont="1" applyFill="1" applyBorder="1" applyAlignment="1">
      <alignment horizontal="center" vertical="center" wrapText="1"/>
    </xf>
    <xf numFmtId="0" fontId="36" fillId="18" borderId="5" xfId="0" applyFont="1" applyFill="1" applyBorder="1" applyAlignment="1">
      <alignment horizontal="center" vertical="center" wrapText="1"/>
    </xf>
    <xf numFmtId="0" fontId="36" fillId="18" borderId="11" xfId="0" applyFont="1" applyFill="1" applyBorder="1" applyAlignment="1">
      <alignment horizontal="center" vertical="center" wrapText="1"/>
    </xf>
    <xf numFmtId="0" fontId="36" fillId="18" borderId="25" xfId="0" applyFont="1" applyFill="1" applyBorder="1" applyAlignment="1">
      <alignment horizontal="center" vertical="center" wrapText="1"/>
    </xf>
    <xf numFmtId="0" fontId="36" fillId="18" borderId="10" xfId="0" applyFont="1" applyFill="1" applyBorder="1" applyAlignment="1">
      <alignment horizontal="center" vertical="center" wrapText="1"/>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cellXfs>
  <cellStyles count="24">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s>
  <dxfs count="782">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alcChain" Target="calcChain.xml"/><Relationship Id="rId21" Type="http://schemas.openxmlformats.org/officeDocument/2006/relationships/externalLink" Target="externalLinks/externalLink11.xml"/><Relationship Id="rId34" Type="http://schemas.openxmlformats.org/officeDocument/2006/relationships/connections" Target="connection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powerPivotData" Target="model/item.data"/><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195263</xdr:rowOff>
    </xdr:from>
    <xdr:to>
      <xdr:col>1</xdr:col>
      <xdr:colOff>690377</xdr:colOff>
      <xdr:row>0</xdr:row>
      <xdr:rowOff>1600200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133350" y="195263"/>
          <a:ext cx="1566677" cy="1404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176894</xdr:colOff>
      <xdr:row>8</xdr:row>
      <xdr:rowOff>224518</xdr:rowOff>
    </xdr:from>
    <xdr:to>
      <xdr:col>5</xdr:col>
      <xdr:colOff>666751</xdr:colOff>
      <xdr:row>8</xdr:row>
      <xdr:rowOff>659946</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5594238" y="638004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84023</xdr:colOff>
      <xdr:row>10</xdr:row>
      <xdr:rowOff>236422</xdr:rowOff>
    </xdr:from>
    <xdr:to>
      <xdr:col>14</xdr:col>
      <xdr:colOff>573880</xdr:colOff>
      <xdr:row>10</xdr:row>
      <xdr:rowOff>671850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1408117" y="1136876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1019856</xdr:colOff>
      <xdr:row>9</xdr:row>
      <xdr:rowOff>549956</xdr:rowOff>
    </xdr:from>
    <xdr:to>
      <xdr:col>5</xdr:col>
      <xdr:colOff>1509713</xdr:colOff>
      <xdr:row>9</xdr:row>
      <xdr:rowOff>985384</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496856" y="924151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109537</xdr:colOff>
      <xdr:row>10</xdr:row>
      <xdr:rowOff>738186</xdr:rowOff>
    </xdr:from>
    <xdr:to>
      <xdr:col>14</xdr:col>
      <xdr:colOff>599394</xdr:colOff>
      <xdr:row>10</xdr:row>
      <xdr:rowOff>1142658</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1433631" y="11870530"/>
          <a:ext cx="489857" cy="404472"/>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1012826</xdr:colOff>
      <xdr:row>9</xdr:row>
      <xdr:rowOff>1501776</xdr:rowOff>
    </xdr:from>
    <xdr:to>
      <xdr:col>5</xdr:col>
      <xdr:colOff>1502683</xdr:colOff>
      <xdr:row>9</xdr:row>
      <xdr:rowOff>1937204</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7489826" y="1019333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119063</xdr:colOff>
      <xdr:row>10</xdr:row>
      <xdr:rowOff>1250155</xdr:rowOff>
    </xdr:from>
    <xdr:to>
      <xdr:col>14</xdr:col>
      <xdr:colOff>608920</xdr:colOff>
      <xdr:row>10</xdr:row>
      <xdr:rowOff>1685583</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21443157" y="1238249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145710</xdr:colOff>
      <xdr:row>8</xdr:row>
      <xdr:rowOff>758594</xdr:rowOff>
    </xdr:from>
    <xdr:to>
      <xdr:col>5</xdr:col>
      <xdr:colOff>635567</xdr:colOff>
      <xdr:row>8</xdr:row>
      <xdr:rowOff>1194022</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5563054" y="691412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154781</xdr:colOff>
      <xdr:row>10</xdr:row>
      <xdr:rowOff>1861343</xdr:rowOff>
    </xdr:from>
    <xdr:to>
      <xdr:col>14</xdr:col>
      <xdr:colOff>644638</xdr:colOff>
      <xdr:row>10</xdr:row>
      <xdr:rowOff>2296771</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21478875" y="1299368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771638</xdr:colOff>
      <xdr:row>10</xdr:row>
      <xdr:rowOff>265340</xdr:rowOff>
    </xdr:from>
    <xdr:to>
      <xdr:col>14</xdr:col>
      <xdr:colOff>1261495</xdr:colOff>
      <xdr:row>10</xdr:row>
      <xdr:rowOff>687161</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2095732" y="11397684"/>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819263</xdr:colOff>
      <xdr:row>10</xdr:row>
      <xdr:rowOff>762567</xdr:rowOff>
    </xdr:from>
    <xdr:to>
      <xdr:col>14</xdr:col>
      <xdr:colOff>1309120</xdr:colOff>
      <xdr:row>10</xdr:row>
      <xdr:rowOff>1184387</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22143357" y="11894911"/>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166008</xdr:colOff>
      <xdr:row>8</xdr:row>
      <xdr:rowOff>1337922</xdr:rowOff>
    </xdr:from>
    <xdr:to>
      <xdr:col>5</xdr:col>
      <xdr:colOff>655865</xdr:colOff>
      <xdr:row>8</xdr:row>
      <xdr:rowOff>1759743</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5583352" y="749345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162038</xdr:colOff>
      <xdr:row>8</xdr:row>
      <xdr:rowOff>1910557</xdr:rowOff>
    </xdr:from>
    <xdr:to>
      <xdr:col>5</xdr:col>
      <xdr:colOff>651895</xdr:colOff>
      <xdr:row>8</xdr:row>
      <xdr:rowOff>2332378</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5579382" y="8066088"/>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14</xdr:col>
      <xdr:colOff>846931</xdr:colOff>
      <xdr:row>10</xdr:row>
      <xdr:rowOff>1854993</xdr:rowOff>
    </xdr:from>
    <xdr:to>
      <xdr:col>14</xdr:col>
      <xdr:colOff>1336788</xdr:colOff>
      <xdr:row>10</xdr:row>
      <xdr:rowOff>2314234</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22171025" y="12987337"/>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14</xdr:col>
      <xdr:colOff>854870</xdr:colOff>
      <xdr:row>10</xdr:row>
      <xdr:rowOff>1263650</xdr:rowOff>
    </xdr:from>
    <xdr:to>
      <xdr:col>14</xdr:col>
      <xdr:colOff>1344727</xdr:colOff>
      <xdr:row>10</xdr:row>
      <xdr:rowOff>1722890</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22178964" y="12395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5</xdr:col>
      <xdr:colOff>890587</xdr:colOff>
      <xdr:row>8</xdr:row>
      <xdr:rowOff>791369</xdr:rowOff>
    </xdr:from>
    <xdr:to>
      <xdr:col>5</xdr:col>
      <xdr:colOff>1380444</xdr:colOff>
      <xdr:row>8</xdr:row>
      <xdr:rowOff>1226797</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6307931" y="69469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910431</xdr:colOff>
      <xdr:row>8</xdr:row>
      <xdr:rowOff>1323180</xdr:rowOff>
    </xdr:from>
    <xdr:to>
      <xdr:col>5</xdr:col>
      <xdr:colOff>1400288</xdr:colOff>
      <xdr:row>8</xdr:row>
      <xdr:rowOff>1782420</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6327775" y="7478711"/>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6</xdr:col>
      <xdr:colOff>739888</xdr:colOff>
      <xdr:row>8</xdr:row>
      <xdr:rowOff>255701</xdr:rowOff>
    </xdr:from>
    <xdr:to>
      <xdr:col>6</xdr:col>
      <xdr:colOff>1229745</xdr:colOff>
      <xdr:row>8</xdr:row>
      <xdr:rowOff>708137</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9776732" y="641123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15</xdr:col>
      <xdr:colOff>687728</xdr:colOff>
      <xdr:row>10</xdr:row>
      <xdr:rowOff>425107</xdr:rowOff>
    </xdr:from>
    <xdr:to>
      <xdr:col>15</xdr:col>
      <xdr:colOff>1170782</xdr:colOff>
      <xdr:row>10</xdr:row>
      <xdr:rowOff>868472</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5393197" y="11557451"/>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14</xdr:col>
      <xdr:colOff>1465981</xdr:colOff>
      <xdr:row>10</xdr:row>
      <xdr:rowOff>763512</xdr:rowOff>
    </xdr:from>
    <xdr:to>
      <xdr:col>14</xdr:col>
      <xdr:colOff>1955838</xdr:colOff>
      <xdr:row>10</xdr:row>
      <xdr:rowOff>1202341</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2790075" y="11895856"/>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6</xdr:col>
      <xdr:colOff>743857</xdr:colOff>
      <xdr:row>8</xdr:row>
      <xdr:rowOff>1047182</xdr:rowOff>
    </xdr:from>
    <xdr:to>
      <xdr:col>6</xdr:col>
      <xdr:colOff>1233714</xdr:colOff>
      <xdr:row>8</xdr:row>
      <xdr:rowOff>1499618</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9780701" y="720271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2422637</xdr:colOff>
      <xdr:row>10</xdr:row>
      <xdr:rowOff>397441</xdr:rowOff>
    </xdr:from>
    <xdr:to>
      <xdr:col>15</xdr:col>
      <xdr:colOff>2912494</xdr:colOff>
      <xdr:row>10</xdr:row>
      <xdr:rowOff>836270</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4925450" y="11529785"/>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2182130</xdr:colOff>
      <xdr:row>8</xdr:row>
      <xdr:rowOff>774360</xdr:rowOff>
    </xdr:from>
    <xdr:to>
      <xdr:col>5</xdr:col>
      <xdr:colOff>2671987</xdr:colOff>
      <xdr:row>8</xdr:row>
      <xdr:rowOff>1233600</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7599474" y="6929891"/>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2204244</xdr:colOff>
      <xdr:row>8</xdr:row>
      <xdr:rowOff>1323181</xdr:rowOff>
    </xdr:from>
    <xdr:to>
      <xdr:col>5</xdr:col>
      <xdr:colOff>2694101</xdr:colOff>
      <xdr:row>8</xdr:row>
      <xdr:rowOff>1782421</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7621588" y="747871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1498071</xdr:colOff>
      <xdr:row>10</xdr:row>
      <xdr:rowOff>1270908</xdr:rowOff>
    </xdr:from>
    <xdr:to>
      <xdr:col>14</xdr:col>
      <xdr:colOff>1987928</xdr:colOff>
      <xdr:row>10</xdr:row>
      <xdr:rowOff>1730148</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2822165" y="1240325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6</xdr:col>
      <xdr:colOff>1559718</xdr:colOff>
      <xdr:row>8</xdr:row>
      <xdr:rowOff>1086870</xdr:rowOff>
    </xdr:from>
    <xdr:to>
      <xdr:col>6</xdr:col>
      <xdr:colOff>2049575</xdr:colOff>
      <xdr:row>8</xdr:row>
      <xdr:rowOff>1539306</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0596562" y="724240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744311</xdr:colOff>
      <xdr:row>10</xdr:row>
      <xdr:rowOff>1182573</xdr:rowOff>
    </xdr:from>
    <xdr:to>
      <xdr:col>15</xdr:col>
      <xdr:colOff>1234168</xdr:colOff>
      <xdr:row>10</xdr:row>
      <xdr:rowOff>1635009</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5449780" y="1231491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754062</xdr:colOff>
      <xdr:row>8</xdr:row>
      <xdr:rowOff>1813717</xdr:rowOff>
    </xdr:from>
    <xdr:to>
      <xdr:col>6</xdr:col>
      <xdr:colOff>1243919</xdr:colOff>
      <xdr:row>8</xdr:row>
      <xdr:rowOff>2249145</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9790906" y="796924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2320017</xdr:colOff>
      <xdr:row>8</xdr:row>
      <xdr:rowOff>286884</xdr:rowOff>
    </xdr:from>
    <xdr:to>
      <xdr:col>6</xdr:col>
      <xdr:colOff>2809874</xdr:colOff>
      <xdr:row>8</xdr:row>
      <xdr:rowOff>739320</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1356861" y="6442415"/>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15</xdr:col>
      <xdr:colOff>1610066</xdr:colOff>
      <xdr:row>10</xdr:row>
      <xdr:rowOff>1213189</xdr:rowOff>
    </xdr:from>
    <xdr:to>
      <xdr:col>15</xdr:col>
      <xdr:colOff>2099923</xdr:colOff>
      <xdr:row>10</xdr:row>
      <xdr:rowOff>1665625</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6315535" y="1234553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791823</xdr:colOff>
      <xdr:row>10</xdr:row>
      <xdr:rowOff>1878919</xdr:rowOff>
    </xdr:from>
    <xdr:to>
      <xdr:col>15</xdr:col>
      <xdr:colOff>1281680</xdr:colOff>
      <xdr:row>10</xdr:row>
      <xdr:rowOff>2314347</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5497292" y="1301126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4</xdr:col>
      <xdr:colOff>886166</xdr:colOff>
      <xdr:row>10</xdr:row>
      <xdr:rowOff>1552690</xdr:rowOff>
    </xdr:from>
    <xdr:to>
      <xdr:col>4</xdr:col>
      <xdr:colOff>1376023</xdr:colOff>
      <xdr:row>10</xdr:row>
      <xdr:rowOff>1988118</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3743666" y="1268503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4</xdr:col>
      <xdr:colOff>1599749</xdr:colOff>
      <xdr:row>9</xdr:row>
      <xdr:rowOff>1139148</xdr:rowOff>
    </xdr:from>
    <xdr:to>
      <xdr:col>4</xdr:col>
      <xdr:colOff>2089606</xdr:colOff>
      <xdr:row>9</xdr:row>
      <xdr:rowOff>1574576</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4457249" y="98307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4</xdr:col>
      <xdr:colOff>2271262</xdr:colOff>
      <xdr:row>10</xdr:row>
      <xdr:rowOff>608920</xdr:rowOff>
    </xdr:from>
    <xdr:to>
      <xdr:col>4</xdr:col>
      <xdr:colOff>2761119</xdr:colOff>
      <xdr:row>10</xdr:row>
      <xdr:rowOff>1044348</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128762" y="1174126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2285812</xdr:colOff>
      <xdr:row>10</xdr:row>
      <xdr:rowOff>1625185</xdr:rowOff>
    </xdr:from>
    <xdr:to>
      <xdr:col>4</xdr:col>
      <xdr:colOff>2775669</xdr:colOff>
      <xdr:row>10</xdr:row>
      <xdr:rowOff>2060613</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143312" y="1275752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1455661</xdr:colOff>
      <xdr:row>10</xdr:row>
      <xdr:rowOff>235934</xdr:rowOff>
    </xdr:from>
    <xdr:to>
      <xdr:col>14</xdr:col>
      <xdr:colOff>1945518</xdr:colOff>
      <xdr:row>10</xdr:row>
      <xdr:rowOff>674763</xdr:rowOff>
    </xdr:to>
    <xdr:sp macro="" textlink="">
      <xdr:nvSpPr>
        <xdr:cNvPr id="81" name="Elipse 80">
          <a:extLst>
            <a:ext uri="{FF2B5EF4-FFF2-40B4-BE49-F238E27FC236}">
              <a16:creationId xmlns:a16="http://schemas.microsoft.com/office/drawing/2014/main" id="{92105888-53D8-489F-A2F2-A6BF25A0E159}"/>
            </a:ext>
          </a:extLst>
        </xdr:cNvPr>
        <xdr:cNvSpPr/>
      </xdr:nvSpPr>
      <xdr:spPr>
        <a:xfrm>
          <a:off x="22779755" y="11368278"/>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900112</xdr:colOff>
      <xdr:row>8</xdr:row>
      <xdr:rowOff>241299</xdr:rowOff>
    </xdr:from>
    <xdr:to>
      <xdr:col>5</xdr:col>
      <xdr:colOff>1389969</xdr:colOff>
      <xdr:row>8</xdr:row>
      <xdr:rowOff>676727</xdr:rowOff>
    </xdr:to>
    <xdr:sp macro="" textlink="">
      <xdr:nvSpPr>
        <xdr:cNvPr id="88" name="Elipse 87">
          <a:extLst>
            <a:ext uri="{FF2B5EF4-FFF2-40B4-BE49-F238E27FC236}">
              <a16:creationId xmlns:a16="http://schemas.microsoft.com/office/drawing/2014/main" id="{6E04B21B-E066-4305-A027-8A1B280519F6}"/>
            </a:ext>
          </a:extLst>
        </xdr:cNvPr>
        <xdr:cNvSpPr/>
      </xdr:nvSpPr>
      <xdr:spPr>
        <a:xfrm>
          <a:off x="6317456" y="639683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5</xdr:col>
      <xdr:colOff>910436</xdr:colOff>
      <xdr:row>8</xdr:row>
      <xdr:rowOff>1922461</xdr:rowOff>
    </xdr:from>
    <xdr:to>
      <xdr:col>5</xdr:col>
      <xdr:colOff>1400293</xdr:colOff>
      <xdr:row>8</xdr:row>
      <xdr:rowOff>2381701</xdr:rowOff>
    </xdr:to>
    <xdr:sp macro="" textlink="">
      <xdr:nvSpPr>
        <xdr:cNvPr id="89" name="Elipse 88">
          <a:extLst>
            <a:ext uri="{FF2B5EF4-FFF2-40B4-BE49-F238E27FC236}">
              <a16:creationId xmlns:a16="http://schemas.microsoft.com/office/drawing/2014/main" id="{7041E815-F853-49A4-903C-95950B20C12C}"/>
            </a:ext>
          </a:extLst>
        </xdr:cNvPr>
        <xdr:cNvSpPr/>
      </xdr:nvSpPr>
      <xdr:spPr>
        <a:xfrm>
          <a:off x="6327780" y="807799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2200281</xdr:colOff>
      <xdr:row>8</xdr:row>
      <xdr:rowOff>195487</xdr:rowOff>
    </xdr:from>
    <xdr:to>
      <xdr:col>5</xdr:col>
      <xdr:colOff>2690138</xdr:colOff>
      <xdr:row>8</xdr:row>
      <xdr:rowOff>647923</xdr:rowOff>
    </xdr:to>
    <xdr:sp macro="" textlink="">
      <xdr:nvSpPr>
        <xdr:cNvPr id="90" name="Elipse 89">
          <a:extLst>
            <a:ext uri="{FF2B5EF4-FFF2-40B4-BE49-F238E27FC236}">
              <a16:creationId xmlns:a16="http://schemas.microsoft.com/office/drawing/2014/main" id="{0B29C4EE-F424-49DE-86D2-0E32C7F0F13A}"/>
            </a:ext>
          </a:extLst>
        </xdr:cNvPr>
        <xdr:cNvSpPr/>
      </xdr:nvSpPr>
      <xdr:spPr>
        <a:xfrm>
          <a:off x="7617625" y="635101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14</xdr:col>
      <xdr:colOff>890700</xdr:colOff>
      <xdr:row>9</xdr:row>
      <xdr:rowOff>1063058</xdr:rowOff>
    </xdr:from>
    <xdr:to>
      <xdr:col>14</xdr:col>
      <xdr:colOff>1380557</xdr:colOff>
      <xdr:row>9</xdr:row>
      <xdr:rowOff>1484879</xdr:rowOff>
    </xdr:to>
    <xdr:sp macro="" textlink="">
      <xdr:nvSpPr>
        <xdr:cNvPr id="104" name="Elipse 103">
          <a:extLst>
            <a:ext uri="{FF2B5EF4-FFF2-40B4-BE49-F238E27FC236}">
              <a16:creationId xmlns:a16="http://schemas.microsoft.com/office/drawing/2014/main" id="{EEA8B008-62ED-4945-AB34-9EC94CA4E1E4}"/>
            </a:ext>
          </a:extLst>
        </xdr:cNvPr>
        <xdr:cNvSpPr/>
      </xdr:nvSpPr>
      <xdr:spPr>
        <a:xfrm>
          <a:off x="20012138" y="975462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1955724</xdr:colOff>
      <xdr:row>9</xdr:row>
      <xdr:rowOff>1069371</xdr:rowOff>
    </xdr:from>
    <xdr:to>
      <xdr:col>14</xdr:col>
      <xdr:colOff>2445581</xdr:colOff>
      <xdr:row>9</xdr:row>
      <xdr:rowOff>1508200</xdr:rowOff>
    </xdr:to>
    <xdr:sp macro="" textlink="">
      <xdr:nvSpPr>
        <xdr:cNvPr id="105" name="Elipse 104">
          <a:extLst>
            <a:ext uri="{FF2B5EF4-FFF2-40B4-BE49-F238E27FC236}">
              <a16:creationId xmlns:a16="http://schemas.microsoft.com/office/drawing/2014/main" id="{517E1A48-FC5C-4ACB-84C6-00A312D3C6AB}"/>
            </a:ext>
          </a:extLst>
        </xdr:cNvPr>
        <xdr:cNvSpPr/>
      </xdr:nvSpPr>
      <xdr:spPr>
        <a:xfrm>
          <a:off x="21077162" y="9760934"/>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13</xdr:col>
      <xdr:colOff>762000</xdr:colOff>
      <xdr:row>10</xdr:row>
      <xdr:rowOff>1619250</xdr:rowOff>
    </xdr:from>
    <xdr:to>
      <xdr:col>13</xdr:col>
      <xdr:colOff>1251857</xdr:colOff>
      <xdr:row>10</xdr:row>
      <xdr:rowOff>2054678</xdr:rowOff>
    </xdr:to>
    <xdr:sp macro="" textlink="">
      <xdr:nvSpPr>
        <xdr:cNvPr id="94" name="Elipse 93">
          <a:extLst>
            <a:ext uri="{FF2B5EF4-FFF2-40B4-BE49-F238E27FC236}">
              <a16:creationId xmlns:a16="http://schemas.microsoft.com/office/drawing/2014/main" id="{D53F7B4C-E58A-4F5C-87BB-DE6BF430EE03}"/>
            </a:ext>
          </a:extLst>
        </xdr:cNvPr>
        <xdr:cNvSpPr/>
      </xdr:nvSpPr>
      <xdr:spPr>
        <a:xfrm>
          <a:off x="18704719" y="1275159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13</xdr:col>
      <xdr:colOff>2130426</xdr:colOff>
      <xdr:row>10</xdr:row>
      <xdr:rowOff>419895</xdr:rowOff>
    </xdr:from>
    <xdr:to>
      <xdr:col>13</xdr:col>
      <xdr:colOff>2620283</xdr:colOff>
      <xdr:row>10</xdr:row>
      <xdr:rowOff>855323</xdr:rowOff>
    </xdr:to>
    <xdr:sp macro="" textlink="">
      <xdr:nvSpPr>
        <xdr:cNvPr id="95" name="Elipse 94">
          <a:extLst>
            <a:ext uri="{FF2B5EF4-FFF2-40B4-BE49-F238E27FC236}">
              <a16:creationId xmlns:a16="http://schemas.microsoft.com/office/drawing/2014/main" id="{4C14E00B-B054-4AAA-A393-F51061ADB041}"/>
            </a:ext>
          </a:extLst>
        </xdr:cNvPr>
        <xdr:cNvSpPr/>
      </xdr:nvSpPr>
      <xdr:spPr>
        <a:xfrm>
          <a:off x="20073145" y="1155223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2182815</xdr:colOff>
      <xdr:row>10</xdr:row>
      <xdr:rowOff>996949</xdr:rowOff>
    </xdr:from>
    <xdr:to>
      <xdr:col>13</xdr:col>
      <xdr:colOff>2672672</xdr:colOff>
      <xdr:row>10</xdr:row>
      <xdr:rowOff>1432377</xdr:rowOff>
    </xdr:to>
    <xdr:sp macro="" textlink="">
      <xdr:nvSpPr>
        <xdr:cNvPr id="106" name="Elipse 105">
          <a:extLst>
            <a:ext uri="{FF2B5EF4-FFF2-40B4-BE49-F238E27FC236}">
              <a16:creationId xmlns:a16="http://schemas.microsoft.com/office/drawing/2014/main" id="{D3C4BBEE-F853-40B1-A584-8E910706776F}"/>
            </a:ext>
          </a:extLst>
        </xdr:cNvPr>
        <xdr:cNvSpPr/>
      </xdr:nvSpPr>
      <xdr:spPr>
        <a:xfrm>
          <a:off x="20125534" y="121292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2221177</xdr:colOff>
      <xdr:row>10</xdr:row>
      <xdr:rowOff>1644120</xdr:rowOff>
    </xdr:from>
    <xdr:to>
      <xdr:col>13</xdr:col>
      <xdr:colOff>2711034</xdr:colOff>
      <xdr:row>10</xdr:row>
      <xdr:rowOff>2079548</xdr:rowOff>
    </xdr:to>
    <xdr:sp macro="" textlink="">
      <xdr:nvSpPr>
        <xdr:cNvPr id="107" name="Elipse 106">
          <a:extLst>
            <a:ext uri="{FF2B5EF4-FFF2-40B4-BE49-F238E27FC236}">
              <a16:creationId xmlns:a16="http://schemas.microsoft.com/office/drawing/2014/main" id="{D9F52DB8-B877-44B6-9AD4-4B6291437B55}"/>
            </a:ext>
          </a:extLst>
        </xdr:cNvPr>
        <xdr:cNvSpPr/>
      </xdr:nvSpPr>
      <xdr:spPr>
        <a:xfrm>
          <a:off x="20163896" y="1277646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750095</xdr:colOff>
      <xdr:row>10</xdr:row>
      <xdr:rowOff>1023937</xdr:rowOff>
    </xdr:from>
    <xdr:to>
      <xdr:col>13</xdr:col>
      <xdr:colOff>1239952</xdr:colOff>
      <xdr:row>10</xdr:row>
      <xdr:rowOff>1459365</xdr:rowOff>
    </xdr:to>
    <xdr:sp macro="" textlink="">
      <xdr:nvSpPr>
        <xdr:cNvPr id="108" name="Elipse 107">
          <a:extLst>
            <a:ext uri="{FF2B5EF4-FFF2-40B4-BE49-F238E27FC236}">
              <a16:creationId xmlns:a16="http://schemas.microsoft.com/office/drawing/2014/main" id="{C2E5C762-7CE8-4FC5-93B1-7C65A735B9DE}"/>
            </a:ext>
          </a:extLst>
        </xdr:cNvPr>
        <xdr:cNvSpPr/>
      </xdr:nvSpPr>
      <xdr:spPr>
        <a:xfrm>
          <a:off x="18692814" y="1215628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1023145</xdr:colOff>
      <xdr:row>10</xdr:row>
      <xdr:rowOff>1146176</xdr:rowOff>
    </xdr:from>
    <xdr:to>
      <xdr:col>5</xdr:col>
      <xdr:colOff>1513002</xdr:colOff>
      <xdr:row>10</xdr:row>
      <xdr:rowOff>1581604</xdr:rowOff>
    </xdr:to>
    <xdr:sp macro="" textlink="">
      <xdr:nvSpPr>
        <xdr:cNvPr id="110" name="Elipse 109">
          <a:extLst>
            <a:ext uri="{FF2B5EF4-FFF2-40B4-BE49-F238E27FC236}">
              <a16:creationId xmlns:a16="http://schemas.microsoft.com/office/drawing/2014/main" id="{B5719379-A149-4696-828B-019B8CE51095}"/>
            </a:ext>
          </a:extLst>
        </xdr:cNvPr>
        <xdr:cNvSpPr/>
      </xdr:nvSpPr>
      <xdr:spPr>
        <a:xfrm>
          <a:off x="7500145" y="1227852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5</xdr:col>
      <xdr:colOff>2178052</xdr:colOff>
      <xdr:row>10</xdr:row>
      <xdr:rowOff>1158081</xdr:rowOff>
    </xdr:from>
    <xdr:to>
      <xdr:col>5</xdr:col>
      <xdr:colOff>2667909</xdr:colOff>
      <xdr:row>10</xdr:row>
      <xdr:rowOff>1593509</xdr:rowOff>
    </xdr:to>
    <xdr:sp macro="" textlink="">
      <xdr:nvSpPr>
        <xdr:cNvPr id="114" name="Elipse 113">
          <a:extLst>
            <a:ext uri="{FF2B5EF4-FFF2-40B4-BE49-F238E27FC236}">
              <a16:creationId xmlns:a16="http://schemas.microsoft.com/office/drawing/2014/main" id="{57F23FFB-4724-4BC9-A128-1B8CACDE6922}"/>
            </a:ext>
          </a:extLst>
        </xdr:cNvPr>
        <xdr:cNvSpPr/>
      </xdr:nvSpPr>
      <xdr:spPr>
        <a:xfrm>
          <a:off x="8655052" y="1229042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14</xdr:col>
      <xdr:colOff>2749552</xdr:colOff>
      <xdr:row>10</xdr:row>
      <xdr:rowOff>277019</xdr:rowOff>
    </xdr:from>
    <xdr:to>
      <xdr:col>14</xdr:col>
      <xdr:colOff>3239409</xdr:colOff>
      <xdr:row>10</xdr:row>
      <xdr:rowOff>712447</xdr:rowOff>
    </xdr:to>
    <xdr:sp macro="" textlink="">
      <xdr:nvSpPr>
        <xdr:cNvPr id="115" name="Elipse 114">
          <a:extLst>
            <a:ext uri="{FF2B5EF4-FFF2-40B4-BE49-F238E27FC236}">
              <a16:creationId xmlns:a16="http://schemas.microsoft.com/office/drawing/2014/main" id="{F721D644-A394-4575-AD96-E962486AA43C}"/>
            </a:ext>
          </a:extLst>
        </xdr:cNvPr>
        <xdr:cNvSpPr/>
      </xdr:nvSpPr>
      <xdr:spPr>
        <a:xfrm>
          <a:off x="24073646" y="1140936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14</xdr:col>
      <xdr:colOff>2785273</xdr:colOff>
      <xdr:row>10</xdr:row>
      <xdr:rowOff>788984</xdr:rowOff>
    </xdr:from>
    <xdr:to>
      <xdr:col>14</xdr:col>
      <xdr:colOff>3275130</xdr:colOff>
      <xdr:row>10</xdr:row>
      <xdr:rowOff>1224412</xdr:rowOff>
    </xdr:to>
    <xdr:sp macro="" textlink="">
      <xdr:nvSpPr>
        <xdr:cNvPr id="116" name="Elipse 115">
          <a:extLst>
            <a:ext uri="{FF2B5EF4-FFF2-40B4-BE49-F238E27FC236}">
              <a16:creationId xmlns:a16="http://schemas.microsoft.com/office/drawing/2014/main" id="{0ADB1C2D-9315-48B4-B46B-9CAC1D59411C}"/>
            </a:ext>
          </a:extLst>
        </xdr:cNvPr>
        <xdr:cNvSpPr/>
      </xdr:nvSpPr>
      <xdr:spPr>
        <a:xfrm>
          <a:off x="24109367" y="1192132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4</xdr:col>
      <xdr:colOff>968718</xdr:colOff>
      <xdr:row>10</xdr:row>
      <xdr:rowOff>639084</xdr:rowOff>
    </xdr:from>
    <xdr:to>
      <xdr:col>4</xdr:col>
      <xdr:colOff>1458575</xdr:colOff>
      <xdr:row>10</xdr:row>
      <xdr:rowOff>1074512</xdr:rowOff>
    </xdr:to>
    <xdr:sp macro="" textlink="">
      <xdr:nvSpPr>
        <xdr:cNvPr id="117" name="Elipse 116">
          <a:extLst>
            <a:ext uri="{FF2B5EF4-FFF2-40B4-BE49-F238E27FC236}">
              <a16:creationId xmlns:a16="http://schemas.microsoft.com/office/drawing/2014/main" id="{34F3C0A6-94D7-4673-9844-639FDB8DC25A}"/>
            </a:ext>
          </a:extLst>
        </xdr:cNvPr>
        <xdr:cNvSpPr/>
      </xdr:nvSpPr>
      <xdr:spPr>
        <a:xfrm>
          <a:off x="3826218" y="1177142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740117</xdr:colOff>
      <xdr:row>10</xdr:row>
      <xdr:rowOff>398579</xdr:rowOff>
    </xdr:from>
    <xdr:to>
      <xdr:col>13</xdr:col>
      <xdr:colOff>1229974</xdr:colOff>
      <xdr:row>10</xdr:row>
      <xdr:rowOff>834007</xdr:rowOff>
    </xdr:to>
    <xdr:sp macro="" textlink="">
      <xdr:nvSpPr>
        <xdr:cNvPr id="118" name="Elipse 117">
          <a:extLst>
            <a:ext uri="{FF2B5EF4-FFF2-40B4-BE49-F238E27FC236}">
              <a16:creationId xmlns:a16="http://schemas.microsoft.com/office/drawing/2014/main" id="{0CDA2A4D-5734-40BD-983E-FEB5894457F4}"/>
            </a:ext>
          </a:extLst>
        </xdr:cNvPr>
        <xdr:cNvSpPr/>
      </xdr:nvSpPr>
      <xdr:spPr>
        <a:xfrm>
          <a:off x="18682836" y="1153092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5</xdr:col>
      <xdr:colOff>2154239</xdr:colOff>
      <xdr:row>9</xdr:row>
      <xdr:rowOff>1527174</xdr:rowOff>
    </xdr:from>
    <xdr:to>
      <xdr:col>5</xdr:col>
      <xdr:colOff>2644096</xdr:colOff>
      <xdr:row>9</xdr:row>
      <xdr:rowOff>1962602</xdr:rowOff>
    </xdr:to>
    <xdr:sp macro="" textlink="">
      <xdr:nvSpPr>
        <xdr:cNvPr id="119" name="Elipse 118">
          <a:extLst>
            <a:ext uri="{FF2B5EF4-FFF2-40B4-BE49-F238E27FC236}">
              <a16:creationId xmlns:a16="http://schemas.microsoft.com/office/drawing/2014/main" id="{3D8DF02C-B8D7-43B7-8C8D-9E6A460D4166}"/>
            </a:ext>
          </a:extLst>
        </xdr:cNvPr>
        <xdr:cNvSpPr/>
      </xdr:nvSpPr>
      <xdr:spPr>
        <a:xfrm>
          <a:off x="8631239" y="1021873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1564029</xdr:colOff>
      <xdr:row>8</xdr:row>
      <xdr:rowOff>1091523</xdr:rowOff>
    </xdr:from>
    <xdr:to>
      <xdr:col>4</xdr:col>
      <xdr:colOff>2053886</xdr:colOff>
      <xdr:row>8</xdr:row>
      <xdr:rowOff>1526951</xdr:rowOff>
    </xdr:to>
    <xdr:sp macro="" textlink="">
      <xdr:nvSpPr>
        <xdr:cNvPr id="120" name="Elipse 119">
          <a:extLst>
            <a:ext uri="{FF2B5EF4-FFF2-40B4-BE49-F238E27FC236}">
              <a16:creationId xmlns:a16="http://schemas.microsoft.com/office/drawing/2014/main" id="{6B731273-ADB0-46F8-BFC6-46422C81E8E9}"/>
            </a:ext>
          </a:extLst>
        </xdr:cNvPr>
        <xdr:cNvSpPr/>
      </xdr:nvSpPr>
      <xdr:spPr>
        <a:xfrm>
          <a:off x="4421529" y="72470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2204244</xdr:colOff>
      <xdr:row>8</xdr:row>
      <xdr:rowOff>1942306</xdr:rowOff>
    </xdr:from>
    <xdr:to>
      <xdr:col>5</xdr:col>
      <xdr:colOff>2694101</xdr:colOff>
      <xdr:row>8</xdr:row>
      <xdr:rowOff>2401546</xdr:rowOff>
    </xdr:to>
    <xdr:sp macro="" textlink="">
      <xdr:nvSpPr>
        <xdr:cNvPr id="121" name="Elipse 120">
          <a:extLst>
            <a:ext uri="{FF2B5EF4-FFF2-40B4-BE49-F238E27FC236}">
              <a16:creationId xmlns:a16="http://schemas.microsoft.com/office/drawing/2014/main" id="{EE6E4255-E4B0-4B33-B006-8E2A102D4549}"/>
            </a:ext>
          </a:extLst>
        </xdr:cNvPr>
        <xdr:cNvSpPr/>
      </xdr:nvSpPr>
      <xdr:spPr>
        <a:xfrm>
          <a:off x="8681244" y="809783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5</xdr:col>
      <xdr:colOff>2950374</xdr:colOff>
      <xdr:row>8</xdr:row>
      <xdr:rowOff>207393</xdr:rowOff>
    </xdr:from>
    <xdr:to>
      <xdr:col>5</xdr:col>
      <xdr:colOff>3440231</xdr:colOff>
      <xdr:row>8</xdr:row>
      <xdr:rowOff>659829</xdr:rowOff>
    </xdr:to>
    <xdr:sp macro="" textlink="">
      <xdr:nvSpPr>
        <xdr:cNvPr id="122" name="Elipse 121">
          <a:extLst>
            <a:ext uri="{FF2B5EF4-FFF2-40B4-BE49-F238E27FC236}">
              <a16:creationId xmlns:a16="http://schemas.microsoft.com/office/drawing/2014/main" id="{1691B886-94E2-42D3-8C7E-086C7133C49C}"/>
            </a:ext>
          </a:extLst>
        </xdr:cNvPr>
        <xdr:cNvSpPr/>
      </xdr:nvSpPr>
      <xdr:spPr>
        <a:xfrm>
          <a:off x="9427374" y="6362924"/>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2926562</xdr:colOff>
      <xdr:row>8</xdr:row>
      <xdr:rowOff>743175</xdr:rowOff>
    </xdr:from>
    <xdr:to>
      <xdr:col>5</xdr:col>
      <xdr:colOff>3416419</xdr:colOff>
      <xdr:row>8</xdr:row>
      <xdr:rowOff>1195611</xdr:rowOff>
    </xdr:to>
    <xdr:sp macro="" textlink="">
      <xdr:nvSpPr>
        <xdr:cNvPr id="123" name="Elipse 122">
          <a:extLst>
            <a:ext uri="{FF2B5EF4-FFF2-40B4-BE49-F238E27FC236}">
              <a16:creationId xmlns:a16="http://schemas.microsoft.com/office/drawing/2014/main" id="{37B91D2B-7724-4FC4-A305-AC5967FA7F08}"/>
            </a:ext>
          </a:extLst>
        </xdr:cNvPr>
        <xdr:cNvSpPr/>
      </xdr:nvSpPr>
      <xdr:spPr>
        <a:xfrm>
          <a:off x="9403562" y="689870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2926562</xdr:colOff>
      <xdr:row>8</xdr:row>
      <xdr:rowOff>1338488</xdr:rowOff>
    </xdr:from>
    <xdr:to>
      <xdr:col>5</xdr:col>
      <xdr:colOff>3416419</xdr:colOff>
      <xdr:row>8</xdr:row>
      <xdr:rowOff>1790924</xdr:rowOff>
    </xdr:to>
    <xdr:sp macro="" textlink="">
      <xdr:nvSpPr>
        <xdr:cNvPr id="124" name="Elipse 123">
          <a:extLst>
            <a:ext uri="{FF2B5EF4-FFF2-40B4-BE49-F238E27FC236}">
              <a16:creationId xmlns:a16="http://schemas.microsoft.com/office/drawing/2014/main" id="{12CD8FFF-A9F5-4531-B95F-73E1B9477572}"/>
            </a:ext>
          </a:extLst>
        </xdr:cNvPr>
        <xdr:cNvSpPr/>
      </xdr:nvSpPr>
      <xdr:spPr>
        <a:xfrm>
          <a:off x="9403562" y="749401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2950374</xdr:colOff>
      <xdr:row>8</xdr:row>
      <xdr:rowOff>1933800</xdr:rowOff>
    </xdr:from>
    <xdr:to>
      <xdr:col>5</xdr:col>
      <xdr:colOff>3440231</xdr:colOff>
      <xdr:row>8</xdr:row>
      <xdr:rowOff>2386236</xdr:rowOff>
    </xdr:to>
    <xdr:sp macro="" textlink="">
      <xdr:nvSpPr>
        <xdr:cNvPr id="126" name="Elipse 125">
          <a:extLst>
            <a:ext uri="{FF2B5EF4-FFF2-40B4-BE49-F238E27FC236}">
              <a16:creationId xmlns:a16="http://schemas.microsoft.com/office/drawing/2014/main" id="{E1BA04EB-044C-4058-A24B-569C911D8E2E}"/>
            </a:ext>
          </a:extLst>
        </xdr:cNvPr>
        <xdr:cNvSpPr/>
      </xdr:nvSpPr>
      <xdr:spPr>
        <a:xfrm>
          <a:off x="9427374" y="808933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14</xdr:col>
      <xdr:colOff>2143126</xdr:colOff>
      <xdr:row>10</xdr:row>
      <xdr:rowOff>238125</xdr:rowOff>
    </xdr:from>
    <xdr:to>
      <xdr:col>14</xdr:col>
      <xdr:colOff>2632983</xdr:colOff>
      <xdr:row>10</xdr:row>
      <xdr:rowOff>697365</xdr:rowOff>
    </xdr:to>
    <xdr:sp macro="" textlink="">
      <xdr:nvSpPr>
        <xdr:cNvPr id="127" name="Elipse 126">
          <a:extLst>
            <a:ext uri="{FF2B5EF4-FFF2-40B4-BE49-F238E27FC236}">
              <a16:creationId xmlns:a16="http://schemas.microsoft.com/office/drawing/2014/main" id="{2E563AEB-F784-4020-89D4-55D6F5CB38AA}"/>
            </a:ext>
          </a:extLst>
        </xdr:cNvPr>
        <xdr:cNvSpPr/>
      </xdr:nvSpPr>
      <xdr:spPr>
        <a:xfrm>
          <a:off x="23467220" y="1137046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14</xdr:col>
      <xdr:colOff>2178844</xdr:colOff>
      <xdr:row>10</xdr:row>
      <xdr:rowOff>797719</xdr:rowOff>
    </xdr:from>
    <xdr:to>
      <xdr:col>14</xdr:col>
      <xdr:colOff>2668701</xdr:colOff>
      <xdr:row>10</xdr:row>
      <xdr:rowOff>1250155</xdr:rowOff>
    </xdr:to>
    <xdr:sp macro="" textlink="">
      <xdr:nvSpPr>
        <xdr:cNvPr id="128" name="Elipse 127">
          <a:extLst>
            <a:ext uri="{FF2B5EF4-FFF2-40B4-BE49-F238E27FC236}">
              <a16:creationId xmlns:a16="http://schemas.microsoft.com/office/drawing/2014/main" id="{5C79D504-BAF4-488F-8C80-AAF84E5F331C}"/>
            </a:ext>
          </a:extLst>
        </xdr:cNvPr>
        <xdr:cNvSpPr/>
      </xdr:nvSpPr>
      <xdr:spPr>
        <a:xfrm>
          <a:off x="23502938" y="119300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2166937</xdr:colOff>
      <xdr:row>10</xdr:row>
      <xdr:rowOff>1321595</xdr:rowOff>
    </xdr:from>
    <xdr:to>
      <xdr:col>14</xdr:col>
      <xdr:colOff>2656794</xdr:colOff>
      <xdr:row>10</xdr:row>
      <xdr:rowOff>1774031</xdr:rowOff>
    </xdr:to>
    <xdr:sp macro="" textlink="">
      <xdr:nvSpPr>
        <xdr:cNvPr id="129" name="Elipse 128">
          <a:extLst>
            <a:ext uri="{FF2B5EF4-FFF2-40B4-BE49-F238E27FC236}">
              <a16:creationId xmlns:a16="http://schemas.microsoft.com/office/drawing/2014/main" id="{E8CF81AB-DA14-4578-805C-206F603DA3E7}"/>
            </a:ext>
          </a:extLst>
        </xdr:cNvPr>
        <xdr:cNvSpPr/>
      </xdr:nvSpPr>
      <xdr:spPr>
        <a:xfrm>
          <a:off x="23491031" y="1245393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6</xdr:col>
      <xdr:colOff>2333625</xdr:colOff>
      <xdr:row>8</xdr:row>
      <xdr:rowOff>1051151</xdr:rowOff>
    </xdr:from>
    <xdr:to>
      <xdr:col>6</xdr:col>
      <xdr:colOff>2823482</xdr:colOff>
      <xdr:row>8</xdr:row>
      <xdr:rowOff>1503587</xdr:rowOff>
    </xdr:to>
    <xdr:sp macro="" textlink="">
      <xdr:nvSpPr>
        <xdr:cNvPr id="130" name="Elipse 129">
          <a:extLst>
            <a:ext uri="{FF2B5EF4-FFF2-40B4-BE49-F238E27FC236}">
              <a16:creationId xmlns:a16="http://schemas.microsoft.com/office/drawing/2014/main" id="{DDCB30D0-D819-48F7-ACDD-47172E8E3086}"/>
            </a:ext>
          </a:extLst>
        </xdr:cNvPr>
        <xdr:cNvSpPr/>
      </xdr:nvSpPr>
      <xdr:spPr>
        <a:xfrm>
          <a:off x="12430125" y="720668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6</xdr:col>
      <xdr:colOff>2297906</xdr:colOff>
      <xdr:row>8</xdr:row>
      <xdr:rowOff>1797843</xdr:rowOff>
    </xdr:from>
    <xdr:to>
      <xdr:col>6</xdr:col>
      <xdr:colOff>2787763</xdr:colOff>
      <xdr:row>8</xdr:row>
      <xdr:rowOff>2250279</xdr:rowOff>
    </xdr:to>
    <xdr:sp macro="" textlink="">
      <xdr:nvSpPr>
        <xdr:cNvPr id="131" name="Elipse 130">
          <a:extLst>
            <a:ext uri="{FF2B5EF4-FFF2-40B4-BE49-F238E27FC236}">
              <a16:creationId xmlns:a16="http://schemas.microsoft.com/office/drawing/2014/main" id="{18235EA5-5A90-4C9B-9C72-7E926CF04C31}"/>
            </a:ext>
          </a:extLst>
        </xdr:cNvPr>
        <xdr:cNvSpPr/>
      </xdr:nvSpPr>
      <xdr:spPr>
        <a:xfrm>
          <a:off x="12394406" y="7953374"/>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2416969</xdr:colOff>
      <xdr:row>10</xdr:row>
      <xdr:rowOff>1178719</xdr:rowOff>
    </xdr:from>
    <xdr:to>
      <xdr:col>15</xdr:col>
      <xdr:colOff>2906826</xdr:colOff>
      <xdr:row>10</xdr:row>
      <xdr:rowOff>1631155</xdr:rowOff>
    </xdr:to>
    <xdr:sp macro="" textlink="">
      <xdr:nvSpPr>
        <xdr:cNvPr id="132" name="Elipse 131">
          <a:extLst>
            <a:ext uri="{FF2B5EF4-FFF2-40B4-BE49-F238E27FC236}">
              <a16:creationId xmlns:a16="http://schemas.microsoft.com/office/drawing/2014/main" id="{6189C98B-CE96-4170-BF48-E634BC2718D8}"/>
            </a:ext>
          </a:extLst>
        </xdr:cNvPr>
        <xdr:cNvSpPr/>
      </xdr:nvSpPr>
      <xdr:spPr>
        <a:xfrm>
          <a:off x="27122438" y="123110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15</xdr:col>
      <xdr:colOff>2440781</xdr:colOff>
      <xdr:row>10</xdr:row>
      <xdr:rowOff>1845469</xdr:rowOff>
    </xdr:from>
    <xdr:to>
      <xdr:col>15</xdr:col>
      <xdr:colOff>2930638</xdr:colOff>
      <xdr:row>10</xdr:row>
      <xdr:rowOff>2297905</xdr:rowOff>
    </xdr:to>
    <xdr:sp macro="" textlink="">
      <xdr:nvSpPr>
        <xdr:cNvPr id="133" name="Elipse 132">
          <a:extLst>
            <a:ext uri="{FF2B5EF4-FFF2-40B4-BE49-F238E27FC236}">
              <a16:creationId xmlns:a16="http://schemas.microsoft.com/office/drawing/2014/main" id="{4FD4A886-2C4C-4B05-8730-E58F79B520D2}"/>
            </a:ext>
          </a:extLst>
        </xdr:cNvPr>
        <xdr:cNvSpPr/>
      </xdr:nvSpPr>
      <xdr:spPr>
        <a:xfrm>
          <a:off x="27146250" y="1297781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1535906</xdr:colOff>
      <xdr:row>10</xdr:row>
      <xdr:rowOff>1845470</xdr:rowOff>
    </xdr:from>
    <xdr:to>
      <xdr:col>14</xdr:col>
      <xdr:colOff>2025763</xdr:colOff>
      <xdr:row>10</xdr:row>
      <xdr:rowOff>2304710</xdr:rowOff>
    </xdr:to>
    <xdr:sp macro="" textlink="">
      <xdr:nvSpPr>
        <xdr:cNvPr id="134" name="Elipse 133">
          <a:extLst>
            <a:ext uri="{FF2B5EF4-FFF2-40B4-BE49-F238E27FC236}">
              <a16:creationId xmlns:a16="http://schemas.microsoft.com/office/drawing/2014/main" id="{69E1B586-FCA5-4C8D-80F6-42FCE06AB92D}"/>
            </a:ext>
          </a:extLst>
        </xdr:cNvPr>
        <xdr:cNvSpPr/>
      </xdr:nvSpPr>
      <xdr:spPr>
        <a:xfrm>
          <a:off x="22860000" y="1297781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2201864</xdr:colOff>
      <xdr:row>10</xdr:row>
      <xdr:rowOff>1884365</xdr:rowOff>
    </xdr:from>
    <xdr:to>
      <xdr:col>14</xdr:col>
      <xdr:colOff>2691721</xdr:colOff>
      <xdr:row>10</xdr:row>
      <xdr:rowOff>2319793</xdr:rowOff>
    </xdr:to>
    <xdr:sp macro="" textlink="">
      <xdr:nvSpPr>
        <xdr:cNvPr id="135" name="Elipse 134">
          <a:extLst>
            <a:ext uri="{FF2B5EF4-FFF2-40B4-BE49-F238E27FC236}">
              <a16:creationId xmlns:a16="http://schemas.microsoft.com/office/drawing/2014/main" id="{5FC9D13E-4DCF-4934-9540-23D828A7331A}"/>
            </a:ext>
          </a:extLst>
        </xdr:cNvPr>
        <xdr:cNvSpPr/>
      </xdr:nvSpPr>
      <xdr:spPr>
        <a:xfrm>
          <a:off x="23525958" y="1301670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2809086</xdr:colOff>
      <xdr:row>10</xdr:row>
      <xdr:rowOff>1336671</xdr:rowOff>
    </xdr:from>
    <xdr:to>
      <xdr:col>14</xdr:col>
      <xdr:colOff>3298943</xdr:colOff>
      <xdr:row>10</xdr:row>
      <xdr:rowOff>1772099</xdr:rowOff>
    </xdr:to>
    <xdr:sp macro="" textlink="">
      <xdr:nvSpPr>
        <xdr:cNvPr id="136" name="Elipse 135">
          <a:extLst>
            <a:ext uri="{FF2B5EF4-FFF2-40B4-BE49-F238E27FC236}">
              <a16:creationId xmlns:a16="http://schemas.microsoft.com/office/drawing/2014/main" id="{6397E8B0-01B4-4042-B92F-0C6752311789}"/>
            </a:ext>
          </a:extLst>
        </xdr:cNvPr>
        <xdr:cNvSpPr/>
      </xdr:nvSpPr>
      <xdr:spPr>
        <a:xfrm>
          <a:off x="24133180" y="1246901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14</xdr:col>
      <xdr:colOff>2844800</xdr:colOff>
      <xdr:row>10</xdr:row>
      <xdr:rowOff>1824830</xdr:rowOff>
    </xdr:from>
    <xdr:to>
      <xdr:col>14</xdr:col>
      <xdr:colOff>3334657</xdr:colOff>
      <xdr:row>10</xdr:row>
      <xdr:rowOff>2260258</xdr:rowOff>
    </xdr:to>
    <xdr:sp macro="" textlink="">
      <xdr:nvSpPr>
        <xdr:cNvPr id="137" name="Elipse 136">
          <a:extLst>
            <a:ext uri="{FF2B5EF4-FFF2-40B4-BE49-F238E27FC236}">
              <a16:creationId xmlns:a16="http://schemas.microsoft.com/office/drawing/2014/main" id="{674727F3-B534-4247-8693-8DE674DDB69E}"/>
            </a:ext>
          </a:extLst>
        </xdr:cNvPr>
        <xdr:cNvSpPr/>
      </xdr:nvSpPr>
      <xdr:spPr>
        <a:xfrm>
          <a:off x="24168894" y="1295717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153865</xdr:colOff>
      <xdr:row>9</xdr:row>
      <xdr:rowOff>365247</xdr:rowOff>
    </xdr:from>
    <xdr:to>
      <xdr:col>6</xdr:col>
      <xdr:colOff>1058740</xdr:colOff>
      <xdr:row>20</xdr:row>
      <xdr:rowOff>28574</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153865" y="5530728"/>
          <a:ext cx="8744683" cy="422800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2437493</xdr:colOff>
      <xdr:row>6</xdr:row>
      <xdr:rowOff>1460500</xdr:rowOff>
    </xdr:from>
    <xdr:to>
      <xdr:col>5</xdr:col>
      <xdr:colOff>730250</xdr:colOff>
      <xdr:row>7</xdr:row>
      <xdr:rowOff>1428750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041493" y="6191250"/>
          <a:ext cx="156300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23</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6</a:t>
          </a:r>
        </a:p>
      </xdr:txBody>
    </xdr:sp>
    <xdr:clientData/>
  </xdr:twoCellAnchor>
  <xdr:twoCellAnchor>
    <xdr:from>
      <xdr:col>3</xdr:col>
      <xdr:colOff>873012</xdr:colOff>
      <xdr:row>8</xdr:row>
      <xdr:rowOff>635000</xdr:rowOff>
    </xdr:from>
    <xdr:to>
      <xdr:col>3</xdr:col>
      <xdr:colOff>2336800</xdr:colOff>
      <xdr:row>9</xdr:row>
      <xdr:rowOff>710746</xdr:rowOff>
    </xdr:to>
    <xdr:sp macro="" textlink="">
      <xdr:nvSpPr>
        <xdr:cNvPr id="77" name="Elipse 76">
          <a:extLst>
            <a:ext uri="{FF2B5EF4-FFF2-40B4-BE49-F238E27FC236}">
              <a16:creationId xmlns:a16="http://schemas.microsoft.com/office/drawing/2014/main" id="{DD38A936-28A8-421C-A08F-08A62B4921AB}"/>
            </a:ext>
          </a:extLst>
        </xdr:cNvPr>
        <xdr:cNvSpPr/>
      </xdr:nvSpPr>
      <xdr:spPr>
        <a:xfrm>
          <a:off x="4206762" y="83502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31750</xdr:rowOff>
    </xdr:from>
    <xdr:to>
      <xdr:col>11</xdr:col>
      <xdr:colOff>2190750</xdr:colOff>
      <xdr:row>10</xdr:row>
      <xdr:rowOff>43996</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526012" y="9239250"/>
          <a:ext cx="1444738" cy="15044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6</a:t>
          </a:r>
        </a:p>
      </xdr:txBody>
    </xdr:sp>
    <xdr:clientData/>
  </xdr:twoCellAnchor>
  <xdr:twoCellAnchor>
    <xdr:from>
      <xdr:col>13</xdr:col>
      <xdr:colOff>1167493</xdr:colOff>
      <xdr:row>9</xdr:row>
      <xdr:rowOff>31750</xdr:rowOff>
    </xdr:from>
    <xdr:to>
      <xdr:col>13</xdr:col>
      <xdr:colOff>2635250</xdr:colOff>
      <xdr:row>10</xdr:row>
      <xdr:rowOff>0</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741993" y="9239250"/>
          <a:ext cx="146775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7</a:t>
          </a:r>
        </a:p>
      </xdr:txBody>
    </xdr:sp>
    <xdr:clientData/>
  </xdr:twoCellAnchor>
  <xdr:twoCellAnchor>
    <xdr:from>
      <xdr:col>12</xdr:col>
      <xdr:colOff>1040493</xdr:colOff>
      <xdr:row>8</xdr:row>
      <xdr:rowOff>444500</xdr:rowOff>
    </xdr:from>
    <xdr:to>
      <xdr:col>12</xdr:col>
      <xdr:colOff>2635250</xdr:colOff>
      <xdr:row>9</xdr:row>
      <xdr:rowOff>666750</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217743" y="815975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22</a:t>
          </a:r>
        </a:p>
      </xdr:txBody>
    </xdr:sp>
    <xdr:clientData/>
  </xdr:twoCellAnchor>
  <xdr:twoCellAnchor>
    <xdr:from>
      <xdr:col>3</xdr:col>
      <xdr:colOff>873012</xdr:colOff>
      <xdr:row>7</xdr:row>
      <xdr:rowOff>31750</xdr:rowOff>
    </xdr:from>
    <xdr:to>
      <xdr:col>3</xdr:col>
      <xdr:colOff>2286000</xdr:colOff>
      <xdr:row>7</xdr:row>
      <xdr:rowOff>1472746</xdr:rowOff>
    </xdr:to>
    <xdr:sp macro="" textlink="">
      <xdr:nvSpPr>
        <xdr:cNvPr id="9" name="Elipse 8">
          <a:extLst>
            <a:ext uri="{FF2B5EF4-FFF2-40B4-BE49-F238E27FC236}">
              <a16:creationId xmlns:a16="http://schemas.microsoft.com/office/drawing/2014/main" id="{497EC069-FB05-4CD5-B28C-5944DE6B204D}"/>
            </a:ext>
          </a:extLst>
        </xdr:cNvPr>
        <xdr:cNvSpPr/>
      </xdr:nvSpPr>
      <xdr:spPr>
        <a:xfrm>
          <a:off x="4206762" y="6254750"/>
          <a:ext cx="1412988" cy="1440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Alicia Castro Roa" id="{8E45D513-51F8-4107-A248-FC0EA42393C6}"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8" dT="2022-08-18T16:37:10.78" personId="{8E45D513-51F8-4107-A248-FC0EA42393C6}" id="{94EC0C5B-C967-4C0E-ABB9-9C423DFAB2DF}">
    <text>Estto implica impacto catastrofico</text>
  </threadedComment>
  <threadedComment ref="AD29" dT="2022-08-18T16:41:46.54" personId="{8E45D513-51F8-4107-A248-FC0EA42393C6}" id="{73BF1ECB-E89C-4123-8C4A-2DC381D4707C}">
    <text>Implica impacto catastrofico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H53"/>
  <sheetViews>
    <sheetView tabSelected="1" zoomScale="50" zoomScaleNormal="50" zoomScaleSheetLayoutView="40" workbookViewId="0">
      <pane xSplit="5" ySplit="4" topLeftCell="L27" activePane="bottomRight" state="frozen"/>
      <selection pane="topRight" activeCell="F1" sqref="F1"/>
      <selection pane="bottomLeft" activeCell="A5" sqref="A5"/>
      <selection pane="bottomRight" activeCell="L29" sqref="L29"/>
    </sheetView>
  </sheetViews>
  <sheetFormatPr baseColWidth="10" defaultColWidth="54.5703125" defaultRowHeight="120" customHeight="1" x14ac:dyDescent="0.2"/>
  <cols>
    <col min="1" max="1" width="15.140625" style="26" customWidth="1"/>
    <col min="2" max="2" width="52.85546875" style="172" customWidth="1"/>
    <col min="3" max="3" width="26.7109375" style="173" customWidth="1"/>
    <col min="4" max="4" width="65.7109375" style="172" customWidth="1"/>
    <col min="5" max="5" width="47.140625" style="172" customWidth="1"/>
    <col min="6" max="6" width="99.85546875" style="173" customWidth="1"/>
    <col min="7" max="8" width="21" style="174" hidden="1" customWidth="1"/>
    <col min="9" max="9" width="46.140625" style="174" hidden="1" customWidth="1"/>
    <col min="10" max="10" width="50.42578125" style="174" hidden="1" customWidth="1"/>
    <col min="11" max="11" width="80.85546875" style="174" customWidth="1"/>
    <col min="12" max="12" width="67" style="175" customWidth="1"/>
    <col min="13" max="13" width="34" style="1" customWidth="1"/>
    <col min="14" max="14" width="41.42578125" style="176" customWidth="1"/>
    <col min="15" max="33" width="43.5703125" style="1" hidden="1" customWidth="1"/>
    <col min="34" max="34" width="31.28515625" style="1" hidden="1" customWidth="1"/>
    <col min="35" max="35" width="29.7109375" style="1" customWidth="1"/>
    <col min="36" max="36" width="40.85546875" style="176" customWidth="1"/>
    <col min="37" max="37" width="25.7109375" style="1" customWidth="1"/>
    <col min="38" max="38" width="34.28515625" style="1" customWidth="1"/>
    <col min="39" max="39" width="59.85546875" style="1" customWidth="1"/>
    <col min="40" max="40" width="255.7109375" style="1" customWidth="1"/>
    <col min="41" max="41" width="28.28515625" style="1" hidden="1" customWidth="1"/>
    <col min="42" max="48" width="12.28515625" style="173" hidden="1" customWidth="1"/>
    <col min="49" max="49" width="20" style="143" hidden="1" customWidth="1"/>
    <col min="50" max="50" width="29.7109375" style="143" hidden="1" customWidth="1"/>
    <col min="51" max="52" width="31.140625" style="143" hidden="1" customWidth="1"/>
    <col min="53" max="53" width="37" style="143" hidden="1" customWidth="1"/>
    <col min="54" max="54" width="22.5703125" style="177" hidden="1" customWidth="1"/>
    <col min="55" max="55" width="30.42578125" style="143" hidden="1" customWidth="1"/>
    <col min="56" max="56" width="22.5703125" style="143" hidden="1" customWidth="1"/>
    <col min="57" max="57" width="36" style="143" hidden="1" customWidth="1"/>
    <col min="58" max="58" width="45" style="143" hidden="1" customWidth="1"/>
    <col min="59" max="59" width="53.7109375" style="143" hidden="1" customWidth="1"/>
    <col min="60" max="60" width="26.7109375" style="143" customWidth="1"/>
    <col min="61" max="61" width="31" style="143" customWidth="1"/>
    <col min="62" max="62" width="36.7109375" style="1" customWidth="1"/>
    <col min="63" max="63" width="119.28515625" style="190" customWidth="1"/>
    <col min="64" max="64" width="74.85546875" style="191" customWidth="1"/>
    <col min="65" max="65" width="69.42578125" style="192" customWidth="1"/>
    <col min="66" max="67" width="45.42578125" style="192" customWidth="1"/>
    <col min="68" max="68" width="91.7109375" style="191" customWidth="1"/>
    <col min="69" max="69" width="54.5703125" style="26" customWidth="1"/>
    <col min="70" max="16384" width="54.5703125" style="26"/>
  </cols>
  <sheetData>
    <row r="1" spans="1:216" s="25" customFormat="1" ht="133.5" customHeight="1" x14ac:dyDescent="0.2">
      <c r="B1" s="396" t="s">
        <v>580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row>
    <row r="2" spans="1:216" s="25" customFormat="1" ht="116.25" customHeight="1" thickBot="1" x14ac:dyDescent="0.25">
      <c r="B2" s="215"/>
      <c r="C2" s="301"/>
      <c r="D2" s="301"/>
      <c r="E2" s="301"/>
      <c r="F2" s="301"/>
      <c r="G2" s="301"/>
      <c r="H2" s="301"/>
      <c r="I2" s="301"/>
      <c r="J2" s="301"/>
      <c r="K2" s="301"/>
      <c r="L2" s="216"/>
      <c r="M2" s="474" t="s">
        <v>0</v>
      </c>
      <c r="N2" s="475"/>
      <c r="O2" s="475"/>
      <c r="P2" s="475"/>
      <c r="Q2" s="475"/>
      <c r="R2" s="475"/>
      <c r="S2" s="475"/>
      <c r="T2" s="475"/>
      <c r="U2" s="475"/>
      <c r="V2" s="475"/>
      <c r="W2" s="475"/>
      <c r="X2" s="475"/>
      <c r="Y2" s="475"/>
      <c r="Z2" s="475"/>
      <c r="AA2" s="475"/>
      <c r="AB2" s="475"/>
      <c r="AC2" s="475"/>
      <c r="AD2" s="475"/>
      <c r="AE2" s="475"/>
      <c r="AF2" s="475"/>
      <c r="AG2" s="475"/>
      <c r="AH2" s="475"/>
      <c r="AI2" s="475"/>
      <c r="AJ2" s="476"/>
      <c r="AK2" s="404" t="s">
        <v>1</v>
      </c>
      <c r="AL2" s="404"/>
      <c r="AM2" s="471" t="s">
        <v>2</v>
      </c>
      <c r="AN2" s="472"/>
      <c r="AO2" s="472"/>
      <c r="AP2" s="472"/>
      <c r="AQ2" s="472"/>
      <c r="AR2" s="472"/>
      <c r="AS2" s="472"/>
      <c r="AT2" s="472"/>
      <c r="AU2" s="472"/>
      <c r="AV2" s="472"/>
      <c r="AW2" s="472"/>
      <c r="AX2" s="472"/>
      <c r="AY2" s="472"/>
      <c r="AZ2" s="472"/>
      <c r="BA2" s="472"/>
      <c r="BB2" s="472"/>
      <c r="BC2" s="472"/>
      <c r="BD2" s="472"/>
      <c r="BE2" s="473"/>
      <c r="BF2" s="477" t="s">
        <v>3</v>
      </c>
      <c r="BG2" s="477"/>
      <c r="BH2" s="477"/>
      <c r="BI2" s="477"/>
      <c r="BJ2" s="404" t="s">
        <v>4</v>
      </c>
      <c r="BK2" s="404"/>
      <c r="BL2" s="404"/>
      <c r="BM2" s="404"/>
      <c r="BN2" s="404"/>
      <c r="BO2" s="404"/>
      <c r="BP2" s="404"/>
    </row>
    <row r="3" spans="1:216" s="25" customFormat="1" ht="93" customHeight="1" x14ac:dyDescent="0.2">
      <c r="A3" s="390" t="s">
        <v>5</v>
      </c>
      <c r="B3" s="393" t="s">
        <v>6</v>
      </c>
      <c r="C3" s="393" t="s">
        <v>7</v>
      </c>
      <c r="D3" s="393" t="s">
        <v>8</v>
      </c>
      <c r="E3" s="393" t="s">
        <v>9</v>
      </c>
      <c r="F3" s="492" t="s">
        <v>10</v>
      </c>
      <c r="G3" s="498" t="s">
        <v>11</v>
      </c>
      <c r="H3" s="499"/>
      <c r="I3" s="499"/>
      <c r="J3" s="500"/>
      <c r="K3" s="492" t="s">
        <v>12</v>
      </c>
      <c r="L3" s="393" t="s">
        <v>13</v>
      </c>
      <c r="M3" s="482" t="s">
        <v>14</v>
      </c>
      <c r="N3" s="482"/>
      <c r="O3" s="302" t="s">
        <v>15</v>
      </c>
      <c r="P3" s="303"/>
      <c r="Q3" s="303"/>
      <c r="R3" s="303"/>
      <c r="S3" s="304"/>
      <c r="T3" s="304"/>
      <c r="U3" s="304"/>
      <c r="V3" s="304"/>
      <c r="W3" s="304"/>
      <c r="X3" s="304"/>
      <c r="Y3" s="304"/>
      <c r="Z3" s="304"/>
      <c r="AA3" s="304"/>
      <c r="AB3" s="304"/>
      <c r="AC3" s="304"/>
      <c r="AD3" s="304"/>
      <c r="AE3" s="304"/>
      <c r="AF3" s="304"/>
      <c r="AG3" s="305"/>
      <c r="AH3" s="482" t="s">
        <v>16</v>
      </c>
      <c r="AI3" s="482"/>
      <c r="AJ3" s="482"/>
      <c r="AK3" s="435" t="s">
        <v>17</v>
      </c>
      <c r="AL3" s="436"/>
      <c r="AM3" s="433" t="s">
        <v>18</v>
      </c>
      <c r="AN3" s="434"/>
      <c r="AO3" s="306"/>
      <c r="AP3" s="487" t="s">
        <v>19</v>
      </c>
      <c r="AQ3" s="488"/>
      <c r="AR3" s="488"/>
      <c r="AS3" s="488"/>
      <c r="AT3" s="488"/>
      <c r="AU3" s="488"/>
      <c r="AV3" s="488"/>
      <c r="AW3" s="488"/>
      <c r="AX3" s="489"/>
      <c r="AY3" s="449" t="s">
        <v>20</v>
      </c>
      <c r="AZ3" s="450"/>
      <c r="BA3" s="449" t="s">
        <v>21</v>
      </c>
      <c r="BB3" s="445" t="s">
        <v>22</v>
      </c>
      <c r="BC3" s="446"/>
      <c r="BD3" s="449" t="s">
        <v>23</v>
      </c>
      <c r="BE3" s="450"/>
      <c r="BF3" s="453" t="s">
        <v>24</v>
      </c>
      <c r="BG3" s="453" t="s">
        <v>25</v>
      </c>
      <c r="BH3" s="423" t="s">
        <v>26</v>
      </c>
      <c r="BI3" s="424"/>
      <c r="BJ3" s="465" t="s">
        <v>27</v>
      </c>
      <c r="BK3" s="504" t="s">
        <v>28</v>
      </c>
      <c r="BL3" s="504" t="s">
        <v>29</v>
      </c>
      <c r="BM3" s="504" t="s">
        <v>30</v>
      </c>
      <c r="BN3" s="405" t="s">
        <v>31</v>
      </c>
      <c r="BO3" s="406"/>
      <c r="BP3" s="502" t="s">
        <v>32</v>
      </c>
    </row>
    <row r="4" spans="1:216" s="106" customFormat="1" ht="93" customHeight="1" x14ac:dyDescent="0.2">
      <c r="A4" s="391"/>
      <c r="B4" s="394"/>
      <c r="C4" s="394"/>
      <c r="D4" s="394"/>
      <c r="E4" s="394"/>
      <c r="F4" s="493"/>
      <c r="G4" s="226" t="s">
        <v>33</v>
      </c>
      <c r="H4" s="210" t="s">
        <v>34</v>
      </c>
      <c r="I4" s="210" t="s">
        <v>35</v>
      </c>
      <c r="J4" s="210" t="s">
        <v>36</v>
      </c>
      <c r="K4" s="493"/>
      <c r="L4" s="394"/>
      <c r="M4" s="103" t="s">
        <v>37</v>
      </c>
      <c r="N4" s="103" t="s">
        <v>38</v>
      </c>
      <c r="O4" s="103" t="s">
        <v>39</v>
      </c>
      <c r="P4" s="103" t="s">
        <v>40</v>
      </c>
      <c r="Q4" s="103" t="s">
        <v>41</v>
      </c>
      <c r="R4" s="103" t="s">
        <v>42</v>
      </c>
      <c r="S4" s="103" t="s">
        <v>43</v>
      </c>
      <c r="T4" s="103" t="s">
        <v>44</v>
      </c>
      <c r="U4" s="103" t="s">
        <v>45</v>
      </c>
      <c r="V4" s="103" t="s">
        <v>46</v>
      </c>
      <c r="W4" s="103" t="s">
        <v>47</v>
      </c>
      <c r="X4" s="103" t="s">
        <v>48</v>
      </c>
      <c r="Y4" s="103" t="s">
        <v>49</v>
      </c>
      <c r="Z4" s="103" t="s">
        <v>50</v>
      </c>
      <c r="AA4" s="103" t="s">
        <v>51</v>
      </c>
      <c r="AB4" s="103" t="s">
        <v>52</v>
      </c>
      <c r="AC4" s="103" t="s">
        <v>53</v>
      </c>
      <c r="AD4" s="103" t="s">
        <v>54</v>
      </c>
      <c r="AE4" s="103" t="s">
        <v>55</v>
      </c>
      <c r="AF4" s="103" t="s">
        <v>56</v>
      </c>
      <c r="AG4" s="103" t="s">
        <v>57</v>
      </c>
      <c r="AH4" s="103" t="s">
        <v>58</v>
      </c>
      <c r="AI4" s="103" t="s">
        <v>59</v>
      </c>
      <c r="AJ4" s="103" t="s">
        <v>38</v>
      </c>
      <c r="AK4" s="437"/>
      <c r="AL4" s="438"/>
      <c r="AM4" s="104" t="s">
        <v>60</v>
      </c>
      <c r="AN4" s="104" t="s">
        <v>61</v>
      </c>
      <c r="AO4" s="104" t="s">
        <v>62</v>
      </c>
      <c r="AP4" s="179" t="s">
        <v>63</v>
      </c>
      <c r="AQ4" s="179" t="s">
        <v>556</v>
      </c>
      <c r="AR4" s="179" t="s">
        <v>64</v>
      </c>
      <c r="AS4" s="179" t="s">
        <v>557</v>
      </c>
      <c r="AT4" s="179" t="s">
        <v>65</v>
      </c>
      <c r="AU4" s="179" t="s">
        <v>66</v>
      </c>
      <c r="AV4" s="179" t="s">
        <v>67</v>
      </c>
      <c r="AW4" s="439" t="s">
        <v>68</v>
      </c>
      <c r="AX4" s="440"/>
      <c r="AY4" s="451"/>
      <c r="AZ4" s="452"/>
      <c r="BA4" s="451"/>
      <c r="BB4" s="447"/>
      <c r="BC4" s="448"/>
      <c r="BD4" s="451"/>
      <c r="BE4" s="452"/>
      <c r="BF4" s="454"/>
      <c r="BG4" s="454"/>
      <c r="BH4" s="425"/>
      <c r="BI4" s="426"/>
      <c r="BJ4" s="466"/>
      <c r="BK4" s="505"/>
      <c r="BL4" s="505"/>
      <c r="BM4" s="505"/>
      <c r="BN4" s="220" t="s">
        <v>69</v>
      </c>
      <c r="BO4" s="220" t="s">
        <v>70</v>
      </c>
      <c r="BP4" s="503"/>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row>
    <row r="5" spans="1:216" ht="262.5" customHeight="1" x14ac:dyDescent="0.2">
      <c r="A5" s="307" t="s">
        <v>71</v>
      </c>
      <c r="B5" s="107" t="s">
        <v>72</v>
      </c>
      <c r="C5" s="261" t="s">
        <v>73</v>
      </c>
      <c r="D5" s="257" t="s">
        <v>74</v>
      </c>
      <c r="E5" s="260" t="s">
        <v>75</v>
      </c>
      <c r="F5" s="241" t="s">
        <v>76</v>
      </c>
      <c r="G5" s="242" t="s">
        <v>77</v>
      </c>
      <c r="H5" s="242" t="s">
        <v>77</v>
      </c>
      <c r="I5" s="242" t="s">
        <v>77</v>
      </c>
      <c r="J5" s="242" t="s">
        <v>77</v>
      </c>
      <c r="K5" s="257" t="s">
        <v>78</v>
      </c>
      <c r="L5" s="262" t="s">
        <v>79</v>
      </c>
      <c r="M5" s="109">
        <v>3</v>
      </c>
      <c r="N5" s="110" t="s">
        <v>80</v>
      </c>
      <c r="O5" s="279" t="s">
        <v>77</v>
      </c>
      <c r="P5" s="279" t="s">
        <v>77</v>
      </c>
      <c r="Q5" s="279" t="s">
        <v>77</v>
      </c>
      <c r="R5" s="279"/>
      <c r="S5" s="279" t="s">
        <v>77</v>
      </c>
      <c r="T5" s="279" t="s">
        <v>77</v>
      </c>
      <c r="U5" s="279" t="s">
        <v>77</v>
      </c>
      <c r="V5" s="279" t="s">
        <v>77</v>
      </c>
      <c r="W5" s="279"/>
      <c r="X5" s="279" t="s">
        <v>77</v>
      </c>
      <c r="Y5" s="279" t="s">
        <v>77</v>
      </c>
      <c r="Z5" s="279" t="s">
        <v>77</v>
      </c>
      <c r="AA5" s="279" t="s">
        <v>77</v>
      </c>
      <c r="AB5" s="279"/>
      <c r="AC5" s="279"/>
      <c r="AD5" s="279"/>
      <c r="AE5" s="279"/>
      <c r="AF5" s="279"/>
      <c r="AG5" s="279"/>
      <c r="AH5" s="279">
        <f>COUNTIF(O5:AG5,"X")</f>
        <v>11</v>
      </c>
      <c r="AI5" s="109">
        <v>4</v>
      </c>
      <c r="AJ5" s="111" t="s">
        <v>81</v>
      </c>
      <c r="AK5" s="112">
        <f>+M5*AI5</f>
        <v>12</v>
      </c>
      <c r="AL5" s="113" t="s">
        <v>82</v>
      </c>
      <c r="AM5" s="114" t="s">
        <v>83</v>
      </c>
      <c r="AN5" s="291" t="s">
        <v>84</v>
      </c>
      <c r="AO5" s="115" t="s">
        <v>85</v>
      </c>
      <c r="AP5" s="116">
        <v>15</v>
      </c>
      <c r="AQ5" s="116">
        <v>15</v>
      </c>
      <c r="AR5" s="116">
        <v>15</v>
      </c>
      <c r="AS5" s="116">
        <v>15</v>
      </c>
      <c r="AT5" s="116">
        <v>15</v>
      </c>
      <c r="AU5" s="116">
        <v>15</v>
      </c>
      <c r="AV5" s="116">
        <v>10</v>
      </c>
      <c r="AW5" s="115">
        <f>SUM(AP5:AV5)</f>
        <v>100</v>
      </c>
      <c r="AX5" s="115" t="s">
        <v>86</v>
      </c>
      <c r="AY5" s="115" t="s">
        <v>87</v>
      </c>
      <c r="AZ5" s="115" t="s">
        <v>86</v>
      </c>
      <c r="BA5" s="115" t="s">
        <v>86</v>
      </c>
      <c r="BB5" s="117">
        <v>100</v>
      </c>
      <c r="BC5" s="118" t="s">
        <v>88</v>
      </c>
      <c r="BD5" s="119">
        <v>100</v>
      </c>
      <c r="BE5" s="119" t="s">
        <v>88</v>
      </c>
      <c r="BF5" s="120">
        <v>1</v>
      </c>
      <c r="BG5" s="120">
        <v>4</v>
      </c>
      <c r="BH5" s="121">
        <v>4</v>
      </c>
      <c r="BI5" s="122" t="s">
        <v>89</v>
      </c>
      <c r="BJ5" s="123" t="s">
        <v>90</v>
      </c>
      <c r="BK5" s="182" t="s">
        <v>91</v>
      </c>
      <c r="BL5" s="183" t="s">
        <v>558</v>
      </c>
      <c r="BM5" s="183" t="s">
        <v>92</v>
      </c>
      <c r="BN5" s="181">
        <v>44682</v>
      </c>
      <c r="BO5" s="181">
        <v>44712</v>
      </c>
      <c r="BP5" s="308" t="s">
        <v>93</v>
      </c>
    </row>
    <row r="6" spans="1:216" ht="262.5" customHeight="1" x14ac:dyDescent="0.2">
      <c r="A6" s="307" t="s">
        <v>94</v>
      </c>
      <c r="B6" s="107" t="s">
        <v>72</v>
      </c>
      <c r="C6" s="261" t="s">
        <v>73</v>
      </c>
      <c r="D6" s="257" t="s">
        <v>95</v>
      </c>
      <c r="E6" s="263" t="s">
        <v>96</v>
      </c>
      <c r="F6" s="241" t="s">
        <v>97</v>
      </c>
      <c r="G6" s="243" t="s">
        <v>77</v>
      </c>
      <c r="H6" s="243" t="s">
        <v>77</v>
      </c>
      <c r="I6" s="243" t="s">
        <v>77</v>
      </c>
      <c r="J6" s="243" t="s">
        <v>77</v>
      </c>
      <c r="K6" s="257" t="s">
        <v>98</v>
      </c>
      <c r="L6" s="264" t="s">
        <v>79</v>
      </c>
      <c r="M6" s="109">
        <v>2</v>
      </c>
      <c r="N6" s="124" t="s">
        <v>99</v>
      </c>
      <c r="O6" s="279" t="s">
        <v>77</v>
      </c>
      <c r="P6" s="279" t="s">
        <v>77</v>
      </c>
      <c r="Q6" s="279" t="s">
        <v>77</v>
      </c>
      <c r="R6" s="279" t="s">
        <v>77</v>
      </c>
      <c r="S6" s="279" t="s">
        <v>77</v>
      </c>
      <c r="T6" s="279" t="s">
        <v>77</v>
      </c>
      <c r="U6" s="279"/>
      <c r="V6" s="279"/>
      <c r="W6" s="279"/>
      <c r="X6" s="279" t="s">
        <v>77</v>
      </c>
      <c r="Y6" s="279"/>
      <c r="Z6" s="279" t="s">
        <v>77</v>
      </c>
      <c r="AA6" s="279" t="s">
        <v>77</v>
      </c>
      <c r="AB6" s="279"/>
      <c r="AC6" s="280"/>
      <c r="AD6" s="279"/>
      <c r="AE6" s="279" t="s">
        <v>77</v>
      </c>
      <c r="AF6" s="279"/>
      <c r="AG6" s="279" t="s">
        <v>77</v>
      </c>
      <c r="AH6" s="279">
        <f t="shared" ref="AH6:AH7" si="0">COUNTIF(O6:AG6,"X")</f>
        <v>11</v>
      </c>
      <c r="AI6" s="109">
        <v>4</v>
      </c>
      <c r="AJ6" s="111" t="s">
        <v>81</v>
      </c>
      <c r="AK6" s="125">
        <v>8</v>
      </c>
      <c r="AL6" s="126" t="s">
        <v>89</v>
      </c>
      <c r="AM6" s="114" t="s">
        <v>100</v>
      </c>
      <c r="AN6" s="199" t="s">
        <v>101</v>
      </c>
      <c r="AO6" s="115" t="s">
        <v>85</v>
      </c>
      <c r="AP6" s="116">
        <v>15</v>
      </c>
      <c r="AQ6" s="116">
        <v>15</v>
      </c>
      <c r="AR6" s="116">
        <v>15</v>
      </c>
      <c r="AS6" s="116">
        <v>15</v>
      </c>
      <c r="AT6" s="116">
        <v>15</v>
      </c>
      <c r="AU6" s="116">
        <v>15</v>
      </c>
      <c r="AV6" s="116">
        <v>10</v>
      </c>
      <c r="AW6" s="115">
        <f>SUM(AP6:AV6)</f>
        <v>100</v>
      </c>
      <c r="AX6" s="115" t="s">
        <v>86</v>
      </c>
      <c r="AY6" s="115" t="s">
        <v>87</v>
      </c>
      <c r="AZ6" s="115" t="s">
        <v>86</v>
      </c>
      <c r="BA6" s="115" t="s">
        <v>86</v>
      </c>
      <c r="BB6" s="117">
        <v>100</v>
      </c>
      <c r="BC6" s="118" t="str">
        <f>VLOOKUP(BB6,CLASIFICACIÓNCONTROLES,2)</f>
        <v>FUERTE</v>
      </c>
      <c r="BD6" s="119">
        <f>ROUND(AVERAGE(BB6:BB6),0)</f>
        <v>100</v>
      </c>
      <c r="BE6" s="119" t="s">
        <v>88</v>
      </c>
      <c r="BF6" s="120">
        <v>1</v>
      </c>
      <c r="BG6" s="120">
        <f>+AI6</f>
        <v>4</v>
      </c>
      <c r="BH6" s="121">
        <f>+BF6*BG6</f>
        <v>4</v>
      </c>
      <c r="BI6" s="122" t="s">
        <v>89</v>
      </c>
      <c r="BJ6" s="240" t="s">
        <v>90</v>
      </c>
      <c r="BK6" s="234" t="s">
        <v>102</v>
      </c>
      <c r="BL6" s="229" t="s">
        <v>103</v>
      </c>
      <c r="BM6" s="229" t="s">
        <v>104</v>
      </c>
      <c r="BN6" s="181">
        <v>44564</v>
      </c>
      <c r="BO6" s="181">
        <v>44926</v>
      </c>
      <c r="BP6" s="309" t="s">
        <v>105</v>
      </c>
    </row>
    <row r="7" spans="1:216" ht="336" customHeight="1" x14ac:dyDescent="0.2">
      <c r="A7" s="307" t="s">
        <v>106</v>
      </c>
      <c r="B7" s="127" t="s">
        <v>107</v>
      </c>
      <c r="C7" s="265" t="s">
        <v>108</v>
      </c>
      <c r="D7" s="266" t="s">
        <v>109</v>
      </c>
      <c r="E7" s="244" t="s">
        <v>110</v>
      </c>
      <c r="F7" s="241" t="s">
        <v>534</v>
      </c>
      <c r="G7" s="267" t="s">
        <v>77</v>
      </c>
      <c r="H7" s="267" t="s">
        <v>77</v>
      </c>
      <c r="I7" s="267" t="s">
        <v>77</v>
      </c>
      <c r="J7" s="267" t="s">
        <v>77</v>
      </c>
      <c r="K7" s="267" t="s">
        <v>111</v>
      </c>
      <c r="L7" s="262" t="s">
        <v>112</v>
      </c>
      <c r="M7" s="128">
        <v>2</v>
      </c>
      <c r="N7" s="128" t="s">
        <v>99</v>
      </c>
      <c r="O7" s="281" t="s">
        <v>77</v>
      </c>
      <c r="P7" s="281" t="s">
        <v>77</v>
      </c>
      <c r="Q7" s="281" t="s">
        <v>77</v>
      </c>
      <c r="R7" s="281" t="s">
        <v>77</v>
      </c>
      <c r="S7" s="281" t="s">
        <v>113</v>
      </c>
      <c r="T7" s="281" t="s">
        <v>77</v>
      </c>
      <c r="U7" s="281" t="s">
        <v>77</v>
      </c>
      <c r="V7" s="281" t="s">
        <v>77</v>
      </c>
      <c r="W7" s="281" t="s">
        <v>77</v>
      </c>
      <c r="X7" s="281" t="s">
        <v>77</v>
      </c>
      <c r="Y7" s="281" t="s">
        <v>77</v>
      </c>
      <c r="Z7" s="281" t="s">
        <v>77</v>
      </c>
      <c r="AA7" s="281"/>
      <c r="AB7" s="281" t="s">
        <v>77</v>
      </c>
      <c r="AC7" s="281"/>
      <c r="AD7" s="281"/>
      <c r="AE7" s="281"/>
      <c r="AF7" s="281"/>
      <c r="AG7" s="281"/>
      <c r="AH7" s="279">
        <f t="shared" si="0"/>
        <v>12</v>
      </c>
      <c r="AI7" s="193">
        <v>5</v>
      </c>
      <c r="AJ7" s="193" t="s">
        <v>189</v>
      </c>
      <c r="AK7" s="194">
        <v>10</v>
      </c>
      <c r="AL7" s="195" t="s">
        <v>82</v>
      </c>
      <c r="AM7" s="129" t="s">
        <v>114</v>
      </c>
      <c r="AN7" s="199" t="s">
        <v>115</v>
      </c>
      <c r="AO7" s="130" t="s">
        <v>85</v>
      </c>
      <c r="AP7" s="116">
        <v>15</v>
      </c>
      <c r="AQ7" s="116">
        <v>15</v>
      </c>
      <c r="AR7" s="116">
        <v>15</v>
      </c>
      <c r="AS7" s="116">
        <v>15</v>
      </c>
      <c r="AT7" s="116">
        <v>15</v>
      </c>
      <c r="AU7" s="116">
        <v>15</v>
      </c>
      <c r="AV7" s="116">
        <v>10</v>
      </c>
      <c r="AW7" s="115">
        <f>SUM(AP7:AV7)</f>
        <v>100</v>
      </c>
      <c r="AX7" s="115" t="s">
        <v>86</v>
      </c>
      <c r="AY7" s="115" t="s">
        <v>87</v>
      </c>
      <c r="AZ7" s="115" t="s">
        <v>86</v>
      </c>
      <c r="BA7" s="115" t="s">
        <v>86</v>
      </c>
      <c r="BB7" s="131">
        <v>100</v>
      </c>
      <c r="BC7" s="132" t="s">
        <v>88</v>
      </c>
      <c r="BD7" s="217">
        <v>100</v>
      </c>
      <c r="BE7" s="237" t="s">
        <v>88</v>
      </c>
      <c r="BF7" s="219">
        <v>1</v>
      </c>
      <c r="BG7" s="196">
        <v>5</v>
      </c>
      <c r="BH7" s="196">
        <v>5</v>
      </c>
      <c r="BI7" s="197" t="s">
        <v>82</v>
      </c>
      <c r="BJ7" s="133" t="s">
        <v>90</v>
      </c>
      <c r="BK7" s="184" t="s">
        <v>116</v>
      </c>
      <c r="BL7" s="185" t="s">
        <v>117</v>
      </c>
      <c r="BM7" s="185" t="s">
        <v>118</v>
      </c>
      <c r="BN7" s="181">
        <v>44652</v>
      </c>
      <c r="BO7" s="181">
        <v>44926</v>
      </c>
      <c r="BP7" s="310" t="s">
        <v>119</v>
      </c>
    </row>
    <row r="8" spans="1:216" ht="262.5" customHeight="1" x14ac:dyDescent="0.2">
      <c r="A8" s="307" t="s">
        <v>120</v>
      </c>
      <c r="B8" s="204" t="s">
        <v>121</v>
      </c>
      <c r="C8" s="268" t="s">
        <v>108</v>
      </c>
      <c r="D8" s="245" t="s">
        <v>122</v>
      </c>
      <c r="E8" s="246" t="s">
        <v>123</v>
      </c>
      <c r="F8" s="241" t="s">
        <v>535</v>
      </c>
      <c r="G8" s="242" t="s">
        <v>77</v>
      </c>
      <c r="H8" s="242" t="s">
        <v>77</v>
      </c>
      <c r="I8" s="242" t="s">
        <v>77</v>
      </c>
      <c r="J8" s="242" t="s">
        <v>77</v>
      </c>
      <c r="K8" s="258" t="s">
        <v>124</v>
      </c>
      <c r="L8" s="262" t="s">
        <v>112</v>
      </c>
      <c r="M8" s="206">
        <v>3</v>
      </c>
      <c r="N8" s="134" t="s">
        <v>80</v>
      </c>
      <c r="O8" s="282" t="s">
        <v>77</v>
      </c>
      <c r="P8" s="282" t="s">
        <v>77</v>
      </c>
      <c r="Q8" s="282" t="s">
        <v>77</v>
      </c>
      <c r="R8" s="282" t="s">
        <v>77</v>
      </c>
      <c r="S8" s="282" t="s">
        <v>77</v>
      </c>
      <c r="T8" s="282"/>
      <c r="U8" s="282"/>
      <c r="V8" s="282"/>
      <c r="W8" s="282"/>
      <c r="X8" s="282" t="s">
        <v>77</v>
      </c>
      <c r="Y8" s="282" t="s">
        <v>77</v>
      </c>
      <c r="Z8" s="282" t="s">
        <v>77</v>
      </c>
      <c r="AA8" s="282"/>
      <c r="AB8" s="282"/>
      <c r="AC8" s="282" t="s">
        <v>77</v>
      </c>
      <c r="AD8" s="282"/>
      <c r="AE8" s="282" t="s">
        <v>77</v>
      </c>
      <c r="AF8" s="282"/>
      <c r="AG8" s="282"/>
      <c r="AH8" s="279">
        <f>COUNTIF(O8:AG8,"X")</f>
        <v>10</v>
      </c>
      <c r="AI8" s="206">
        <v>4</v>
      </c>
      <c r="AJ8" s="222" t="s">
        <v>81</v>
      </c>
      <c r="AK8" s="208">
        <v>12</v>
      </c>
      <c r="AL8" s="209" t="s">
        <v>82</v>
      </c>
      <c r="AM8" s="108" t="s">
        <v>125</v>
      </c>
      <c r="AN8" s="199" t="s">
        <v>126</v>
      </c>
      <c r="AO8" s="135" t="s">
        <v>85</v>
      </c>
      <c r="AP8" s="116">
        <v>15</v>
      </c>
      <c r="AQ8" s="116">
        <v>15</v>
      </c>
      <c r="AR8" s="116">
        <v>15</v>
      </c>
      <c r="AS8" s="116">
        <v>15</v>
      </c>
      <c r="AT8" s="116">
        <v>15</v>
      </c>
      <c r="AU8" s="116">
        <v>15</v>
      </c>
      <c r="AV8" s="116">
        <v>10</v>
      </c>
      <c r="AW8" s="137">
        <v>100</v>
      </c>
      <c r="AX8" s="138" t="s">
        <v>86</v>
      </c>
      <c r="AY8" s="115" t="s">
        <v>87</v>
      </c>
      <c r="AZ8" s="115" t="s">
        <v>86</v>
      </c>
      <c r="BA8" s="115" t="s">
        <v>86</v>
      </c>
      <c r="BB8" s="117">
        <v>100</v>
      </c>
      <c r="BC8" s="118" t="str">
        <f t="shared" ref="BC8:BC35" si="1">VLOOKUP(BB8,CLASIFICACIÓNCONTROLES,2)</f>
        <v>FUERTE</v>
      </c>
      <c r="BD8" s="217">
        <f>ROUND(AVERAGE(BB8:BB8),0)</f>
        <v>100</v>
      </c>
      <c r="BE8" s="237" t="s">
        <v>88</v>
      </c>
      <c r="BF8" s="139">
        <v>1</v>
      </c>
      <c r="BG8" s="139">
        <v>4</v>
      </c>
      <c r="BH8" s="140">
        <v>4</v>
      </c>
      <c r="BI8" s="141" t="s">
        <v>89</v>
      </c>
      <c r="BJ8" s="211" t="s">
        <v>90</v>
      </c>
      <c r="BK8" s="239" t="s">
        <v>127</v>
      </c>
      <c r="BL8" s="235" t="s">
        <v>128</v>
      </c>
      <c r="BM8" s="235" t="s">
        <v>129</v>
      </c>
      <c r="BN8" s="181">
        <v>44652</v>
      </c>
      <c r="BO8" s="181">
        <v>44712</v>
      </c>
      <c r="BP8" s="311" t="s">
        <v>130</v>
      </c>
    </row>
    <row r="9" spans="1:216" s="143" customFormat="1" ht="168" customHeight="1" x14ac:dyDescent="0.2">
      <c r="A9" s="392" t="s">
        <v>131</v>
      </c>
      <c r="B9" s="386" t="s">
        <v>121</v>
      </c>
      <c r="C9" s="371" t="s">
        <v>108</v>
      </c>
      <c r="D9" s="369" t="s">
        <v>132</v>
      </c>
      <c r="E9" s="388" t="s">
        <v>133</v>
      </c>
      <c r="F9" s="375" t="s">
        <v>536</v>
      </c>
      <c r="G9" s="356" t="s">
        <v>77</v>
      </c>
      <c r="H9" s="356" t="s">
        <v>77</v>
      </c>
      <c r="I9" s="356" t="s">
        <v>77</v>
      </c>
      <c r="J9" s="356" t="s">
        <v>77</v>
      </c>
      <c r="K9" s="369" t="s">
        <v>134</v>
      </c>
      <c r="L9" s="363" t="s">
        <v>79</v>
      </c>
      <c r="M9" s="373">
        <v>3</v>
      </c>
      <c r="N9" s="416" t="s">
        <v>80</v>
      </c>
      <c r="O9" s="358" t="s">
        <v>77</v>
      </c>
      <c r="P9" s="358" t="s">
        <v>77</v>
      </c>
      <c r="Q9" s="351"/>
      <c r="R9" s="351"/>
      <c r="S9" s="351" t="s">
        <v>77</v>
      </c>
      <c r="T9" s="351"/>
      <c r="U9" s="351"/>
      <c r="V9" s="351"/>
      <c r="W9" s="351" t="s">
        <v>77</v>
      </c>
      <c r="X9" s="351" t="s">
        <v>77</v>
      </c>
      <c r="Y9" s="351" t="s">
        <v>77</v>
      </c>
      <c r="Z9" s="351" t="s">
        <v>77</v>
      </c>
      <c r="AA9" s="351"/>
      <c r="AB9" s="351"/>
      <c r="AC9" s="351" t="s">
        <v>77</v>
      </c>
      <c r="AD9" s="351"/>
      <c r="AE9" s="351" t="s">
        <v>77</v>
      </c>
      <c r="AF9" s="351"/>
      <c r="AG9" s="351"/>
      <c r="AH9" s="485">
        <f>COUNTIF(O9:AG9,"X")</f>
        <v>9</v>
      </c>
      <c r="AI9" s="373">
        <f>IF(AH9&lt;=5,3,IF(AND(AH9&gt;=6,AH9&lt;=11),4,5))</f>
        <v>4</v>
      </c>
      <c r="AJ9" s="480" t="s">
        <v>81</v>
      </c>
      <c r="AK9" s="398">
        <f>+M9*AI9</f>
        <v>12</v>
      </c>
      <c r="AL9" s="469" t="s">
        <v>82</v>
      </c>
      <c r="AM9" s="402" t="s">
        <v>135</v>
      </c>
      <c r="AN9" s="463" t="s">
        <v>136</v>
      </c>
      <c r="AO9" s="490" t="s">
        <v>85</v>
      </c>
      <c r="AP9" s="455">
        <v>15</v>
      </c>
      <c r="AQ9" s="455">
        <v>15</v>
      </c>
      <c r="AR9" s="455">
        <v>15</v>
      </c>
      <c r="AS9" s="455">
        <v>15</v>
      </c>
      <c r="AT9" s="455">
        <v>15</v>
      </c>
      <c r="AU9" s="455">
        <v>15</v>
      </c>
      <c r="AV9" s="455">
        <v>10</v>
      </c>
      <c r="AW9" s="461">
        <f>SUM(AP9:AV10)</f>
        <v>100</v>
      </c>
      <c r="AX9" s="461" t="s">
        <v>86</v>
      </c>
      <c r="AY9" s="461" t="s">
        <v>87</v>
      </c>
      <c r="AZ9" s="461" t="s">
        <v>86</v>
      </c>
      <c r="BA9" s="461" t="s">
        <v>86</v>
      </c>
      <c r="BB9" s="441">
        <v>100</v>
      </c>
      <c r="BC9" s="443" t="str">
        <f t="shared" si="1"/>
        <v>FUERTE</v>
      </c>
      <c r="BD9" s="441">
        <f>ROUND(AVERAGE(BB9:BB9),0)</f>
        <v>100</v>
      </c>
      <c r="BE9" s="467" t="s">
        <v>88</v>
      </c>
      <c r="BF9" s="459">
        <v>1</v>
      </c>
      <c r="BG9" s="459">
        <f>+AI9</f>
        <v>4</v>
      </c>
      <c r="BH9" s="431">
        <f>+BF9*BG9</f>
        <v>4</v>
      </c>
      <c r="BI9" s="483" t="s">
        <v>89</v>
      </c>
      <c r="BJ9" s="142" t="s">
        <v>90</v>
      </c>
      <c r="BK9" s="186" t="s">
        <v>137</v>
      </c>
      <c r="BL9" s="235" t="s">
        <v>138</v>
      </c>
      <c r="BM9" s="232" t="s">
        <v>139</v>
      </c>
      <c r="BN9" s="181">
        <v>44742</v>
      </c>
      <c r="BO9" s="181">
        <v>44926</v>
      </c>
      <c r="BP9" s="312" t="s">
        <v>140</v>
      </c>
    </row>
    <row r="10" spans="1:216" s="143" customFormat="1" ht="168" customHeight="1" x14ac:dyDescent="0.2">
      <c r="A10" s="392"/>
      <c r="B10" s="387"/>
      <c r="C10" s="372"/>
      <c r="D10" s="395"/>
      <c r="E10" s="397"/>
      <c r="F10" s="376"/>
      <c r="G10" s="357"/>
      <c r="H10" s="357"/>
      <c r="I10" s="357"/>
      <c r="J10" s="357"/>
      <c r="K10" s="395"/>
      <c r="L10" s="364"/>
      <c r="M10" s="378"/>
      <c r="N10" s="418"/>
      <c r="O10" s="359"/>
      <c r="P10" s="359"/>
      <c r="Q10" s="353"/>
      <c r="R10" s="353"/>
      <c r="S10" s="353"/>
      <c r="T10" s="353"/>
      <c r="U10" s="353"/>
      <c r="V10" s="353"/>
      <c r="W10" s="353"/>
      <c r="X10" s="353"/>
      <c r="Y10" s="353"/>
      <c r="Z10" s="353"/>
      <c r="AA10" s="353"/>
      <c r="AB10" s="353"/>
      <c r="AC10" s="353"/>
      <c r="AD10" s="353"/>
      <c r="AE10" s="353"/>
      <c r="AF10" s="353"/>
      <c r="AG10" s="353"/>
      <c r="AH10" s="486"/>
      <c r="AI10" s="378"/>
      <c r="AJ10" s="481"/>
      <c r="AK10" s="399"/>
      <c r="AL10" s="470"/>
      <c r="AM10" s="403"/>
      <c r="AN10" s="464"/>
      <c r="AO10" s="491"/>
      <c r="AP10" s="456"/>
      <c r="AQ10" s="456"/>
      <c r="AR10" s="456"/>
      <c r="AS10" s="456"/>
      <c r="AT10" s="456"/>
      <c r="AU10" s="456"/>
      <c r="AV10" s="456"/>
      <c r="AW10" s="462"/>
      <c r="AX10" s="462"/>
      <c r="AY10" s="462"/>
      <c r="AZ10" s="462"/>
      <c r="BA10" s="462"/>
      <c r="BB10" s="442"/>
      <c r="BC10" s="444"/>
      <c r="BD10" s="442"/>
      <c r="BE10" s="468"/>
      <c r="BF10" s="460"/>
      <c r="BG10" s="460"/>
      <c r="BH10" s="432"/>
      <c r="BI10" s="484"/>
      <c r="BJ10" s="142" t="s">
        <v>90</v>
      </c>
      <c r="BK10" s="239" t="s">
        <v>141</v>
      </c>
      <c r="BL10" s="235" t="s">
        <v>138</v>
      </c>
      <c r="BM10" s="232" t="s">
        <v>512</v>
      </c>
      <c r="BN10" s="181">
        <v>44593</v>
      </c>
      <c r="BO10" s="181">
        <v>44895</v>
      </c>
      <c r="BP10" s="312" t="s">
        <v>142</v>
      </c>
    </row>
    <row r="11" spans="1:216" ht="283.5" customHeight="1" x14ac:dyDescent="0.2">
      <c r="A11" s="383" t="s">
        <v>143</v>
      </c>
      <c r="B11" s="386" t="s">
        <v>144</v>
      </c>
      <c r="C11" s="371" t="s">
        <v>73</v>
      </c>
      <c r="D11" s="369" t="s">
        <v>559</v>
      </c>
      <c r="E11" s="388" t="s">
        <v>145</v>
      </c>
      <c r="F11" s="375" t="s">
        <v>537</v>
      </c>
      <c r="G11" s="356" t="s">
        <v>77</v>
      </c>
      <c r="H11" s="356" t="s">
        <v>77</v>
      </c>
      <c r="I11" s="356" t="s">
        <v>77</v>
      </c>
      <c r="J11" s="356" t="s">
        <v>77</v>
      </c>
      <c r="K11" s="377" t="s">
        <v>146</v>
      </c>
      <c r="L11" s="363" t="s">
        <v>147</v>
      </c>
      <c r="M11" s="494">
        <v>3</v>
      </c>
      <c r="N11" s="496" t="s">
        <v>80</v>
      </c>
      <c r="O11" s="351" t="s">
        <v>77</v>
      </c>
      <c r="P11" s="351" t="s">
        <v>77</v>
      </c>
      <c r="Q11" s="351" t="s">
        <v>77</v>
      </c>
      <c r="R11" s="351"/>
      <c r="S11" s="351" t="s">
        <v>77</v>
      </c>
      <c r="T11" s="351" t="s">
        <v>77</v>
      </c>
      <c r="U11" s="351"/>
      <c r="V11" s="351"/>
      <c r="W11" s="351"/>
      <c r="X11" s="351" t="s">
        <v>77</v>
      </c>
      <c r="Y11" s="351" t="s">
        <v>77</v>
      </c>
      <c r="Z11" s="351" t="s">
        <v>77</v>
      </c>
      <c r="AA11" s="351" t="s">
        <v>77</v>
      </c>
      <c r="AB11" s="351" t="s">
        <v>77</v>
      </c>
      <c r="AC11" s="351"/>
      <c r="AD11" s="351"/>
      <c r="AE11" s="351"/>
      <c r="AF11" s="351"/>
      <c r="AG11" s="351"/>
      <c r="AH11" s="351">
        <f>COUNTIF(O11:AG11,"X")</f>
        <v>10</v>
      </c>
      <c r="AI11" s="373">
        <v>4</v>
      </c>
      <c r="AJ11" s="480" t="s">
        <v>81</v>
      </c>
      <c r="AK11" s="398">
        <v>12</v>
      </c>
      <c r="AL11" s="557" t="s">
        <v>82</v>
      </c>
      <c r="AM11" s="457" t="s">
        <v>522</v>
      </c>
      <c r="AN11" s="463" t="s">
        <v>560</v>
      </c>
      <c r="AO11" s="461" t="s">
        <v>85</v>
      </c>
      <c r="AP11" s="455">
        <v>15</v>
      </c>
      <c r="AQ11" s="455">
        <v>15</v>
      </c>
      <c r="AR11" s="455">
        <v>15</v>
      </c>
      <c r="AS11" s="455">
        <v>15</v>
      </c>
      <c r="AT11" s="455">
        <v>15</v>
      </c>
      <c r="AU11" s="455">
        <v>15</v>
      </c>
      <c r="AV11" s="455">
        <v>10</v>
      </c>
      <c r="AW11" s="461">
        <f t="shared" ref="AW11:AW48" si="2">SUM(AP11:AV11)</f>
        <v>100</v>
      </c>
      <c r="AX11" s="461" t="s">
        <v>86</v>
      </c>
      <c r="AY11" s="461" t="s">
        <v>87</v>
      </c>
      <c r="AZ11" s="461" t="s">
        <v>86</v>
      </c>
      <c r="BA11" s="461" t="s">
        <v>86</v>
      </c>
      <c r="BB11" s="441">
        <v>100</v>
      </c>
      <c r="BC11" s="443" t="str">
        <f t="shared" si="1"/>
        <v>FUERTE</v>
      </c>
      <c r="BD11" s="467">
        <f>ROUND(AVERAGE(BB11:BB11),0)</f>
        <v>100</v>
      </c>
      <c r="BE11" s="467" t="s">
        <v>88</v>
      </c>
      <c r="BF11" s="459">
        <v>1</v>
      </c>
      <c r="BG11" s="459">
        <f>+AI11</f>
        <v>4</v>
      </c>
      <c r="BH11" s="431">
        <f>+BF11*BG11</f>
        <v>4</v>
      </c>
      <c r="BI11" s="483" t="s">
        <v>89</v>
      </c>
      <c r="BJ11" s="421" t="s">
        <v>90</v>
      </c>
      <c r="BK11" s="233" t="s">
        <v>523</v>
      </c>
      <c r="BL11" s="228" t="s">
        <v>148</v>
      </c>
      <c r="BM11" s="228" t="s">
        <v>525</v>
      </c>
      <c r="BN11" s="202">
        <v>44650</v>
      </c>
      <c r="BO11" s="202">
        <v>44895</v>
      </c>
      <c r="BP11" s="313" t="s">
        <v>527</v>
      </c>
    </row>
    <row r="12" spans="1:216" ht="283.5" customHeight="1" x14ac:dyDescent="0.2">
      <c r="A12" s="384"/>
      <c r="B12" s="387"/>
      <c r="C12" s="372"/>
      <c r="D12" s="395"/>
      <c r="E12" s="397"/>
      <c r="F12" s="376"/>
      <c r="G12" s="357"/>
      <c r="H12" s="357"/>
      <c r="I12" s="357"/>
      <c r="J12" s="357"/>
      <c r="K12" s="355"/>
      <c r="L12" s="364"/>
      <c r="M12" s="495"/>
      <c r="N12" s="497"/>
      <c r="O12" s="353"/>
      <c r="P12" s="353"/>
      <c r="Q12" s="353"/>
      <c r="R12" s="353"/>
      <c r="S12" s="353"/>
      <c r="T12" s="353"/>
      <c r="U12" s="353"/>
      <c r="V12" s="353"/>
      <c r="W12" s="353"/>
      <c r="X12" s="353"/>
      <c r="Y12" s="353"/>
      <c r="Z12" s="353"/>
      <c r="AA12" s="353"/>
      <c r="AB12" s="353"/>
      <c r="AC12" s="353"/>
      <c r="AD12" s="353"/>
      <c r="AE12" s="353"/>
      <c r="AF12" s="353"/>
      <c r="AG12" s="353"/>
      <c r="AH12" s="353"/>
      <c r="AI12" s="378"/>
      <c r="AJ12" s="481"/>
      <c r="AK12" s="399"/>
      <c r="AL12" s="558"/>
      <c r="AM12" s="458"/>
      <c r="AN12" s="464"/>
      <c r="AO12" s="462"/>
      <c r="AP12" s="456"/>
      <c r="AQ12" s="456"/>
      <c r="AR12" s="456"/>
      <c r="AS12" s="456"/>
      <c r="AT12" s="456"/>
      <c r="AU12" s="456"/>
      <c r="AV12" s="456"/>
      <c r="AW12" s="462"/>
      <c r="AX12" s="462"/>
      <c r="AY12" s="462"/>
      <c r="AZ12" s="462"/>
      <c r="BA12" s="462"/>
      <c r="BB12" s="442"/>
      <c r="BC12" s="444"/>
      <c r="BD12" s="468"/>
      <c r="BE12" s="468"/>
      <c r="BF12" s="460"/>
      <c r="BG12" s="460"/>
      <c r="BH12" s="432"/>
      <c r="BI12" s="484"/>
      <c r="BJ12" s="422"/>
      <c r="BK12" s="230" t="s">
        <v>561</v>
      </c>
      <c r="BL12" s="228" t="s">
        <v>524</v>
      </c>
      <c r="BM12" s="228" t="s">
        <v>526</v>
      </c>
      <c r="BN12" s="202">
        <v>44650</v>
      </c>
      <c r="BO12" s="202">
        <v>44895</v>
      </c>
      <c r="BP12" s="313" t="s">
        <v>528</v>
      </c>
    </row>
    <row r="13" spans="1:216" ht="280.5" customHeight="1" x14ac:dyDescent="0.2">
      <c r="A13" s="307" t="s">
        <v>149</v>
      </c>
      <c r="B13" s="204" t="s">
        <v>150</v>
      </c>
      <c r="C13" s="261" t="s">
        <v>73</v>
      </c>
      <c r="D13" s="248" t="s">
        <v>151</v>
      </c>
      <c r="E13" s="246" t="s">
        <v>152</v>
      </c>
      <c r="F13" s="241" t="s">
        <v>538</v>
      </c>
      <c r="G13" s="243" t="s">
        <v>77</v>
      </c>
      <c r="H13" s="243" t="s">
        <v>77</v>
      </c>
      <c r="I13" s="243" t="s">
        <v>77</v>
      </c>
      <c r="J13" s="243" t="s">
        <v>77</v>
      </c>
      <c r="K13" s="247" t="s">
        <v>153</v>
      </c>
      <c r="L13" s="263" t="s">
        <v>154</v>
      </c>
      <c r="M13" s="145">
        <v>3</v>
      </c>
      <c r="N13" s="110" t="s">
        <v>80</v>
      </c>
      <c r="O13" s="283"/>
      <c r="P13" s="283" t="s">
        <v>77</v>
      </c>
      <c r="Q13" s="283"/>
      <c r="R13" s="283"/>
      <c r="S13" s="283" t="s">
        <v>77</v>
      </c>
      <c r="T13" s="283"/>
      <c r="U13" s="283" t="s">
        <v>77</v>
      </c>
      <c r="V13" s="283" t="s">
        <v>77</v>
      </c>
      <c r="W13" s="283"/>
      <c r="X13" s="283" t="s">
        <v>77</v>
      </c>
      <c r="Y13" s="283" t="s">
        <v>77</v>
      </c>
      <c r="Z13" s="283" t="s">
        <v>77</v>
      </c>
      <c r="AA13" s="283"/>
      <c r="AB13" s="283" t="s">
        <v>77</v>
      </c>
      <c r="AC13" s="283" t="s">
        <v>77</v>
      </c>
      <c r="AD13" s="283"/>
      <c r="AE13" s="283"/>
      <c r="AF13" s="283"/>
      <c r="AG13" s="283"/>
      <c r="AH13" s="283">
        <f>COUNTIF(O13:AG13,"X")</f>
        <v>9</v>
      </c>
      <c r="AI13" s="206">
        <v>4</v>
      </c>
      <c r="AJ13" s="222" t="s">
        <v>81</v>
      </c>
      <c r="AK13" s="208">
        <v>12</v>
      </c>
      <c r="AL13" s="221" t="s">
        <v>82</v>
      </c>
      <c r="AM13" s="114" t="s">
        <v>155</v>
      </c>
      <c r="AN13" s="292" t="s">
        <v>156</v>
      </c>
      <c r="AO13" s="138" t="s">
        <v>85</v>
      </c>
      <c r="AP13" s="136">
        <v>15</v>
      </c>
      <c r="AQ13" s="136">
        <v>15</v>
      </c>
      <c r="AR13" s="136">
        <v>15</v>
      </c>
      <c r="AS13" s="136">
        <v>15</v>
      </c>
      <c r="AT13" s="136">
        <v>15</v>
      </c>
      <c r="AU13" s="136">
        <v>15</v>
      </c>
      <c r="AV13" s="136">
        <v>10</v>
      </c>
      <c r="AW13" s="138">
        <f t="shared" si="2"/>
        <v>100</v>
      </c>
      <c r="AX13" s="138" t="s">
        <v>86</v>
      </c>
      <c r="AY13" s="138" t="s">
        <v>87</v>
      </c>
      <c r="AZ13" s="138" t="s">
        <v>86</v>
      </c>
      <c r="BA13" s="138" t="s">
        <v>86</v>
      </c>
      <c r="BB13" s="117">
        <v>100</v>
      </c>
      <c r="BC13" s="118" t="str">
        <f t="shared" si="1"/>
        <v>FUERTE</v>
      </c>
      <c r="BD13" s="237">
        <f>ROUND(AVERAGE(BB13:BB13),0)</f>
        <v>100</v>
      </c>
      <c r="BE13" s="237" t="s">
        <v>88</v>
      </c>
      <c r="BF13" s="139">
        <v>1</v>
      </c>
      <c r="BG13" s="139">
        <v>4</v>
      </c>
      <c r="BH13" s="140">
        <v>4</v>
      </c>
      <c r="BI13" s="141" t="s">
        <v>89</v>
      </c>
      <c r="BJ13" s="240" t="s">
        <v>90</v>
      </c>
      <c r="BK13" s="239" t="s">
        <v>157</v>
      </c>
      <c r="BL13" s="235" t="s">
        <v>158</v>
      </c>
      <c r="BM13" s="235" t="s">
        <v>159</v>
      </c>
      <c r="BN13" s="180">
        <v>44896</v>
      </c>
      <c r="BO13" s="181">
        <v>44926</v>
      </c>
      <c r="BP13" s="311" t="s">
        <v>160</v>
      </c>
    </row>
    <row r="14" spans="1:216" ht="168" customHeight="1" x14ac:dyDescent="0.2">
      <c r="A14" s="307" t="s">
        <v>161</v>
      </c>
      <c r="B14" s="147" t="s">
        <v>150</v>
      </c>
      <c r="C14" s="261" t="s">
        <v>73</v>
      </c>
      <c r="D14" s="248" t="s">
        <v>162</v>
      </c>
      <c r="E14" s="269" t="s">
        <v>163</v>
      </c>
      <c r="F14" s="241" t="s">
        <v>164</v>
      </c>
      <c r="G14" s="243" t="s">
        <v>77</v>
      </c>
      <c r="H14" s="243" t="s">
        <v>77</v>
      </c>
      <c r="I14" s="243" t="s">
        <v>77</v>
      </c>
      <c r="J14" s="243" t="s">
        <v>77</v>
      </c>
      <c r="K14" s="247" t="s">
        <v>153</v>
      </c>
      <c r="L14" s="260" t="s">
        <v>112</v>
      </c>
      <c r="M14" s="145">
        <v>3</v>
      </c>
      <c r="N14" s="110" t="s">
        <v>80</v>
      </c>
      <c r="O14" s="283"/>
      <c r="P14" s="283"/>
      <c r="Q14" s="283" t="s">
        <v>77</v>
      </c>
      <c r="R14" s="283" t="s">
        <v>77</v>
      </c>
      <c r="S14" s="283" t="s">
        <v>77</v>
      </c>
      <c r="T14" s="283" t="s">
        <v>77</v>
      </c>
      <c r="U14" s="283" t="s">
        <v>77</v>
      </c>
      <c r="V14" s="283" t="s">
        <v>77</v>
      </c>
      <c r="W14" s="283"/>
      <c r="X14" s="283" t="s">
        <v>77</v>
      </c>
      <c r="Y14" s="283" t="s">
        <v>77</v>
      </c>
      <c r="Z14" s="283" t="s">
        <v>77</v>
      </c>
      <c r="AA14" s="283"/>
      <c r="AB14" s="283"/>
      <c r="AC14" s="283" t="s">
        <v>77</v>
      </c>
      <c r="AD14" s="283"/>
      <c r="AE14" s="283" t="s">
        <v>77</v>
      </c>
      <c r="AF14" s="283" t="s">
        <v>77</v>
      </c>
      <c r="AG14" s="283"/>
      <c r="AH14" s="283">
        <f>COUNTIF(O14:AG14,"X")</f>
        <v>12</v>
      </c>
      <c r="AI14" s="145">
        <v>5</v>
      </c>
      <c r="AJ14" s="178" t="s">
        <v>189</v>
      </c>
      <c r="AK14" s="149">
        <v>15</v>
      </c>
      <c r="AL14" s="150" t="s">
        <v>82</v>
      </c>
      <c r="AM14" s="114" t="s">
        <v>165</v>
      </c>
      <c r="AN14" s="293" t="s">
        <v>166</v>
      </c>
      <c r="AO14" s="138" t="s">
        <v>85</v>
      </c>
      <c r="AP14" s="136">
        <v>15</v>
      </c>
      <c r="AQ14" s="146">
        <v>15</v>
      </c>
      <c r="AR14" s="136">
        <v>15</v>
      </c>
      <c r="AS14" s="136">
        <v>15</v>
      </c>
      <c r="AT14" s="136">
        <v>15</v>
      </c>
      <c r="AU14" s="136">
        <v>15</v>
      </c>
      <c r="AV14" s="136">
        <v>10</v>
      </c>
      <c r="AW14" s="138">
        <f t="shared" si="2"/>
        <v>100</v>
      </c>
      <c r="AX14" s="138" t="s">
        <v>86</v>
      </c>
      <c r="AY14" s="138" t="s">
        <v>87</v>
      </c>
      <c r="AZ14" s="138" t="s">
        <v>86</v>
      </c>
      <c r="BA14" s="138" t="s">
        <v>86</v>
      </c>
      <c r="BB14" s="117">
        <v>100</v>
      </c>
      <c r="BC14" s="118" t="str">
        <f t="shared" si="1"/>
        <v>FUERTE</v>
      </c>
      <c r="BD14" s="119">
        <f>ROUND(AVERAGE(BB14:BB14),0)</f>
        <v>100</v>
      </c>
      <c r="BE14" s="119" t="s">
        <v>88</v>
      </c>
      <c r="BF14" s="139">
        <v>1</v>
      </c>
      <c r="BG14" s="139">
        <v>5</v>
      </c>
      <c r="BH14" s="155">
        <v>5</v>
      </c>
      <c r="BI14" s="198" t="s">
        <v>82</v>
      </c>
      <c r="BJ14" s="240" t="s">
        <v>90</v>
      </c>
      <c r="BK14" s="239" t="s">
        <v>167</v>
      </c>
      <c r="BL14" s="235" t="s">
        <v>158</v>
      </c>
      <c r="BM14" s="235" t="s">
        <v>159</v>
      </c>
      <c r="BN14" s="180">
        <v>44896</v>
      </c>
      <c r="BO14" s="181">
        <v>44926</v>
      </c>
      <c r="BP14" s="311" t="s">
        <v>168</v>
      </c>
    </row>
    <row r="15" spans="1:216" ht="204.75" customHeight="1" x14ac:dyDescent="0.2">
      <c r="A15" s="392" t="s">
        <v>169</v>
      </c>
      <c r="B15" s="386" t="s">
        <v>170</v>
      </c>
      <c r="C15" s="371" t="s">
        <v>108</v>
      </c>
      <c r="D15" s="369" t="s">
        <v>171</v>
      </c>
      <c r="E15" s="388" t="s">
        <v>172</v>
      </c>
      <c r="F15" s="375" t="s">
        <v>539</v>
      </c>
      <c r="G15" s="356" t="s">
        <v>77</v>
      </c>
      <c r="H15" s="356" t="s">
        <v>77</v>
      </c>
      <c r="I15" s="356" t="s">
        <v>77</v>
      </c>
      <c r="J15" s="356" t="s">
        <v>77</v>
      </c>
      <c r="K15" s="369" t="s">
        <v>173</v>
      </c>
      <c r="L15" s="363" t="s">
        <v>112</v>
      </c>
      <c r="M15" s="373">
        <v>3</v>
      </c>
      <c r="N15" s="367" t="s">
        <v>80</v>
      </c>
      <c r="O15" s="351" t="s">
        <v>77</v>
      </c>
      <c r="P15" s="351" t="s">
        <v>77</v>
      </c>
      <c r="Q15" s="351" t="s">
        <v>77</v>
      </c>
      <c r="R15" s="351"/>
      <c r="S15" s="351" t="s">
        <v>77</v>
      </c>
      <c r="T15" s="351"/>
      <c r="U15" s="351" t="s">
        <v>77</v>
      </c>
      <c r="V15" s="351" t="s">
        <v>77</v>
      </c>
      <c r="W15" s="351"/>
      <c r="X15" s="351"/>
      <c r="Y15" s="351" t="s">
        <v>77</v>
      </c>
      <c r="Z15" s="351" t="s">
        <v>77</v>
      </c>
      <c r="AA15" s="351"/>
      <c r="AB15" s="555"/>
      <c r="AC15" s="351" t="s">
        <v>77</v>
      </c>
      <c r="AD15" s="351"/>
      <c r="AE15" s="351" t="s">
        <v>77</v>
      </c>
      <c r="AF15" s="351"/>
      <c r="AG15" s="351"/>
      <c r="AH15" s="351">
        <f>COUNTIF(O15:AG15,"X")</f>
        <v>10</v>
      </c>
      <c r="AI15" s="373">
        <f>IF(AH15&lt;=5,3,IF(AND(AH15&gt;=6,AH15&lt;=11),4,5))</f>
        <v>4</v>
      </c>
      <c r="AJ15" s="480" t="s">
        <v>81</v>
      </c>
      <c r="AK15" s="398">
        <f>+M15*AI15</f>
        <v>12</v>
      </c>
      <c r="AL15" s="528" t="s">
        <v>82</v>
      </c>
      <c r="AM15" s="151" t="s">
        <v>174</v>
      </c>
      <c r="AN15" s="200" t="s">
        <v>489</v>
      </c>
      <c r="AO15" s="151" t="s">
        <v>85</v>
      </c>
      <c r="AP15" s="146">
        <v>15</v>
      </c>
      <c r="AQ15" s="146">
        <v>15</v>
      </c>
      <c r="AR15" s="146">
        <v>15</v>
      </c>
      <c r="AS15" s="146">
        <v>15</v>
      </c>
      <c r="AT15" s="146">
        <v>15</v>
      </c>
      <c r="AU15" s="146">
        <v>15</v>
      </c>
      <c r="AV15" s="146">
        <v>10</v>
      </c>
      <c r="AW15" s="152">
        <f t="shared" si="2"/>
        <v>100</v>
      </c>
      <c r="AX15" s="138" t="s">
        <v>86</v>
      </c>
      <c r="AY15" s="138" t="s">
        <v>87</v>
      </c>
      <c r="AZ15" s="138" t="s">
        <v>86</v>
      </c>
      <c r="BA15" s="138" t="s">
        <v>86</v>
      </c>
      <c r="BB15" s="117">
        <v>100</v>
      </c>
      <c r="BC15" s="118" t="str">
        <f t="shared" si="1"/>
        <v>FUERTE</v>
      </c>
      <c r="BD15" s="467">
        <f>ROUND(AVERAGE(BB15:BB16),0)</f>
        <v>75</v>
      </c>
      <c r="BE15" s="467" t="s">
        <v>175</v>
      </c>
      <c r="BF15" s="478">
        <v>2</v>
      </c>
      <c r="BG15" s="459">
        <f>+AI15</f>
        <v>4</v>
      </c>
      <c r="BH15" s="431">
        <f>+BF15*BG15</f>
        <v>8</v>
      </c>
      <c r="BI15" s="483" t="s">
        <v>89</v>
      </c>
      <c r="BJ15" s="419" t="s">
        <v>90</v>
      </c>
      <c r="BK15" s="239" t="s">
        <v>176</v>
      </c>
      <c r="BL15" s="235" t="s">
        <v>177</v>
      </c>
      <c r="BM15" s="235" t="s">
        <v>178</v>
      </c>
      <c r="BN15" s="180">
        <v>44562</v>
      </c>
      <c r="BO15" s="181">
        <v>44895</v>
      </c>
      <c r="BP15" s="311" t="s">
        <v>179</v>
      </c>
    </row>
    <row r="16" spans="1:216" ht="168" customHeight="1" x14ac:dyDescent="0.2">
      <c r="A16" s="392"/>
      <c r="B16" s="387"/>
      <c r="C16" s="372"/>
      <c r="D16" s="395"/>
      <c r="E16" s="397"/>
      <c r="F16" s="376"/>
      <c r="G16" s="357"/>
      <c r="H16" s="357"/>
      <c r="I16" s="357"/>
      <c r="J16" s="357"/>
      <c r="K16" s="395"/>
      <c r="L16" s="364"/>
      <c r="M16" s="378"/>
      <c r="N16" s="368"/>
      <c r="O16" s="353"/>
      <c r="P16" s="353"/>
      <c r="Q16" s="353"/>
      <c r="R16" s="353"/>
      <c r="S16" s="353"/>
      <c r="T16" s="353"/>
      <c r="U16" s="353"/>
      <c r="V16" s="353"/>
      <c r="W16" s="353"/>
      <c r="X16" s="353"/>
      <c r="Y16" s="353"/>
      <c r="Z16" s="353"/>
      <c r="AA16" s="353"/>
      <c r="AB16" s="556"/>
      <c r="AC16" s="353"/>
      <c r="AD16" s="353"/>
      <c r="AE16" s="353"/>
      <c r="AF16" s="353"/>
      <c r="AG16" s="353"/>
      <c r="AH16" s="353"/>
      <c r="AI16" s="378"/>
      <c r="AJ16" s="481"/>
      <c r="AK16" s="399"/>
      <c r="AL16" s="563"/>
      <c r="AM16" s="151" t="s">
        <v>180</v>
      </c>
      <c r="AN16" s="200" t="s">
        <v>533</v>
      </c>
      <c r="AO16" s="151" t="s">
        <v>181</v>
      </c>
      <c r="AP16" s="146">
        <v>15</v>
      </c>
      <c r="AQ16" s="146">
        <v>15</v>
      </c>
      <c r="AR16" s="146">
        <v>15</v>
      </c>
      <c r="AS16" s="146">
        <v>10</v>
      </c>
      <c r="AT16" s="146">
        <v>15</v>
      </c>
      <c r="AU16" s="146">
        <v>15</v>
      </c>
      <c r="AV16" s="146">
        <v>10</v>
      </c>
      <c r="AW16" s="152">
        <f t="shared" si="2"/>
        <v>95</v>
      </c>
      <c r="AX16" s="138" t="s">
        <v>182</v>
      </c>
      <c r="AY16" s="138" t="s">
        <v>87</v>
      </c>
      <c r="AZ16" s="138" t="s">
        <v>86</v>
      </c>
      <c r="BA16" s="153" t="s">
        <v>182</v>
      </c>
      <c r="BB16" s="154">
        <v>50</v>
      </c>
      <c r="BC16" s="118" t="s">
        <v>175</v>
      </c>
      <c r="BD16" s="468"/>
      <c r="BE16" s="468"/>
      <c r="BF16" s="479"/>
      <c r="BG16" s="460"/>
      <c r="BH16" s="432"/>
      <c r="BI16" s="484"/>
      <c r="BJ16" s="420"/>
      <c r="BK16" s="239" t="s">
        <v>183</v>
      </c>
      <c r="BL16" s="235" t="s">
        <v>177</v>
      </c>
      <c r="BM16" s="235" t="s">
        <v>184</v>
      </c>
      <c r="BN16" s="180">
        <v>44562</v>
      </c>
      <c r="BO16" s="181">
        <v>44926</v>
      </c>
      <c r="BP16" s="311" t="s">
        <v>185</v>
      </c>
    </row>
    <row r="17" spans="1:69" ht="168" customHeight="1" x14ac:dyDescent="0.2">
      <c r="A17" s="392" t="s">
        <v>186</v>
      </c>
      <c r="B17" s="386" t="s">
        <v>170</v>
      </c>
      <c r="C17" s="371" t="s">
        <v>108</v>
      </c>
      <c r="D17" s="369" t="s">
        <v>187</v>
      </c>
      <c r="E17" s="388" t="s">
        <v>188</v>
      </c>
      <c r="F17" s="375" t="s">
        <v>540</v>
      </c>
      <c r="G17" s="356" t="s">
        <v>77</v>
      </c>
      <c r="H17" s="356" t="s">
        <v>77</v>
      </c>
      <c r="I17" s="356" t="s">
        <v>77</v>
      </c>
      <c r="J17" s="356" t="s">
        <v>77</v>
      </c>
      <c r="K17" s="369" t="s">
        <v>173</v>
      </c>
      <c r="L17" s="363" t="s">
        <v>154</v>
      </c>
      <c r="M17" s="373">
        <v>3</v>
      </c>
      <c r="N17" s="367" t="s">
        <v>80</v>
      </c>
      <c r="O17" s="351" t="s">
        <v>77</v>
      </c>
      <c r="P17" s="351" t="s">
        <v>77</v>
      </c>
      <c r="Q17" s="351" t="s">
        <v>77</v>
      </c>
      <c r="R17" s="351" t="s">
        <v>77</v>
      </c>
      <c r="S17" s="351" t="s">
        <v>77</v>
      </c>
      <c r="T17" s="351" t="s">
        <v>77</v>
      </c>
      <c r="U17" s="351" t="s">
        <v>77</v>
      </c>
      <c r="V17" s="351" t="s">
        <v>77</v>
      </c>
      <c r="W17" s="351" t="s">
        <v>77</v>
      </c>
      <c r="X17" s="351" t="s">
        <v>77</v>
      </c>
      <c r="Y17" s="351" t="s">
        <v>77</v>
      </c>
      <c r="Z17" s="351" t="s">
        <v>77</v>
      </c>
      <c r="AA17" s="351"/>
      <c r="AB17" s="351"/>
      <c r="AC17" s="351" t="s">
        <v>77</v>
      </c>
      <c r="AD17" s="351"/>
      <c r="AE17" s="351" t="s">
        <v>77</v>
      </c>
      <c r="AF17" s="351"/>
      <c r="AG17" s="351"/>
      <c r="AH17" s="351">
        <f>COUNTIF(O17:AG17,"X")</f>
        <v>14</v>
      </c>
      <c r="AI17" s="373">
        <f>IF(AH17&lt;=5,3,IF(AND(AH17&gt;=6,AH17&lt;=11),4,5))</f>
        <v>5</v>
      </c>
      <c r="AJ17" s="544" t="s">
        <v>189</v>
      </c>
      <c r="AK17" s="429">
        <f>+M17*AI17</f>
        <v>15</v>
      </c>
      <c r="AL17" s="400" t="str">
        <f>IF(AK17&lt;=2,"BAJO",IF(AND(AK17&gt;=2.1,AK17&lt;=6),"MODERADO",IF(AND(AK17&gt;=6.1,AK17&lt;=12),"ALTO", "EXTREMO")))</f>
        <v>EXTREMO</v>
      </c>
      <c r="AM17" s="151" t="s">
        <v>190</v>
      </c>
      <c r="AN17" s="200" t="s">
        <v>562</v>
      </c>
      <c r="AO17" s="152" t="s">
        <v>85</v>
      </c>
      <c r="AP17" s="146">
        <v>15</v>
      </c>
      <c r="AQ17" s="146">
        <v>15</v>
      </c>
      <c r="AR17" s="146">
        <v>15</v>
      </c>
      <c r="AS17" s="146">
        <v>15</v>
      </c>
      <c r="AT17" s="146">
        <v>15</v>
      </c>
      <c r="AU17" s="146">
        <v>15</v>
      </c>
      <c r="AV17" s="146">
        <v>10</v>
      </c>
      <c r="AW17" s="138">
        <f t="shared" si="2"/>
        <v>100</v>
      </c>
      <c r="AX17" s="138" t="s">
        <v>86</v>
      </c>
      <c r="AY17" s="138" t="s">
        <v>87</v>
      </c>
      <c r="AZ17" s="138" t="s">
        <v>86</v>
      </c>
      <c r="BA17" s="138" t="s">
        <v>86</v>
      </c>
      <c r="BB17" s="117">
        <v>100</v>
      </c>
      <c r="BC17" s="118" t="str">
        <f t="shared" si="1"/>
        <v>FUERTE</v>
      </c>
      <c r="BD17" s="467">
        <f>ROUND(AVERAGE(BB17:BB18),0)</f>
        <v>100</v>
      </c>
      <c r="BE17" s="467" t="s">
        <v>88</v>
      </c>
      <c r="BF17" s="459">
        <v>1</v>
      </c>
      <c r="BG17" s="459">
        <f>+AI17</f>
        <v>5</v>
      </c>
      <c r="BH17" s="427">
        <f>+BF17*BG17</f>
        <v>5</v>
      </c>
      <c r="BI17" s="528" t="s">
        <v>82</v>
      </c>
      <c r="BJ17" s="419" t="s">
        <v>90</v>
      </c>
      <c r="BK17" s="186" t="s">
        <v>191</v>
      </c>
      <c r="BL17" s="232" t="s">
        <v>192</v>
      </c>
      <c r="BM17" s="232" t="s">
        <v>193</v>
      </c>
      <c r="BN17" s="187">
        <v>44713</v>
      </c>
      <c r="BO17" s="188">
        <v>44926</v>
      </c>
      <c r="BP17" s="312" t="s">
        <v>194</v>
      </c>
    </row>
    <row r="18" spans="1:69" ht="168" customHeight="1" x14ac:dyDescent="0.2">
      <c r="A18" s="392"/>
      <c r="B18" s="387"/>
      <c r="C18" s="372"/>
      <c r="D18" s="395"/>
      <c r="E18" s="397"/>
      <c r="F18" s="376"/>
      <c r="G18" s="357"/>
      <c r="H18" s="357"/>
      <c r="I18" s="357"/>
      <c r="J18" s="357"/>
      <c r="K18" s="395"/>
      <c r="L18" s="364"/>
      <c r="M18" s="378"/>
      <c r="N18" s="368"/>
      <c r="O18" s="353"/>
      <c r="P18" s="353"/>
      <c r="Q18" s="353"/>
      <c r="R18" s="353"/>
      <c r="S18" s="353"/>
      <c r="T18" s="353"/>
      <c r="U18" s="353"/>
      <c r="V18" s="353"/>
      <c r="W18" s="353"/>
      <c r="X18" s="353"/>
      <c r="Y18" s="353"/>
      <c r="Z18" s="353"/>
      <c r="AA18" s="353"/>
      <c r="AB18" s="353"/>
      <c r="AC18" s="353"/>
      <c r="AD18" s="353"/>
      <c r="AE18" s="353"/>
      <c r="AF18" s="353"/>
      <c r="AG18" s="353"/>
      <c r="AH18" s="353"/>
      <c r="AI18" s="378"/>
      <c r="AJ18" s="545"/>
      <c r="AK18" s="430"/>
      <c r="AL18" s="401"/>
      <c r="AM18" s="151" t="s">
        <v>195</v>
      </c>
      <c r="AN18" s="200" t="s">
        <v>563</v>
      </c>
      <c r="AO18" s="152" t="s">
        <v>85</v>
      </c>
      <c r="AP18" s="146">
        <v>15</v>
      </c>
      <c r="AQ18" s="146">
        <v>15</v>
      </c>
      <c r="AR18" s="146">
        <v>15</v>
      </c>
      <c r="AS18" s="146">
        <v>15</v>
      </c>
      <c r="AT18" s="146">
        <v>15</v>
      </c>
      <c r="AU18" s="146">
        <v>15</v>
      </c>
      <c r="AV18" s="146">
        <v>10</v>
      </c>
      <c r="AW18" s="138">
        <f t="shared" si="2"/>
        <v>100</v>
      </c>
      <c r="AX18" s="138" t="s">
        <v>86</v>
      </c>
      <c r="AY18" s="138" t="s">
        <v>87</v>
      </c>
      <c r="AZ18" s="138" t="s">
        <v>86</v>
      </c>
      <c r="BA18" s="138" t="s">
        <v>86</v>
      </c>
      <c r="BB18" s="117">
        <v>100</v>
      </c>
      <c r="BC18" s="118" t="str">
        <f t="shared" si="1"/>
        <v>FUERTE</v>
      </c>
      <c r="BD18" s="468"/>
      <c r="BE18" s="468"/>
      <c r="BF18" s="460"/>
      <c r="BG18" s="460"/>
      <c r="BH18" s="428"/>
      <c r="BI18" s="563"/>
      <c r="BJ18" s="420"/>
      <c r="BK18" s="186" t="s">
        <v>196</v>
      </c>
      <c r="BL18" s="232" t="s">
        <v>197</v>
      </c>
      <c r="BM18" s="232" t="s">
        <v>198</v>
      </c>
      <c r="BN18" s="187">
        <v>44562</v>
      </c>
      <c r="BO18" s="188">
        <v>44926</v>
      </c>
      <c r="BP18" s="312" t="s">
        <v>199</v>
      </c>
    </row>
    <row r="19" spans="1:69" ht="168" customHeight="1" x14ac:dyDescent="0.2">
      <c r="A19" s="392" t="s">
        <v>200</v>
      </c>
      <c r="B19" s="386" t="s">
        <v>170</v>
      </c>
      <c r="C19" s="371" t="s">
        <v>108</v>
      </c>
      <c r="D19" s="369" t="s">
        <v>201</v>
      </c>
      <c r="E19" s="388" t="s">
        <v>202</v>
      </c>
      <c r="F19" s="375" t="s">
        <v>564</v>
      </c>
      <c r="G19" s="356" t="s">
        <v>77</v>
      </c>
      <c r="H19" s="356" t="s">
        <v>77</v>
      </c>
      <c r="I19" s="356" t="s">
        <v>77</v>
      </c>
      <c r="J19" s="356" t="s">
        <v>77</v>
      </c>
      <c r="K19" s="369" t="s">
        <v>203</v>
      </c>
      <c r="L19" s="262" t="s">
        <v>112</v>
      </c>
      <c r="M19" s="373">
        <v>3</v>
      </c>
      <c r="N19" s="367" t="s">
        <v>80</v>
      </c>
      <c r="O19" s="351"/>
      <c r="P19" s="351" t="s">
        <v>77</v>
      </c>
      <c r="Q19" s="351" t="s">
        <v>77</v>
      </c>
      <c r="R19" s="351" t="s">
        <v>77</v>
      </c>
      <c r="S19" s="351"/>
      <c r="T19" s="351" t="s">
        <v>77</v>
      </c>
      <c r="U19" s="351" t="s">
        <v>77</v>
      </c>
      <c r="V19" s="351" t="s">
        <v>77</v>
      </c>
      <c r="W19" s="351"/>
      <c r="X19" s="351"/>
      <c r="Y19" s="351" t="s">
        <v>77</v>
      </c>
      <c r="Z19" s="351" t="s">
        <v>77</v>
      </c>
      <c r="AA19" s="351"/>
      <c r="AB19" s="351"/>
      <c r="AC19" s="351" t="s">
        <v>77</v>
      </c>
      <c r="AD19" s="351"/>
      <c r="AE19" s="351" t="s">
        <v>77</v>
      </c>
      <c r="AF19" s="351"/>
      <c r="AG19" s="351"/>
      <c r="AH19" s="351">
        <f>COUNTIF(O19:AG19,"X")</f>
        <v>10</v>
      </c>
      <c r="AI19" s="373">
        <f>IF(AH19&lt;=5,3,IF(AND(AH19&gt;=6,AH19&lt;=11),4,5))</f>
        <v>4</v>
      </c>
      <c r="AJ19" s="480" t="s">
        <v>81</v>
      </c>
      <c r="AK19" s="398">
        <f>+M19*AI19</f>
        <v>12</v>
      </c>
      <c r="AL19" s="400" t="s">
        <v>82</v>
      </c>
      <c r="AM19" s="151" t="s">
        <v>204</v>
      </c>
      <c r="AN19" s="200" t="s">
        <v>205</v>
      </c>
      <c r="AO19" s="152" t="s">
        <v>85</v>
      </c>
      <c r="AP19" s="146">
        <v>15</v>
      </c>
      <c r="AQ19" s="146">
        <v>15</v>
      </c>
      <c r="AR19" s="146">
        <v>15</v>
      </c>
      <c r="AS19" s="146">
        <v>15</v>
      </c>
      <c r="AT19" s="146">
        <v>15</v>
      </c>
      <c r="AU19" s="146">
        <v>15</v>
      </c>
      <c r="AV19" s="146">
        <v>10</v>
      </c>
      <c r="AW19" s="138">
        <f t="shared" si="2"/>
        <v>100</v>
      </c>
      <c r="AX19" s="138" t="s">
        <v>86</v>
      </c>
      <c r="AY19" s="138" t="s">
        <v>87</v>
      </c>
      <c r="AZ19" s="138" t="s">
        <v>86</v>
      </c>
      <c r="BA19" s="138" t="s">
        <v>86</v>
      </c>
      <c r="BB19" s="117">
        <v>100</v>
      </c>
      <c r="BC19" s="118" t="str">
        <f t="shared" si="1"/>
        <v>FUERTE</v>
      </c>
      <c r="BD19" s="467">
        <f>ROUND(AVERAGE(BB19:BB20),0)</f>
        <v>100</v>
      </c>
      <c r="BE19" s="467" t="s">
        <v>88</v>
      </c>
      <c r="BF19" s="459">
        <v>1</v>
      </c>
      <c r="BG19" s="459">
        <f>+AI19</f>
        <v>4</v>
      </c>
      <c r="BH19" s="431">
        <f>+BF19*BG19</f>
        <v>4</v>
      </c>
      <c r="BI19" s="483" t="s">
        <v>89</v>
      </c>
      <c r="BJ19" s="419" t="s">
        <v>90</v>
      </c>
      <c r="BK19" s="186" t="s">
        <v>206</v>
      </c>
      <c r="BL19" s="232" t="s">
        <v>207</v>
      </c>
      <c r="BM19" s="232" t="s">
        <v>208</v>
      </c>
      <c r="BN19" s="187">
        <v>44652</v>
      </c>
      <c r="BO19" s="188">
        <v>44925</v>
      </c>
      <c r="BP19" s="312" t="s">
        <v>209</v>
      </c>
    </row>
    <row r="20" spans="1:69" ht="168" customHeight="1" x14ac:dyDescent="0.2">
      <c r="A20" s="392"/>
      <c r="B20" s="387"/>
      <c r="C20" s="372"/>
      <c r="D20" s="395"/>
      <c r="E20" s="397"/>
      <c r="F20" s="376"/>
      <c r="G20" s="357"/>
      <c r="H20" s="357"/>
      <c r="I20" s="357"/>
      <c r="J20" s="357"/>
      <c r="K20" s="395"/>
      <c r="L20" s="270"/>
      <c r="M20" s="378"/>
      <c r="N20" s="368"/>
      <c r="O20" s="353"/>
      <c r="P20" s="353"/>
      <c r="Q20" s="353"/>
      <c r="R20" s="353"/>
      <c r="S20" s="353"/>
      <c r="T20" s="353"/>
      <c r="U20" s="353"/>
      <c r="V20" s="353"/>
      <c r="W20" s="353"/>
      <c r="X20" s="353"/>
      <c r="Y20" s="353"/>
      <c r="Z20" s="353"/>
      <c r="AA20" s="353"/>
      <c r="AB20" s="353"/>
      <c r="AC20" s="353"/>
      <c r="AD20" s="353"/>
      <c r="AE20" s="353"/>
      <c r="AF20" s="353"/>
      <c r="AG20" s="353"/>
      <c r="AH20" s="353"/>
      <c r="AI20" s="378"/>
      <c r="AJ20" s="481"/>
      <c r="AK20" s="399"/>
      <c r="AL20" s="401"/>
      <c r="AM20" s="151" t="s">
        <v>210</v>
      </c>
      <c r="AN20" s="200" t="s">
        <v>211</v>
      </c>
      <c r="AO20" s="152" t="s">
        <v>85</v>
      </c>
      <c r="AP20" s="146">
        <v>15</v>
      </c>
      <c r="AQ20" s="146">
        <v>15</v>
      </c>
      <c r="AR20" s="146">
        <v>15</v>
      </c>
      <c r="AS20" s="146">
        <v>15</v>
      </c>
      <c r="AT20" s="146">
        <v>15</v>
      </c>
      <c r="AU20" s="146">
        <v>15</v>
      </c>
      <c r="AV20" s="146">
        <v>10</v>
      </c>
      <c r="AW20" s="138">
        <f t="shared" si="2"/>
        <v>100</v>
      </c>
      <c r="AX20" s="138" t="s">
        <v>86</v>
      </c>
      <c r="AY20" s="138" t="s">
        <v>87</v>
      </c>
      <c r="AZ20" s="138" t="s">
        <v>86</v>
      </c>
      <c r="BA20" s="138" t="s">
        <v>86</v>
      </c>
      <c r="BB20" s="117">
        <v>100</v>
      </c>
      <c r="BC20" s="118" t="str">
        <f t="shared" si="1"/>
        <v>FUERTE</v>
      </c>
      <c r="BD20" s="468"/>
      <c r="BE20" s="468"/>
      <c r="BF20" s="460"/>
      <c r="BG20" s="460"/>
      <c r="BH20" s="432"/>
      <c r="BI20" s="484"/>
      <c r="BJ20" s="420"/>
      <c r="BK20" s="186" t="s">
        <v>212</v>
      </c>
      <c r="BL20" s="232" t="s">
        <v>207</v>
      </c>
      <c r="BM20" s="232" t="s">
        <v>208</v>
      </c>
      <c r="BN20" s="187">
        <v>44652</v>
      </c>
      <c r="BO20" s="188">
        <v>44925</v>
      </c>
      <c r="BP20" s="312" t="s">
        <v>213</v>
      </c>
    </row>
    <row r="21" spans="1:69" ht="168" customHeight="1" x14ac:dyDescent="0.2">
      <c r="A21" s="307" t="s">
        <v>214</v>
      </c>
      <c r="B21" s="204" t="s">
        <v>170</v>
      </c>
      <c r="C21" s="268" t="s">
        <v>108</v>
      </c>
      <c r="D21" s="245" t="s">
        <v>215</v>
      </c>
      <c r="E21" s="269" t="s">
        <v>216</v>
      </c>
      <c r="F21" s="241" t="s">
        <v>541</v>
      </c>
      <c r="G21" s="242" t="s">
        <v>77</v>
      </c>
      <c r="H21" s="242" t="s">
        <v>77</v>
      </c>
      <c r="I21" s="242" t="s">
        <v>77</v>
      </c>
      <c r="J21" s="242" t="s">
        <v>77</v>
      </c>
      <c r="K21" s="245" t="s">
        <v>217</v>
      </c>
      <c r="L21" s="271" t="s">
        <v>112</v>
      </c>
      <c r="M21" s="206">
        <v>3</v>
      </c>
      <c r="N21" s="110" t="s">
        <v>80</v>
      </c>
      <c r="O21" s="283" t="s">
        <v>77</v>
      </c>
      <c r="P21" s="283" t="s">
        <v>77</v>
      </c>
      <c r="Q21" s="283" t="s">
        <v>77</v>
      </c>
      <c r="R21" s="283" t="s">
        <v>77</v>
      </c>
      <c r="S21" s="283" t="s">
        <v>77</v>
      </c>
      <c r="T21" s="283" t="s">
        <v>77</v>
      </c>
      <c r="U21" s="283" t="s">
        <v>77</v>
      </c>
      <c r="V21" s="283"/>
      <c r="W21" s="283" t="s">
        <v>77</v>
      </c>
      <c r="X21" s="283" t="s">
        <v>77</v>
      </c>
      <c r="Y21" s="283" t="s">
        <v>77</v>
      </c>
      <c r="Z21" s="283" t="s">
        <v>77</v>
      </c>
      <c r="AA21" s="283" t="s">
        <v>77</v>
      </c>
      <c r="AB21" s="283" t="s">
        <v>77</v>
      </c>
      <c r="AC21" s="283" t="s">
        <v>77</v>
      </c>
      <c r="AD21" s="284"/>
      <c r="AE21" s="283" t="s">
        <v>77</v>
      </c>
      <c r="AF21" s="283"/>
      <c r="AG21" s="283"/>
      <c r="AH21" s="283">
        <f>COUNTIF(O21:AG21,"X")</f>
        <v>15</v>
      </c>
      <c r="AI21" s="206">
        <f>IF(AH21&lt;=5,3,IF(AND(AH21&gt;=6,AH21&lt;=11),4,5))</f>
        <v>5</v>
      </c>
      <c r="AJ21" s="236" t="s">
        <v>189</v>
      </c>
      <c r="AK21" s="213">
        <f>+M21*AI21</f>
        <v>15</v>
      </c>
      <c r="AL21" s="209" t="str">
        <f>IF(AK21&lt;=2,"BAJO",IF(AND(AK21&gt;=2.1,AK21&lt;=6),"MODERADO",IF(AND(AK21&gt;=6.1,AK21&lt;=12),"ALTO", "EXTREMO")))</f>
        <v>EXTREMO</v>
      </c>
      <c r="AM21" s="151" t="s">
        <v>218</v>
      </c>
      <c r="AN21" s="200" t="s">
        <v>219</v>
      </c>
      <c r="AO21" s="152" t="s">
        <v>85</v>
      </c>
      <c r="AP21" s="136">
        <v>15</v>
      </c>
      <c r="AQ21" s="136">
        <v>15</v>
      </c>
      <c r="AR21" s="136">
        <v>15</v>
      </c>
      <c r="AS21" s="136">
        <v>15</v>
      </c>
      <c r="AT21" s="136">
        <v>15</v>
      </c>
      <c r="AU21" s="136">
        <v>15</v>
      </c>
      <c r="AV21" s="136">
        <v>10</v>
      </c>
      <c r="AW21" s="138">
        <f t="shared" si="2"/>
        <v>100</v>
      </c>
      <c r="AX21" s="138" t="s">
        <v>86</v>
      </c>
      <c r="AY21" s="138" t="s">
        <v>87</v>
      </c>
      <c r="AZ21" s="138" t="s">
        <v>86</v>
      </c>
      <c r="BA21" s="138" t="s">
        <v>86</v>
      </c>
      <c r="BB21" s="117">
        <v>100</v>
      </c>
      <c r="BC21" s="118" t="str">
        <f t="shared" si="1"/>
        <v>FUERTE</v>
      </c>
      <c r="BD21" s="217">
        <f>ROUND(AVERAGE(BB21:BB21),0)</f>
        <v>100</v>
      </c>
      <c r="BE21" s="237" t="s">
        <v>88</v>
      </c>
      <c r="BF21" s="139">
        <v>1</v>
      </c>
      <c r="BG21" s="139">
        <f>+AI21</f>
        <v>5</v>
      </c>
      <c r="BH21" s="155">
        <f>+BF21*BG21</f>
        <v>5</v>
      </c>
      <c r="BI21" s="156" t="s">
        <v>82</v>
      </c>
      <c r="BJ21" s="205" t="s">
        <v>90</v>
      </c>
      <c r="BK21" s="239" t="s">
        <v>220</v>
      </c>
      <c r="BL21" s="232" t="s">
        <v>221</v>
      </c>
      <c r="BM21" s="235" t="s">
        <v>222</v>
      </c>
      <c r="BN21" s="181">
        <v>44562</v>
      </c>
      <c r="BO21" s="181">
        <v>44895</v>
      </c>
      <c r="BP21" s="311" t="s">
        <v>223</v>
      </c>
    </row>
    <row r="22" spans="1:69" ht="235.5" customHeight="1" x14ac:dyDescent="0.2">
      <c r="A22" s="307" t="s">
        <v>224</v>
      </c>
      <c r="B22" s="204" t="s">
        <v>170</v>
      </c>
      <c r="C22" s="272" t="s">
        <v>108</v>
      </c>
      <c r="D22" s="245" t="s">
        <v>225</v>
      </c>
      <c r="E22" s="273" t="s">
        <v>226</v>
      </c>
      <c r="F22" s="241" t="s">
        <v>542</v>
      </c>
      <c r="G22" s="249" t="s">
        <v>77</v>
      </c>
      <c r="H22" s="249" t="s">
        <v>77</v>
      </c>
      <c r="I22" s="249" t="s">
        <v>77</v>
      </c>
      <c r="J22" s="249" t="s">
        <v>77</v>
      </c>
      <c r="K22" s="250" t="s">
        <v>227</v>
      </c>
      <c r="L22" s="274" t="s">
        <v>112</v>
      </c>
      <c r="M22" s="206">
        <v>3</v>
      </c>
      <c r="N22" s="203" t="s">
        <v>80</v>
      </c>
      <c r="O22" s="282" t="s">
        <v>77</v>
      </c>
      <c r="P22" s="282" t="s">
        <v>77</v>
      </c>
      <c r="Q22" s="282" t="s">
        <v>77</v>
      </c>
      <c r="R22" s="282"/>
      <c r="S22" s="282" t="s">
        <v>77</v>
      </c>
      <c r="T22" s="282" t="s">
        <v>77</v>
      </c>
      <c r="U22" s="282"/>
      <c r="V22" s="282"/>
      <c r="W22" s="282" t="s">
        <v>77</v>
      </c>
      <c r="X22" s="282" t="s">
        <v>77</v>
      </c>
      <c r="Y22" s="282" t="s">
        <v>77</v>
      </c>
      <c r="Z22" s="282" t="s">
        <v>77</v>
      </c>
      <c r="AA22" s="282" t="s">
        <v>77</v>
      </c>
      <c r="AB22" s="282" t="s">
        <v>77</v>
      </c>
      <c r="AC22" s="282"/>
      <c r="AD22" s="282"/>
      <c r="AE22" s="282"/>
      <c r="AF22" s="282"/>
      <c r="AG22" s="282"/>
      <c r="AH22" s="283">
        <f>COUNTIF(O22:AG22,"X")</f>
        <v>11</v>
      </c>
      <c r="AI22" s="157">
        <f>IF(AH22&lt;=5,3,IF(AND(AH22&gt;=6,AH22&lt;=11),4,5))</f>
        <v>4</v>
      </c>
      <c r="AJ22" s="157" t="s">
        <v>81</v>
      </c>
      <c r="AK22" s="208">
        <f>+M22*AI22</f>
        <v>12</v>
      </c>
      <c r="AL22" s="213" t="s">
        <v>82</v>
      </c>
      <c r="AM22" s="151" t="s">
        <v>228</v>
      </c>
      <c r="AN22" s="294" t="s">
        <v>565</v>
      </c>
      <c r="AO22" s="138" t="s">
        <v>85</v>
      </c>
      <c r="AP22" s="136">
        <v>15</v>
      </c>
      <c r="AQ22" s="136">
        <v>15</v>
      </c>
      <c r="AR22" s="136">
        <v>15</v>
      </c>
      <c r="AS22" s="136">
        <v>15</v>
      </c>
      <c r="AT22" s="136">
        <v>15</v>
      </c>
      <c r="AU22" s="136">
        <v>15</v>
      </c>
      <c r="AV22" s="136">
        <v>10</v>
      </c>
      <c r="AW22" s="138">
        <f t="shared" si="2"/>
        <v>100</v>
      </c>
      <c r="AX22" s="138" t="s">
        <v>86</v>
      </c>
      <c r="AY22" s="138" t="s">
        <v>87</v>
      </c>
      <c r="AZ22" s="138" t="s">
        <v>86</v>
      </c>
      <c r="BA22" s="138" t="s">
        <v>86</v>
      </c>
      <c r="BB22" s="117">
        <v>100</v>
      </c>
      <c r="BC22" s="118" t="str">
        <f t="shared" si="1"/>
        <v>FUERTE</v>
      </c>
      <c r="BD22" s="237">
        <f>ROUND(AVERAGE(BB22:BB22),0)</f>
        <v>100</v>
      </c>
      <c r="BE22" s="237" t="s">
        <v>88</v>
      </c>
      <c r="BF22" s="219">
        <v>1</v>
      </c>
      <c r="BG22" s="219">
        <f>+AI22</f>
        <v>4</v>
      </c>
      <c r="BH22" s="214">
        <f>+BF22*BG22</f>
        <v>4</v>
      </c>
      <c r="BI22" s="223" t="s">
        <v>89</v>
      </c>
      <c r="BJ22" s="205" t="s">
        <v>90</v>
      </c>
      <c r="BK22" s="299" t="s">
        <v>504</v>
      </c>
      <c r="BL22" s="235" t="s">
        <v>229</v>
      </c>
      <c r="BM22" s="235" t="s">
        <v>502</v>
      </c>
      <c r="BN22" s="180">
        <v>44562</v>
      </c>
      <c r="BO22" s="181">
        <v>44926</v>
      </c>
      <c r="BP22" s="311" t="s">
        <v>503</v>
      </c>
    </row>
    <row r="23" spans="1:69" ht="234.75" customHeight="1" x14ac:dyDescent="0.2">
      <c r="A23" s="392" t="s">
        <v>230</v>
      </c>
      <c r="B23" s="386" t="s">
        <v>170</v>
      </c>
      <c r="C23" s="371" t="s">
        <v>73</v>
      </c>
      <c r="D23" s="369" t="s">
        <v>231</v>
      </c>
      <c r="E23" s="388" t="s">
        <v>232</v>
      </c>
      <c r="F23" s="375" t="s">
        <v>233</v>
      </c>
      <c r="G23" s="249" t="s">
        <v>77</v>
      </c>
      <c r="H23" s="249" t="s">
        <v>77</v>
      </c>
      <c r="I23" s="249" t="s">
        <v>77</v>
      </c>
      <c r="J23" s="249" t="s">
        <v>77</v>
      </c>
      <c r="K23" s="369" t="s">
        <v>234</v>
      </c>
      <c r="L23" s="363" t="s">
        <v>112</v>
      </c>
      <c r="M23" s="373">
        <v>3</v>
      </c>
      <c r="N23" s="360" t="s">
        <v>80</v>
      </c>
      <c r="O23" s="351"/>
      <c r="P23" s="351" t="s">
        <v>77</v>
      </c>
      <c r="Q23" s="351" t="s">
        <v>77</v>
      </c>
      <c r="R23" s="351" t="s">
        <v>77</v>
      </c>
      <c r="S23" s="351" t="s">
        <v>77</v>
      </c>
      <c r="T23" s="351" t="s">
        <v>77</v>
      </c>
      <c r="U23" s="351" t="s">
        <v>77</v>
      </c>
      <c r="V23" s="351" t="s">
        <v>77</v>
      </c>
      <c r="W23" s="351"/>
      <c r="X23" s="351" t="s">
        <v>77</v>
      </c>
      <c r="Y23" s="351" t="s">
        <v>77</v>
      </c>
      <c r="Z23" s="351" t="s">
        <v>77</v>
      </c>
      <c r="AA23" s="351"/>
      <c r="AB23" s="351"/>
      <c r="AC23" s="351"/>
      <c r="AD23" s="351"/>
      <c r="AE23" s="351"/>
      <c r="AF23" s="351"/>
      <c r="AG23" s="351"/>
      <c r="AH23" s="351">
        <f>COUNTIF(O23:AG25,"X")</f>
        <v>10</v>
      </c>
      <c r="AI23" s="373">
        <v>4</v>
      </c>
      <c r="AJ23" s="480" t="s">
        <v>81</v>
      </c>
      <c r="AK23" s="398">
        <v>12</v>
      </c>
      <c r="AL23" s="400" t="s">
        <v>82</v>
      </c>
      <c r="AM23" s="151" t="s">
        <v>575</v>
      </c>
      <c r="AN23" s="294" t="s">
        <v>486</v>
      </c>
      <c r="AO23" s="138" t="s">
        <v>85</v>
      </c>
      <c r="AP23" s="136">
        <v>15</v>
      </c>
      <c r="AQ23" s="136">
        <v>15</v>
      </c>
      <c r="AR23" s="136">
        <v>15</v>
      </c>
      <c r="AS23" s="136">
        <v>15</v>
      </c>
      <c r="AT23" s="136">
        <v>15</v>
      </c>
      <c r="AU23" s="136">
        <v>15</v>
      </c>
      <c r="AV23" s="136">
        <v>10</v>
      </c>
      <c r="AW23" s="138">
        <f t="shared" si="2"/>
        <v>100</v>
      </c>
      <c r="AX23" s="138" t="s">
        <v>86</v>
      </c>
      <c r="AY23" s="138" t="s">
        <v>87</v>
      </c>
      <c r="AZ23" s="138" t="s">
        <v>86</v>
      </c>
      <c r="BA23" s="138" t="s">
        <v>86</v>
      </c>
      <c r="BB23" s="117">
        <v>100</v>
      </c>
      <c r="BC23" s="118" t="str">
        <f t="shared" si="1"/>
        <v>FUERTE</v>
      </c>
      <c r="BD23" s="441">
        <f>+(100+100+50)/3</f>
        <v>83.333333333333329</v>
      </c>
      <c r="BE23" s="467" t="s">
        <v>175</v>
      </c>
      <c r="BF23" s="478">
        <v>2</v>
      </c>
      <c r="BG23" s="459">
        <f>+AI23</f>
        <v>4</v>
      </c>
      <c r="BH23" s="431">
        <f>+BF23*BG23</f>
        <v>8</v>
      </c>
      <c r="BI23" s="483" t="s">
        <v>89</v>
      </c>
      <c r="BJ23" s="419" t="s">
        <v>90</v>
      </c>
      <c r="BK23" s="509" t="s">
        <v>235</v>
      </c>
      <c r="BL23" s="512" t="s">
        <v>236</v>
      </c>
      <c r="BM23" s="515" t="s">
        <v>237</v>
      </c>
      <c r="BN23" s="349">
        <v>44607</v>
      </c>
      <c r="BO23" s="349">
        <v>44651</v>
      </c>
      <c r="BP23" s="517" t="s">
        <v>238</v>
      </c>
    </row>
    <row r="24" spans="1:69" ht="234.75" customHeight="1" x14ac:dyDescent="0.2">
      <c r="A24" s="392"/>
      <c r="B24" s="407"/>
      <c r="C24" s="411"/>
      <c r="D24" s="370"/>
      <c r="E24" s="389"/>
      <c r="F24" s="410"/>
      <c r="G24" s="251"/>
      <c r="H24" s="251"/>
      <c r="I24" s="251"/>
      <c r="J24" s="251"/>
      <c r="K24" s="370"/>
      <c r="L24" s="414"/>
      <c r="M24" s="374"/>
      <c r="N24" s="415"/>
      <c r="O24" s="352"/>
      <c r="P24" s="352"/>
      <c r="Q24" s="352"/>
      <c r="R24" s="352"/>
      <c r="S24" s="352"/>
      <c r="T24" s="352"/>
      <c r="U24" s="352"/>
      <c r="V24" s="352"/>
      <c r="W24" s="352"/>
      <c r="X24" s="352"/>
      <c r="Y24" s="352"/>
      <c r="Z24" s="352"/>
      <c r="AA24" s="352"/>
      <c r="AB24" s="352"/>
      <c r="AC24" s="352"/>
      <c r="AD24" s="352"/>
      <c r="AE24" s="352"/>
      <c r="AF24" s="352"/>
      <c r="AG24" s="352"/>
      <c r="AH24" s="352"/>
      <c r="AI24" s="374"/>
      <c r="AJ24" s="560"/>
      <c r="AK24" s="561"/>
      <c r="AL24" s="559"/>
      <c r="AM24" s="151" t="s">
        <v>268</v>
      </c>
      <c r="AN24" s="294" t="s">
        <v>487</v>
      </c>
      <c r="AO24" s="138" t="s">
        <v>85</v>
      </c>
      <c r="AP24" s="136">
        <v>15</v>
      </c>
      <c r="AQ24" s="136">
        <v>15</v>
      </c>
      <c r="AR24" s="136">
        <v>15</v>
      </c>
      <c r="AS24" s="136">
        <v>15</v>
      </c>
      <c r="AT24" s="136">
        <v>15</v>
      </c>
      <c r="AU24" s="136">
        <v>15</v>
      </c>
      <c r="AV24" s="136">
        <v>10</v>
      </c>
      <c r="AW24" s="138">
        <f t="shared" ref="AW24" si="3">SUM(AP24:AV24)</f>
        <v>100</v>
      </c>
      <c r="AX24" s="138" t="s">
        <v>86</v>
      </c>
      <c r="AY24" s="138" t="s">
        <v>87</v>
      </c>
      <c r="AZ24" s="138" t="s">
        <v>86</v>
      </c>
      <c r="BA24" s="138" t="s">
        <v>86</v>
      </c>
      <c r="BB24" s="117">
        <v>100</v>
      </c>
      <c r="BC24" s="118" t="s">
        <v>88</v>
      </c>
      <c r="BD24" s="565"/>
      <c r="BE24" s="546"/>
      <c r="BF24" s="562"/>
      <c r="BG24" s="530"/>
      <c r="BH24" s="564"/>
      <c r="BI24" s="578"/>
      <c r="BJ24" s="579"/>
      <c r="BK24" s="510"/>
      <c r="BL24" s="513"/>
      <c r="BM24" s="515"/>
      <c r="BN24" s="516"/>
      <c r="BO24" s="516"/>
      <c r="BP24" s="517"/>
    </row>
    <row r="25" spans="1:69" ht="234.75" customHeight="1" x14ac:dyDescent="0.2">
      <c r="A25" s="392"/>
      <c r="B25" s="387"/>
      <c r="C25" s="372"/>
      <c r="D25" s="395"/>
      <c r="E25" s="397"/>
      <c r="F25" s="376"/>
      <c r="G25" s="251"/>
      <c r="H25" s="251"/>
      <c r="I25" s="251"/>
      <c r="J25" s="251"/>
      <c r="K25" s="357"/>
      <c r="L25" s="364"/>
      <c r="M25" s="378"/>
      <c r="N25" s="361"/>
      <c r="O25" s="353"/>
      <c r="P25" s="353"/>
      <c r="Q25" s="353"/>
      <c r="R25" s="353"/>
      <c r="S25" s="353"/>
      <c r="T25" s="353"/>
      <c r="U25" s="353"/>
      <c r="V25" s="353"/>
      <c r="W25" s="353"/>
      <c r="X25" s="353"/>
      <c r="Y25" s="353"/>
      <c r="Z25" s="353"/>
      <c r="AA25" s="353"/>
      <c r="AB25" s="353"/>
      <c r="AC25" s="353"/>
      <c r="AD25" s="353"/>
      <c r="AE25" s="353"/>
      <c r="AF25" s="353"/>
      <c r="AG25" s="353"/>
      <c r="AH25" s="353"/>
      <c r="AI25" s="378"/>
      <c r="AJ25" s="481"/>
      <c r="AK25" s="399"/>
      <c r="AL25" s="401"/>
      <c r="AM25" s="151" t="s">
        <v>239</v>
      </c>
      <c r="AN25" s="294" t="s">
        <v>488</v>
      </c>
      <c r="AO25" s="138" t="s">
        <v>240</v>
      </c>
      <c r="AP25" s="136">
        <v>15</v>
      </c>
      <c r="AQ25" s="136">
        <v>15</v>
      </c>
      <c r="AR25" s="136">
        <v>15</v>
      </c>
      <c r="AS25" s="136">
        <v>10</v>
      </c>
      <c r="AT25" s="136">
        <v>15</v>
      </c>
      <c r="AU25" s="136">
        <v>15</v>
      </c>
      <c r="AV25" s="136">
        <v>10</v>
      </c>
      <c r="AW25" s="138">
        <f t="shared" si="2"/>
        <v>95</v>
      </c>
      <c r="AX25" s="138" t="s">
        <v>182</v>
      </c>
      <c r="AY25" s="138" t="s">
        <v>87</v>
      </c>
      <c r="AZ25" s="138" t="s">
        <v>86</v>
      </c>
      <c r="BA25" s="138" t="s">
        <v>182</v>
      </c>
      <c r="BB25" s="117">
        <v>50</v>
      </c>
      <c r="BC25" s="118" t="s">
        <v>175</v>
      </c>
      <c r="BD25" s="442"/>
      <c r="BE25" s="468"/>
      <c r="BF25" s="479"/>
      <c r="BG25" s="460"/>
      <c r="BH25" s="432"/>
      <c r="BI25" s="484"/>
      <c r="BJ25" s="420"/>
      <c r="BK25" s="511"/>
      <c r="BL25" s="514"/>
      <c r="BM25" s="515"/>
      <c r="BN25" s="350"/>
      <c r="BO25" s="350"/>
      <c r="BP25" s="517"/>
    </row>
    <row r="26" spans="1:69" ht="209.25" customHeight="1" x14ac:dyDescent="0.2">
      <c r="A26" s="307" t="s">
        <v>241</v>
      </c>
      <c r="B26" s="204" t="s">
        <v>170</v>
      </c>
      <c r="C26" s="261" t="s">
        <v>108</v>
      </c>
      <c r="D26" s="254" t="s">
        <v>242</v>
      </c>
      <c r="E26" s="246" t="s">
        <v>243</v>
      </c>
      <c r="F26" s="241" t="s">
        <v>543</v>
      </c>
      <c r="G26" s="243" t="s">
        <v>77</v>
      </c>
      <c r="H26" s="243" t="s">
        <v>77</v>
      </c>
      <c r="I26" s="243" t="s">
        <v>77</v>
      </c>
      <c r="J26" s="252" t="s">
        <v>77</v>
      </c>
      <c r="K26" s="253" t="s">
        <v>244</v>
      </c>
      <c r="L26" s="263" t="s">
        <v>112</v>
      </c>
      <c r="M26" s="145">
        <v>3</v>
      </c>
      <c r="N26" s="110" t="s">
        <v>80</v>
      </c>
      <c r="O26" s="282" t="s">
        <v>77</v>
      </c>
      <c r="P26" s="282"/>
      <c r="Q26" s="282"/>
      <c r="R26" s="282"/>
      <c r="S26" s="282" t="s">
        <v>77</v>
      </c>
      <c r="T26" s="282"/>
      <c r="U26" s="282" t="s">
        <v>77</v>
      </c>
      <c r="V26" s="282"/>
      <c r="W26" s="285"/>
      <c r="X26" s="285"/>
      <c r="Y26" s="282" t="s">
        <v>77</v>
      </c>
      <c r="Z26" s="282" t="s">
        <v>77</v>
      </c>
      <c r="AA26" s="285"/>
      <c r="AB26" s="285"/>
      <c r="AC26" s="282" t="s">
        <v>77</v>
      </c>
      <c r="AD26" s="285"/>
      <c r="AE26" s="285"/>
      <c r="AF26" s="285"/>
      <c r="AG26" s="285"/>
      <c r="AH26" s="283">
        <f t="shared" ref="AH26:AH32" si="4">COUNTIF(O26:AG26,"X")</f>
        <v>6</v>
      </c>
      <c r="AI26" s="206">
        <f t="shared" ref="AI26:AI31" si="5">IF(AH26&lt;=5,3,IF(AND(AH26&gt;=6,AH26&lt;=11),4,5))</f>
        <v>4</v>
      </c>
      <c r="AJ26" s="222" t="s">
        <v>81</v>
      </c>
      <c r="AK26" s="208">
        <f t="shared" ref="AK26:AK32" si="6">+M26*AI26</f>
        <v>12</v>
      </c>
      <c r="AL26" s="209" t="s">
        <v>82</v>
      </c>
      <c r="AM26" s="151" t="s">
        <v>245</v>
      </c>
      <c r="AN26" s="294" t="s">
        <v>246</v>
      </c>
      <c r="AO26" s="138" t="s">
        <v>85</v>
      </c>
      <c r="AP26" s="136">
        <v>15</v>
      </c>
      <c r="AQ26" s="136">
        <v>15</v>
      </c>
      <c r="AR26" s="136">
        <v>15</v>
      </c>
      <c r="AS26" s="136">
        <v>15</v>
      </c>
      <c r="AT26" s="136">
        <v>15</v>
      </c>
      <c r="AU26" s="136">
        <v>15</v>
      </c>
      <c r="AV26" s="136">
        <v>10</v>
      </c>
      <c r="AW26" s="138">
        <f t="shared" si="2"/>
        <v>100</v>
      </c>
      <c r="AX26" s="138" t="s">
        <v>86</v>
      </c>
      <c r="AY26" s="138" t="s">
        <v>87</v>
      </c>
      <c r="AZ26" s="138" t="s">
        <v>86</v>
      </c>
      <c r="BA26" s="138" t="s">
        <v>86</v>
      </c>
      <c r="BB26" s="117">
        <v>100</v>
      </c>
      <c r="BC26" s="118" t="str">
        <f t="shared" si="1"/>
        <v>FUERTE</v>
      </c>
      <c r="BD26" s="237">
        <f>+BB26</f>
        <v>100</v>
      </c>
      <c r="BE26" s="237" t="s">
        <v>88</v>
      </c>
      <c r="BF26" s="139">
        <v>1</v>
      </c>
      <c r="BG26" s="139">
        <f t="shared" ref="BG26:BG33" si="7">+AI26</f>
        <v>4</v>
      </c>
      <c r="BH26" s="140">
        <f>+BF26*BG26</f>
        <v>4</v>
      </c>
      <c r="BI26" s="141" t="s">
        <v>89</v>
      </c>
      <c r="BJ26" s="158" t="s">
        <v>90</v>
      </c>
      <c r="BK26" s="239" t="s">
        <v>247</v>
      </c>
      <c r="BL26" s="235" t="s">
        <v>248</v>
      </c>
      <c r="BM26" s="235" t="s">
        <v>249</v>
      </c>
      <c r="BN26" s="180">
        <v>44562</v>
      </c>
      <c r="BO26" s="181">
        <v>44926</v>
      </c>
      <c r="BP26" s="311" t="s">
        <v>250</v>
      </c>
    </row>
    <row r="27" spans="1:69" ht="263.25" customHeight="1" x14ac:dyDescent="0.2">
      <c r="A27" s="307" t="s">
        <v>251</v>
      </c>
      <c r="B27" s="204" t="s">
        <v>170</v>
      </c>
      <c r="C27" s="261" t="s">
        <v>73</v>
      </c>
      <c r="D27" s="254" t="s">
        <v>252</v>
      </c>
      <c r="E27" s="246" t="s">
        <v>253</v>
      </c>
      <c r="F27" s="241" t="s">
        <v>544</v>
      </c>
      <c r="G27" s="243" t="s">
        <v>77</v>
      </c>
      <c r="H27" s="243" t="s">
        <v>77</v>
      </c>
      <c r="I27" s="243" t="s">
        <v>77</v>
      </c>
      <c r="J27" s="252" t="s">
        <v>77</v>
      </c>
      <c r="K27" s="254" t="s">
        <v>254</v>
      </c>
      <c r="L27" s="260" t="s">
        <v>154</v>
      </c>
      <c r="M27" s="145">
        <v>3</v>
      </c>
      <c r="N27" s="110" t="s">
        <v>80</v>
      </c>
      <c r="O27" s="282" t="s">
        <v>77</v>
      </c>
      <c r="P27" s="282" t="s">
        <v>77</v>
      </c>
      <c r="Q27" s="282" t="s">
        <v>77</v>
      </c>
      <c r="R27" s="282" t="s">
        <v>77</v>
      </c>
      <c r="S27" s="282" t="s">
        <v>77</v>
      </c>
      <c r="T27" s="282" t="s">
        <v>77</v>
      </c>
      <c r="U27" s="282" t="s">
        <v>77</v>
      </c>
      <c r="V27" s="282" t="s">
        <v>77</v>
      </c>
      <c r="W27" s="282" t="s">
        <v>77</v>
      </c>
      <c r="X27" s="282" t="s">
        <v>77</v>
      </c>
      <c r="Y27" s="282" t="s">
        <v>77</v>
      </c>
      <c r="Z27" s="282" t="s">
        <v>77</v>
      </c>
      <c r="AA27" s="282"/>
      <c r="AB27" s="282"/>
      <c r="AC27" s="282" t="s">
        <v>77</v>
      </c>
      <c r="AD27" s="282" t="s">
        <v>77</v>
      </c>
      <c r="AE27" s="282" t="s">
        <v>77</v>
      </c>
      <c r="AF27" s="283"/>
      <c r="AG27" s="282" t="s">
        <v>77</v>
      </c>
      <c r="AH27" s="283">
        <f t="shared" si="4"/>
        <v>16</v>
      </c>
      <c r="AI27" s="206">
        <f t="shared" si="5"/>
        <v>5</v>
      </c>
      <c r="AJ27" s="236" t="s">
        <v>189</v>
      </c>
      <c r="AK27" s="213">
        <f t="shared" si="6"/>
        <v>15</v>
      </c>
      <c r="AL27" s="209" t="str">
        <f>IF(AK27&lt;=2,"BAJO",IF(AND(AK27&gt;=2.1,AK27&lt;=6),"MODERADO",IF(AND(AK27&gt;=6.1,AK27&lt;=12),"ALTO", "EXTREMO")))</f>
        <v>EXTREMO</v>
      </c>
      <c r="AM27" s="151" t="s">
        <v>255</v>
      </c>
      <c r="AN27" s="295" t="s">
        <v>505</v>
      </c>
      <c r="AO27" s="138" t="s">
        <v>85</v>
      </c>
      <c r="AP27" s="136">
        <v>15</v>
      </c>
      <c r="AQ27" s="136">
        <v>15</v>
      </c>
      <c r="AR27" s="136">
        <v>15</v>
      </c>
      <c r="AS27" s="136">
        <v>15</v>
      </c>
      <c r="AT27" s="136">
        <v>15</v>
      </c>
      <c r="AU27" s="136">
        <v>15</v>
      </c>
      <c r="AV27" s="136">
        <v>10</v>
      </c>
      <c r="AW27" s="138">
        <f t="shared" si="2"/>
        <v>100</v>
      </c>
      <c r="AX27" s="138" t="s">
        <v>86</v>
      </c>
      <c r="AY27" s="138" t="s">
        <v>87</v>
      </c>
      <c r="AZ27" s="138" t="s">
        <v>86</v>
      </c>
      <c r="BA27" s="138" t="s">
        <v>86</v>
      </c>
      <c r="BB27" s="117">
        <v>100</v>
      </c>
      <c r="BC27" s="118" t="str">
        <f t="shared" si="1"/>
        <v>FUERTE</v>
      </c>
      <c r="BD27" s="237">
        <f>+BB27</f>
        <v>100</v>
      </c>
      <c r="BE27" s="237" t="s">
        <v>88</v>
      </c>
      <c r="BF27" s="139">
        <v>1</v>
      </c>
      <c r="BG27" s="139">
        <f t="shared" si="7"/>
        <v>5</v>
      </c>
      <c r="BH27" s="155">
        <f>+BF27*BG27</f>
        <v>5</v>
      </c>
      <c r="BI27" s="156" t="s">
        <v>82</v>
      </c>
      <c r="BJ27" s="158" t="s">
        <v>90</v>
      </c>
      <c r="BK27" s="239" t="s">
        <v>256</v>
      </c>
      <c r="BL27" s="235" t="s">
        <v>248</v>
      </c>
      <c r="BM27" s="235" t="s">
        <v>257</v>
      </c>
      <c r="BN27" s="180">
        <v>44713</v>
      </c>
      <c r="BO27" s="181">
        <v>44926</v>
      </c>
      <c r="BP27" s="311" t="s">
        <v>258</v>
      </c>
    </row>
    <row r="28" spans="1:69" ht="168" customHeight="1" x14ac:dyDescent="0.2">
      <c r="A28" s="307" t="s">
        <v>259</v>
      </c>
      <c r="B28" s="147" t="s">
        <v>170</v>
      </c>
      <c r="C28" s="261" t="s">
        <v>108</v>
      </c>
      <c r="D28" s="255" t="s">
        <v>260</v>
      </c>
      <c r="E28" s="246" t="s">
        <v>261</v>
      </c>
      <c r="F28" s="241" t="s">
        <v>566</v>
      </c>
      <c r="G28" s="243" t="s">
        <v>77</v>
      </c>
      <c r="H28" s="243" t="s">
        <v>77</v>
      </c>
      <c r="I28" s="243" t="s">
        <v>77</v>
      </c>
      <c r="J28" s="252" t="s">
        <v>77</v>
      </c>
      <c r="K28" s="256" t="s">
        <v>262</v>
      </c>
      <c r="L28" s="260" t="s">
        <v>112</v>
      </c>
      <c r="M28" s="159">
        <v>3</v>
      </c>
      <c r="N28" s="110" t="s">
        <v>80</v>
      </c>
      <c r="O28" s="283" t="s">
        <v>77</v>
      </c>
      <c r="P28" s="283" t="s">
        <v>77</v>
      </c>
      <c r="Q28" s="283" t="s">
        <v>77</v>
      </c>
      <c r="R28" s="283"/>
      <c r="S28" s="283" t="s">
        <v>77</v>
      </c>
      <c r="T28" s="283"/>
      <c r="U28" s="283" t="s">
        <v>77</v>
      </c>
      <c r="V28" s="283"/>
      <c r="W28" s="283"/>
      <c r="X28" s="283" t="s">
        <v>77</v>
      </c>
      <c r="Y28" s="283" t="s">
        <v>77</v>
      </c>
      <c r="Z28" s="283" t="s">
        <v>77</v>
      </c>
      <c r="AA28" s="283"/>
      <c r="AB28" s="283" t="s">
        <v>77</v>
      </c>
      <c r="AC28" s="283"/>
      <c r="AD28" s="283" t="s">
        <v>77</v>
      </c>
      <c r="AE28" s="283" t="s">
        <v>77</v>
      </c>
      <c r="AF28" s="283"/>
      <c r="AG28" s="283"/>
      <c r="AH28" s="283">
        <f t="shared" si="4"/>
        <v>11</v>
      </c>
      <c r="AI28" s="201">
        <v>5</v>
      </c>
      <c r="AJ28" s="344" t="s">
        <v>189</v>
      </c>
      <c r="AK28" s="208">
        <f t="shared" si="6"/>
        <v>15</v>
      </c>
      <c r="AL28" s="209" t="s">
        <v>82</v>
      </c>
      <c r="AM28" s="151" t="s">
        <v>263</v>
      </c>
      <c r="AN28" s="200" t="s">
        <v>481</v>
      </c>
      <c r="AO28" s="138" t="s">
        <v>85</v>
      </c>
      <c r="AP28" s="136">
        <v>15</v>
      </c>
      <c r="AQ28" s="136">
        <v>15</v>
      </c>
      <c r="AR28" s="136">
        <v>15</v>
      </c>
      <c r="AS28" s="136">
        <v>15</v>
      </c>
      <c r="AT28" s="136">
        <v>15</v>
      </c>
      <c r="AU28" s="136">
        <v>15</v>
      </c>
      <c r="AV28" s="136">
        <v>10</v>
      </c>
      <c r="AW28" s="138">
        <f t="shared" si="2"/>
        <v>100</v>
      </c>
      <c r="AX28" s="138" t="s">
        <v>86</v>
      </c>
      <c r="AY28" s="138" t="s">
        <v>87</v>
      </c>
      <c r="AZ28" s="138" t="s">
        <v>86</v>
      </c>
      <c r="BA28" s="138" t="s">
        <v>86</v>
      </c>
      <c r="BB28" s="117">
        <v>100</v>
      </c>
      <c r="BC28" s="118" t="s">
        <v>88</v>
      </c>
      <c r="BD28" s="237">
        <v>100</v>
      </c>
      <c r="BE28" s="237" t="s">
        <v>88</v>
      </c>
      <c r="BF28" s="139">
        <v>1</v>
      </c>
      <c r="BG28" s="139">
        <f t="shared" si="7"/>
        <v>5</v>
      </c>
      <c r="BH28" s="155">
        <f t="shared" ref="BH28" si="8">+BF28*BG28</f>
        <v>5</v>
      </c>
      <c r="BI28" s="156" t="s">
        <v>82</v>
      </c>
      <c r="BJ28" s="240" t="s">
        <v>90</v>
      </c>
      <c r="BK28" s="239" t="s">
        <v>483</v>
      </c>
      <c r="BL28" s="235" t="s">
        <v>264</v>
      </c>
      <c r="BM28" s="235" t="s">
        <v>485</v>
      </c>
      <c r="BN28" s="181">
        <v>44682</v>
      </c>
      <c r="BO28" s="181">
        <v>44926</v>
      </c>
      <c r="BP28" s="311" t="s">
        <v>484</v>
      </c>
      <c r="BQ28" s="26" t="s">
        <v>113</v>
      </c>
    </row>
    <row r="29" spans="1:69" ht="168" customHeight="1" x14ac:dyDescent="0.2">
      <c r="A29" s="307" t="s">
        <v>265</v>
      </c>
      <c r="B29" s="147" t="s">
        <v>170</v>
      </c>
      <c r="C29" s="261" t="s">
        <v>108</v>
      </c>
      <c r="D29" s="255" t="s">
        <v>266</v>
      </c>
      <c r="E29" s="246" t="s">
        <v>267</v>
      </c>
      <c r="F29" s="241" t="s">
        <v>567</v>
      </c>
      <c r="G29" s="243" t="s">
        <v>77</v>
      </c>
      <c r="H29" s="243" t="s">
        <v>77</v>
      </c>
      <c r="I29" s="243" t="s">
        <v>77</v>
      </c>
      <c r="J29" s="252" t="s">
        <v>77</v>
      </c>
      <c r="K29" s="256" t="s">
        <v>262</v>
      </c>
      <c r="L29" s="263" t="s">
        <v>79</v>
      </c>
      <c r="M29" s="159">
        <v>3</v>
      </c>
      <c r="N29" s="110" t="s">
        <v>80</v>
      </c>
      <c r="O29" s="283" t="s">
        <v>77</v>
      </c>
      <c r="P29" s="283" t="s">
        <v>77</v>
      </c>
      <c r="Q29" s="283" t="s">
        <v>77</v>
      </c>
      <c r="R29" s="283"/>
      <c r="S29" s="283" t="s">
        <v>77</v>
      </c>
      <c r="T29" s="283"/>
      <c r="U29" s="283" t="s">
        <v>77</v>
      </c>
      <c r="V29" s="283"/>
      <c r="W29" s="283"/>
      <c r="X29" s="283" t="s">
        <v>77</v>
      </c>
      <c r="Y29" s="283" t="s">
        <v>77</v>
      </c>
      <c r="Z29" s="283" t="s">
        <v>77</v>
      </c>
      <c r="AA29" s="283"/>
      <c r="AB29" s="283" t="s">
        <v>77</v>
      </c>
      <c r="AC29" s="283"/>
      <c r="AD29" s="283" t="s">
        <v>77</v>
      </c>
      <c r="AE29" s="283" t="s">
        <v>77</v>
      </c>
      <c r="AF29" s="283"/>
      <c r="AG29" s="283"/>
      <c r="AH29" s="283">
        <f t="shared" ref="AH29" si="9">COUNTIF(O29:AG29,"X")</f>
        <v>11</v>
      </c>
      <c r="AI29" s="344">
        <v>5</v>
      </c>
      <c r="AJ29" s="344" t="s">
        <v>189</v>
      </c>
      <c r="AK29" s="208">
        <f t="shared" ref="AK29" si="10">+M29*AI29</f>
        <v>15</v>
      </c>
      <c r="AL29" s="209" t="s">
        <v>82</v>
      </c>
      <c r="AM29" s="151" t="s">
        <v>268</v>
      </c>
      <c r="AN29" s="200" t="s">
        <v>482</v>
      </c>
      <c r="AO29" s="138" t="s">
        <v>85</v>
      </c>
      <c r="AP29" s="136">
        <v>15</v>
      </c>
      <c r="AQ29" s="136">
        <v>15</v>
      </c>
      <c r="AR29" s="136">
        <v>15</v>
      </c>
      <c r="AS29" s="136">
        <v>15</v>
      </c>
      <c r="AT29" s="136">
        <v>15</v>
      </c>
      <c r="AU29" s="136">
        <v>15</v>
      </c>
      <c r="AV29" s="136">
        <v>10</v>
      </c>
      <c r="AW29" s="138">
        <f t="shared" ref="AW29" si="11">SUM(AP29:AV29)</f>
        <v>100</v>
      </c>
      <c r="AX29" s="138" t="s">
        <v>86</v>
      </c>
      <c r="AY29" s="138" t="s">
        <v>87</v>
      </c>
      <c r="AZ29" s="138" t="s">
        <v>86</v>
      </c>
      <c r="BA29" s="138" t="s">
        <v>86</v>
      </c>
      <c r="BB29" s="117">
        <v>100</v>
      </c>
      <c r="BC29" s="118" t="s">
        <v>88</v>
      </c>
      <c r="BD29" s="119">
        <v>100</v>
      </c>
      <c r="BE29" s="119" t="s">
        <v>88</v>
      </c>
      <c r="BF29" s="139">
        <v>1</v>
      </c>
      <c r="BG29" s="139">
        <f t="shared" si="7"/>
        <v>5</v>
      </c>
      <c r="BH29" s="140">
        <f t="shared" ref="BH29" si="12">+BF29*BG29</f>
        <v>5</v>
      </c>
      <c r="BI29" s="141" t="s">
        <v>89</v>
      </c>
      <c r="BJ29" s="240" t="s">
        <v>90</v>
      </c>
      <c r="BK29" s="239" t="s">
        <v>269</v>
      </c>
      <c r="BL29" s="235" t="s">
        <v>264</v>
      </c>
      <c r="BM29" s="235" t="s">
        <v>270</v>
      </c>
      <c r="BN29" s="181">
        <v>44713</v>
      </c>
      <c r="BO29" s="181">
        <v>44742</v>
      </c>
      <c r="BP29" s="311" t="s">
        <v>271</v>
      </c>
    </row>
    <row r="30" spans="1:69" ht="211.5" customHeight="1" x14ac:dyDescent="0.2">
      <c r="A30" s="307" t="s">
        <v>272</v>
      </c>
      <c r="B30" s="204" t="s">
        <v>273</v>
      </c>
      <c r="C30" s="275" t="s">
        <v>274</v>
      </c>
      <c r="D30" s="254" t="s">
        <v>275</v>
      </c>
      <c r="E30" s="246" t="s">
        <v>276</v>
      </c>
      <c r="F30" s="241" t="s">
        <v>545</v>
      </c>
      <c r="G30" s="243" t="s">
        <v>77</v>
      </c>
      <c r="H30" s="243" t="s">
        <v>77</v>
      </c>
      <c r="I30" s="243" t="s">
        <v>77</v>
      </c>
      <c r="J30" s="243" t="s">
        <v>77</v>
      </c>
      <c r="K30" s="256" t="s">
        <v>277</v>
      </c>
      <c r="L30" s="260" t="s">
        <v>112</v>
      </c>
      <c r="M30" s="145">
        <v>2</v>
      </c>
      <c r="N30" s="124" t="s">
        <v>99</v>
      </c>
      <c r="O30" s="282" t="s">
        <v>77</v>
      </c>
      <c r="P30" s="283" t="s">
        <v>77</v>
      </c>
      <c r="Q30" s="283"/>
      <c r="R30" s="283"/>
      <c r="S30" s="283" t="s">
        <v>77</v>
      </c>
      <c r="T30" s="283"/>
      <c r="U30" s="283"/>
      <c r="V30" s="283"/>
      <c r="W30" s="283"/>
      <c r="X30" s="283" t="s">
        <v>77</v>
      </c>
      <c r="Y30" s="283" t="s">
        <v>77</v>
      </c>
      <c r="Z30" s="283" t="s">
        <v>77</v>
      </c>
      <c r="AA30" s="283"/>
      <c r="AB30" s="283"/>
      <c r="AC30" s="283"/>
      <c r="AD30" s="283"/>
      <c r="AE30" s="283"/>
      <c r="AF30" s="283"/>
      <c r="AG30" s="283"/>
      <c r="AH30" s="283">
        <f t="shared" si="4"/>
        <v>6</v>
      </c>
      <c r="AI30" s="206">
        <f t="shared" si="5"/>
        <v>4</v>
      </c>
      <c r="AJ30" s="222" t="s">
        <v>81</v>
      </c>
      <c r="AK30" s="213">
        <f t="shared" si="6"/>
        <v>8</v>
      </c>
      <c r="AL30" s="209" t="str">
        <f>IF(AK30&lt;=2,"BAJO",IF(AND(AK30&gt;=2.1,AK30&lt;=6),"MODERADO",IF(AND(AK30&gt;=6.1,AK30&lt;=12),"ALTO", "EXTREMO")))</f>
        <v>ALTO</v>
      </c>
      <c r="AM30" s="144" t="s">
        <v>278</v>
      </c>
      <c r="AN30" s="296" t="s">
        <v>279</v>
      </c>
      <c r="AO30" s="138" t="s">
        <v>85</v>
      </c>
      <c r="AP30" s="136">
        <v>15</v>
      </c>
      <c r="AQ30" s="136">
        <v>15</v>
      </c>
      <c r="AR30" s="136">
        <v>15</v>
      </c>
      <c r="AS30" s="136">
        <v>15</v>
      </c>
      <c r="AT30" s="136">
        <v>15</v>
      </c>
      <c r="AU30" s="136">
        <v>15</v>
      </c>
      <c r="AV30" s="136">
        <v>10</v>
      </c>
      <c r="AW30" s="138">
        <f t="shared" si="2"/>
        <v>100</v>
      </c>
      <c r="AX30" s="138" t="s">
        <v>86</v>
      </c>
      <c r="AY30" s="138" t="s">
        <v>87</v>
      </c>
      <c r="AZ30" s="138" t="s">
        <v>86</v>
      </c>
      <c r="BA30" s="138" t="s">
        <v>86</v>
      </c>
      <c r="BB30" s="117">
        <v>100</v>
      </c>
      <c r="BC30" s="118" t="str">
        <f t="shared" si="1"/>
        <v>FUERTE</v>
      </c>
      <c r="BD30" s="237">
        <f>ROUND(AVERAGE(BB30:BB30),0)</f>
        <v>100</v>
      </c>
      <c r="BE30" s="237" t="s">
        <v>88</v>
      </c>
      <c r="BF30" s="139">
        <v>1</v>
      </c>
      <c r="BG30" s="139">
        <f t="shared" si="7"/>
        <v>4</v>
      </c>
      <c r="BH30" s="140">
        <f t="shared" ref="BH30:BH33" si="13">+BF30*BG30</f>
        <v>4</v>
      </c>
      <c r="BI30" s="141" t="s">
        <v>89</v>
      </c>
      <c r="BJ30" s="142" t="s">
        <v>90</v>
      </c>
      <c r="BK30" s="239" t="s">
        <v>280</v>
      </c>
      <c r="BL30" s="235" t="s">
        <v>281</v>
      </c>
      <c r="BM30" s="235" t="s">
        <v>282</v>
      </c>
      <c r="BN30" s="181">
        <v>44562</v>
      </c>
      <c r="BO30" s="181">
        <v>44926</v>
      </c>
      <c r="BP30" s="311" t="s">
        <v>283</v>
      </c>
    </row>
    <row r="31" spans="1:69" ht="190.5" customHeight="1" x14ac:dyDescent="0.2">
      <c r="A31" s="307" t="s">
        <v>284</v>
      </c>
      <c r="B31" s="204" t="s">
        <v>273</v>
      </c>
      <c r="C31" s="261" t="s">
        <v>108</v>
      </c>
      <c r="D31" s="276" t="s">
        <v>285</v>
      </c>
      <c r="E31" s="246" t="s">
        <v>286</v>
      </c>
      <c r="F31" s="241" t="s">
        <v>546</v>
      </c>
      <c r="G31" s="243" t="s">
        <v>77</v>
      </c>
      <c r="H31" s="243" t="s">
        <v>77</v>
      </c>
      <c r="I31" s="243" t="s">
        <v>77</v>
      </c>
      <c r="J31" s="243" t="s">
        <v>77</v>
      </c>
      <c r="K31" s="276" t="s">
        <v>287</v>
      </c>
      <c r="L31" s="260" t="s">
        <v>154</v>
      </c>
      <c r="M31" s="145">
        <v>3</v>
      </c>
      <c r="N31" s="110" t="s">
        <v>80</v>
      </c>
      <c r="O31" s="283" t="s">
        <v>77</v>
      </c>
      <c r="P31" s="283" t="s">
        <v>77</v>
      </c>
      <c r="Q31" s="283"/>
      <c r="R31" s="283"/>
      <c r="S31" s="283" t="s">
        <v>77</v>
      </c>
      <c r="T31" s="283" t="s">
        <v>77</v>
      </c>
      <c r="U31" s="283"/>
      <c r="V31" s="283"/>
      <c r="W31" s="283"/>
      <c r="X31" s="283" t="s">
        <v>77</v>
      </c>
      <c r="Y31" s="283" t="s">
        <v>77</v>
      </c>
      <c r="Z31" s="283" t="s">
        <v>77</v>
      </c>
      <c r="AA31" s="283"/>
      <c r="AB31" s="283"/>
      <c r="AC31" s="283"/>
      <c r="AD31" s="283"/>
      <c r="AE31" s="283"/>
      <c r="AF31" s="283"/>
      <c r="AG31" s="283"/>
      <c r="AH31" s="283">
        <f t="shared" si="4"/>
        <v>7</v>
      </c>
      <c r="AI31" s="206">
        <f t="shared" si="5"/>
        <v>4</v>
      </c>
      <c r="AJ31" s="222" t="s">
        <v>81</v>
      </c>
      <c r="AK31" s="208">
        <f t="shared" si="6"/>
        <v>12</v>
      </c>
      <c r="AL31" s="209" t="s">
        <v>82</v>
      </c>
      <c r="AM31" s="287" t="s">
        <v>288</v>
      </c>
      <c r="AN31" s="200" t="s">
        <v>289</v>
      </c>
      <c r="AO31" s="138" t="s">
        <v>85</v>
      </c>
      <c r="AP31" s="136">
        <v>15</v>
      </c>
      <c r="AQ31" s="136">
        <v>15</v>
      </c>
      <c r="AR31" s="136">
        <v>15</v>
      </c>
      <c r="AS31" s="136">
        <v>15</v>
      </c>
      <c r="AT31" s="136">
        <v>15</v>
      </c>
      <c r="AU31" s="136">
        <v>15</v>
      </c>
      <c r="AV31" s="136">
        <v>10</v>
      </c>
      <c r="AW31" s="138">
        <f t="shared" si="2"/>
        <v>100</v>
      </c>
      <c r="AX31" s="138" t="s">
        <v>86</v>
      </c>
      <c r="AY31" s="138" t="s">
        <v>87</v>
      </c>
      <c r="AZ31" s="138" t="s">
        <v>86</v>
      </c>
      <c r="BA31" s="138" t="s">
        <v>86</v>
      </c>
      <c r="BB31" s="117">
        <v>100</v>
      </c>
      <c r="BC31" s="118" t="str">
        <f t="shared" si="1"/>
        <v>FUERTE</v>
      </c>
      <c r="BD31" s="217">
        <f>ROUND(AVERAGE(BB31:BB31),0)</f>
        <v>100</v>
      </c>
      <c r="BE31" s="237" t="s">
        <v>88</v>
      </c>
      <c r="BF31" s="139">
        <v>1</v>
      </c>
      <c r="BG31" s="139">
        <f t="shared" si="7"/>
        <v>4</v>
      </c>
      <c r="BH31" s="140">
        <f t="shared" si="13"/>
        <v>4</v>
      </c>
      <c r="BI31" s="141" t="s">
        <v>89</v>
      </c>
      <c r="BJ31" s="142" t="s">
        <v>90</v>
      </c>
      <c r="BK31" s="239" t="s">
        <v>290</v>
      </c>
      <c r="BL31" s="235" t="s">
        <v>291</v>
      </c>
      <c r="BM31" s="189" t="s">
        <v>292</v>
      </c>
      <c r="BN31" s="181">
        <v>44564</v>
      </c>
      <c r="BO31" s="181">
        <v>44926</v>
      </c>
      <c r="BP31" s="311" t="s">
        <v>293</v>
      </c>
    </row>
    <row r="32" spans="1:69" ht="168" customHeight="1" x14ac:dyDescent="0.2">
      <c r="A32" s="307" t="s">
        <v>294</v>
      </c>
      <c r="B32" s="147" t="s">
        <v>273</v>
      </c>
      <c r="C32" s="261" t="s">
        <v>73</v>
      </c>
      <c r="D32" s="254" t="s">
        <v>494</v>
      </c>
      <c r="E32" s="269" t="s">
        <v>295</v>
      </c>
      <c r="F32" s="241" t="s">
        <v>495</v>
      </c>
      <c r="G32" s="243" t="s">
        <v>77</v>
      </c>
      <c r="H32" s="243" t="s">
        <v>77</v>
      </c>
      <c r="I32" s="243" t="s">
        <v>77</v>
      </c>
      <c r="J32" s="243" t="s">
        <v>77</v>
      </c>
      <c r="K32" s="254" t="s">
        <v>296</v>
      </c>
      <c r="L32" s="260" t="s">
        <v>154</v>
      </c>
      <c r="M32" s="161">
        <v>3</v>
      </c>
      <c r="N32" s="161" t="s">
        <v>80</v>
      </c>
      <c r="O32" s="283" t="s">
        <v>77</v>
      </c>
      <c r="P32" s="283" t="s">
        <v>77</v>
      </c>
      <c r="Q32" s="283" t="s">
        <v>77</v>
      </c>
      <c r="R32" s="283"/>
      <c r="S32" s="283"/>
      <c r="T32" s="283" t="s">
        <v>77</v>
      </c>
      <c r="U32" s="283" t="s">
        <v>77</v>
      </c>
      <c r="V32" s="283"/>
      <c r="W32" s="283"/>
      <c r="X32" s="283"/>
      <c r="Y32" s="283" t="s">
        <v>77</v>
      </c>
      <c r="Z32" s="283" t="s">
        <v>77</v>
      </c>
      <c r="AA32" s="283"/>
      <c r="AB32" s="283"/>
      <c r="AC32" s="283"/>
      <c r="AD32" s="283"/>
      <c r="AE32" s="283"/>
      <c r="AF32" s="283"/>
      <c r="AG32" s="283"/>
      <c r="AH32" s="283">
        <f t="shared" si="4"/>
        <v>7</v>
      </c>
      <c r="AI32" s="145">
        <v>4</v>
      </c>
      <c r="AJ32" s="148" t="s">
        <v>81</v>
      </c>
      <c r="AK32" s="149">
        <f t="shared" si="6"/>
        <v>12</v>
      </c>
      <c r="AL32" s="126" t="s">
        <v>82</v>
      </c>
      <c r="AM32" s="287" t="s">
        <v>297</v>
      </c>
      <c r="AN32" s="200" t="s">
        <v>496</v>
      </c>
      <c r="AO32" s="162" t="s">
        <v>85</v>
      </c>
      <c r="AP32" s="136">
        <v>15</v>
      </c>
      <c r="AQ32" s="136">
        <v>15</v>
      </c>
      <c r="AR32" s="136">
        <v>15</v>
      </c>
      <c r="AS32" s="136">
        <v>15</v>
      </c>
      <c r="AT32" s="136">
        <v>15</v>
      </c>
      <c r="AU32" s="136">
        <v>15</v>
      </c>
      <c r="AV32" s="136">
        <v>10</v>
      </c>
      <c r="AW32" s="138">
        <f t="shared" si="2"/>
        <v>100</v>
      </c>
      <c r="AX32" s="138" t="s">
        <v>86</v>
      </c>
      <c r="AY32" s="138" t="s">
        <v>87</v>
      </c>
      <c r="AZ32" s="138" t="s">
        <v>86</v>
      </c>
      <c r="BA32" s="138" t="s">
        <v>86</v>
      </c>
      <c r="BB32" s="117">
        <v>100</v>
      </c>
      <c r="BC32" s="118" t="str">
        <f>VLOOKUP(BB32,CLASIFICACIÓNCONTROLES,2)</f>
        <v>FUERTE</v>
      </c>
      <c r="BD32" s="119">
        <f>ROUND(AVERAGE(BB32:BB32),0)</f>
        <v>100</v>
      </c>
      <c r="BE32" s="119" t="s">
        <v>88</v>
      </c>
      <c r="BF32" s="139">
        <v>1</v>
      </c>
      <c r="BG32" s="139">
        <f t="shared" si="7"/>
        <v>4</v>
      </c>
      <c r="BH32" s="140">
        <f t="shared" si="13"/>
        <v>4</v>
      </c>
      <c r="BI32" s="141" t="s">
        <v>89</v>
      </c>
      <c r="BJ32" s="142" t="s">
        <v>90</v>
      </c>
      <c r="BK32" s="239" t="s">
        <v>498</v>
      </c>
      <c r="BL32" s="235" t="s">
        <v>497</v>
      </c>
      <c r="BM32" s="300" t="s">
        <v>499</v>
      </c>
      <c r="BN32" s="181">
        <v>44774</v>
      </c>
      <c r="BO32" s="181">
        <v>44834</v>
      </c>
      <c r="BP32" s="311" t="s">
        <v>500</v>
      </c>
    </row>
    <row r="33" spans="1:69" ht="228" customHeight="1" x14ac:dyDescent="0.2">
      <c r="A33" s="392" t="s">
        <v>298</v>
      </c>
      <c r="B33" s="386" t="s">
        <v>299</v>
      </c>
      <c r="C33" s="371" t="s">
        <v>73</v>
      </c>
      <c r="D33" s="354" t="s">
        <v>300</v>
      </c>
      <c r="E33" s="388" t="s">
        <v>547</v>
      </c>
      <c r="F33" s="375" t="s">
        <v>568</v>
      </c>
      <c r="G33" s="356" t="s">
        <v>77</v>
      </c>
      <c r="H33" s="356" t="s">
        <v>77</v>
      </c>
      <c r="I33" s="356" t="s">
        <v>77</v>
      </c>
      <c r="J33" s="356" t="s">
        <v>77</v>
      </c>
      <c r="K33" s="354" t="s">
        <v>301</v>
      </c>
      <c r="L33" s="363" t="s">
        <v>112</v>
      </c>
      <c r="M33" s="373">
        <v>3</v>
      </c>
      <c r="N33" s="416" t="s">
        <v>80</v>
      </c>
      <c r="O33" s="351" t="s">
        <v>77</v>
      </c>
      <c r="P33" s="351" t="s">
        <v>77</v>
      </c>
      <c r="Q33" s="351" t="s">
        <v>77</v>
      </c>
      <c r="R33" s="351"/>
      <c r="S33" s="351" t="s">
        <v>77</v>
      </c>
      <c r="T33" s="351" t="s">
        <v>77</v>
      </c>
      <c r="U33" s="351"/>
      <c r="V33" s="351"/>
      <c r="W33" s="351"/>
      <c r="X33" s="351"/>
      <c r="Y33" s="351" t="s">
        <v>77</v>
      </c>
      <c r="Z33" s="351" t="s">
        <v>77</v>
      </c>
      <c r="AA33" s="351" t="s">
        <v>77</v>
      </c>
      <c r="AB33" s="351" t="s">
        <v>77</v>
      </c>
      <c r="AC33" s="351"/>
      <c r="AD33" s="351"/>
      <c r="AE33" s="351" t="s">
        <v>77</v>
      </c>
      <c r="AF33" s="351" t="s">
        <v>77</v>
      </c>
      <c r="AG33" s="351"/>
      <c r="AH33" s="351">
        <f>COUNTIF(O33:AG35,"X")</f>
        <v>11</v>
      </c>
      <c r="AI33" s="373">
        <v>4</v>
      </c>
      <c r="AJ33" s="480" t="s">
        <v>81</v>
      </c>
      <c r="AK33" s="398">
        <v>12</v>
      </c>
      <c r="AL33" s="400" t="s">
        <v>82</v>
      </c>
      <c r="AM33" s="288" t="s">
        <v>519</v>
      </c>
      <c r="AN33" s="292" t="s">
        <v>569</v>
      </c>
      <c r="AO33" s="138" t="s">
        <v>85</v>
      </c>
      <c r="AP33" s="136">
        <v>15</v>
      </c>
      <c r="AQ33" s="136">
        <v>15</v>
      </c>
      <c r="AR33" s="136">
        <v>15</v>
      </c>
      <c r="AS33" s="136">
        <v>15</v>
      </c>
      <c r="AT33" s="136">
        <v>15</v>
      </c>
      <c r="AU33" s="136">
        <v>15</v>
      </c>
      <c r="AV33" s="136">
        <v>10</v>
      </c>
      <c r="AW33" s="138">
        <f t="shared" si="2"/>
        <v>100</v>
      </c>
      <c r="AX33" s="138" t="s">
        <v>86</v>
      </c>
      <c r="AY33" s="138" t="s">
        <v>87</v>
      </c>
      <c r="AZ33" s="138" t="s">
        <v>86</v>
      </c>
      <c r="BA33" s="138" t="s">
        <v>86</v>
      </c>
      <c r="BB33" s="117">
        <v>100</v>
      </c>
      <c r="BC33" s="118" t="str">
        <f t="shared" si="1"/>
        <v>FUERTE</v>
      </c>
      <c r="BD33" s="467">
        <f>ROUND(AVERAGE(BB33:BB35),0)</f>
        <v>100</v>
      </c>
      <c r="BE33" s="467" t="s">
        <v>88</v>
      </c>
      <c r="BF33" s="573">
        <v>1</v>
      </c>
      <c r="BG33" s="459">
        <f t="shared" si="7"/>
        <v>4</v>
      </c>
      <c r="BH33" s="431">
        <f t="shared" si="13"/>
        <v>4</v>
      </c>
      <c r="BI33" s="431" t="s">
        <v>89</v>
      </c>
      <c r="BJ33" s="566" t="s">
        <v>90</v>
      </c>
      <c r="BK33" s="518" t="s">
        <v>302</v>
      </c>
      <c r="BL33" s="521" t="s">
        <v>303</v>
      </c>
      <c r="BM33" s="524" t="s">
        <v>304</v>
      </c>
      <c r="BN33" s="349">
        <v>44683</v>
      </c>
      <c r="BO33" s="349">
        <v>44712</v>
      </c>
      <c r="BP33" s="506" t="s">
        <v>305</v>
      </c>
    </row>
    <row r="34" spans="1:69" ht="210.75" customHeight="1" x14ac:dyDescent="0.2">
      <c r="A34" s="392"/>
      <c r="B34" s="407"/>
      <c r="C34" s="411"/>
      <c r="D34" s="412"/>
      <c r="E34" s="389"/>
      <c r="F34" s="410"/>
      <c r="G34" s="362"/>
      <c r="H34" s="362"/>
      <c r="I34" s="362"/>
      <c r="J34" s="362"/>
      <c r="K34" s="412"/>
      <c r="L34" s="414"/>
      <c r="M34" s="374"/>
      <c r="N34" s="417"/>
      <c r="O34" s="352"/>
      <c r="P34" s="352"/>
      <c r="Q34" s="352"/>
      <c r="R34" s="352"/>
      <c r="S34" s="352"/>
      <c r="T34" s="352"/>
      <c r="U34" s="352"/>
      <c r="V34" s="352"/>
      <c r="W34" s="352"/>
      <c r="X34" s="352"/>
      <c r="Y34" s="352"/>
      <c r="Z34" s="352"/>
      <c r="AA34" s="352"/>
      <c r="AB34" s="352"/>
      <c r="AC34" s="352"/>
      <c r="AD34" s="352"/>
      <c r="AE34" s="352"/>
      <c r="AF34" s="352"/>
      <c r="AG34" s="352"/>
      <c r="AH34" s="352"/>
      <c r="AI34" s="374"/>
      <c r="AJ34" s="560"/>
      <c r="AK34" s="561"/>
      <c r="AL34" s="559"/>
      <c r="AM34" s="288" t="s">
        <v>520</v>
      </c>
      <c r="AN34" s="293" t="s">
        <v>570</v>
      </c>
      <c r="AO34" s="138"/>
      <c r="AP34" s="136"/>
      <c r="AQ34" s="136"/>
      <c r="AR34" s="136"/>
      <c r="AS34" s="136"/>
      <c r="AT34" s="136"/>
      <c r="AU34" s="136"/>
      <c r="AV34" s="136"/>
      <c r="AW34" s="138"/>
      <c r="AX34" s="138"/>
      <c r="AY34" s="138"/>
      <c r="AZ34" s="138"/>
      <c r="BA34" s="138"/>
      <c r="BB34" s="117"/>
      <c r="BC34" s="118"/>
      <c r="BD34" s="546"/>
      <c r="BE34" s="546"/>
      <c r="BF34" s="574"/>
      <c r="BG34" s="530"/>
      <c r="BH34" s="564"/>
      <c r="BI34" s="564"/>
      <c r="BJ34" s="567"/>
      <c r="BK34" s="519"/>
      <c r="BL34" s="522"/>
      <c r="BM34" s="525"/>
      <c r="BN34" s="516"/>
      <c r="BO34" s="516"/>
      <c r="BP34" s="507"/>
    </row>
    <row r="35" spans="1:69" ht="168" customHeight="1" x14ac:dyDescent="0.2">
      <c r="A35" s="392"/>
      <c r="B35" s="387"/>
      <c r="C35" s="372"/>
      <c r="D35" s="413"/>
      <c r="E35" s="397"/>
      <c r="F35" s="376"/>
      <c r="G35" s="357"/>
      <c r="H35" s="357"/>
      <c r="I35" s="357"/>
      <c r="J35" s="357"/>
      <c r="K35" s="413"/>
      <c r="L35" s="364"/>
      <c r="M35" s="378"/>
      <c r="N35" s="418"/>
      <c r="O35" s="353"/>
      <c r="P35" s="353"/>
      <c r="Q35" s="353"/>
      <c r="R35" s="353"/>
      <c r="S35" s="353"/>
      <c r="T35" s="353"/>
      <c r="U35" s="353"/>
      <c r="V35" s="353"/>
      <c r="W35" s="353"/>
      <c r="X35" s="353"/>
      <c r="Y35" s="353"/>
      <c r="Z35" s="353"/>
      <c r="AA35" s="353"/>
      <c r="AB35" s="353"/>
      <c r="AC35" s="353"/>
      <c r="AD35" s="353"/>
      <c r="AE35" s="353"/>
      <c r="AF35" s="353"/>
      <c r="AG35" s="353"/>
      <c r="AH35" s="353"/>
      <c r="AI35" s="378"/>
      <c r="AJ35" s="481"/>
      <c r="AK35" s="399"/>
      <c r="AL35" s="401"/>
      <c r="AM35" s="288" t="s">
        <v>521</v>
      </c>
      <c r="AN35" s="293" t="s">
        <v>571</v>
      </c>
      <c r="AO35" s="138" t="s">
        <v>85</v>
      </c>
      <c r="AP35" s="136">
        <v>15</v>
      </c>
      <c r="AQ35" s="136">
        <v>15</v>
      </c>
      <c r="AR35" s="136">
        <v>15</v>
      </c>
      <c r="AS35" s="136">
        <v>15</v>
      </c>
      <c r="AT35" s="136">
        <v>15</v>
      </c>
      <c r="AU35" s="136">
        <v>15</v>
      </c>
      <c r="AV35" s="136">
        <v>10</v>
      </c>
      <c r="AW35" s="138">
        <f t="shared" si="2"/>
        <v>100</v>
      </c>
      <c r="AX35" s="138" t="s">
        <v>86</v>
      </c>
      <c r="AY35" s="138" t="s">
        <v>87</v>
      </c>
      <c r="AZ35" s="138" t="s">
        <v>86</v>
      </c>
      <c r="BA35" s="138" t="s">
        <v>86</v>
      </c>
      <c r="BB35" s="117">
        <v>100</v>
      </c>
      <c r="BC35" s="118" t="str">
        <f t="shared" si="1"/>
        <v>FUERTE</v>
      </c>
      <c r="BD35" s="468"/>
      <c r="BE35" s="468"/>
      <c r="BF35" s="575"/>
      <c r="BG35" s="460"/>
      <c r="BH35" s="432"/>
      <c r="BI35" s="432"/>
      <c r="BJ35" s="568"/>
      <c r="BK35" s="520"/>
      <c r="BL35" s="523"/>
      <c r="BM35" s="526"/>
      <c r="BN35" s="350"/>
      <c r="BO35" s="350"/>
      <c r="BP35" s="508"/>
    </row>
    <row r="36" spans="1:69" ht="168" customHeight="1" x14ac:dyDescent="0.2">
      <c r="A36" s="392" t="s">
        <v>306</v>
      </c>
      <c r="B36" s="386" t="s">
        <v>307</v>
      </c>
      <c r="C36" s="371" t="s">
        <v>108</v>
      </c>
      <c r="D36" s="377" t="s">
        <v>308</v>
      </c>
      <c r="E36" s="388" t="s">
        <v>309</v>
      </c>
      <c r="F36" s="375" t="s">
        <v>548</v>
      </c>
      <c r="G36" s="356" t="s">
        <v>77</v>
      </c>
      <c r="H36" s="356" t="s">
        <v>77</v>
      </c>
      <c r="I36" s="356" t="s">
        <v>77</v>
      </c>
      <c r="J36" s="356" t="s">
        <v>77</v>
      </c>
      <c r="K36" s="377" t="s">
        <v>301</v>
      </c>
      <c r="L36" s="363" t="s">
        <v>147</v>
      </c>
      <c r="M36" s="381">
        <v>3</v>
      </c>
      <c r="N36" s="360" t="s">
        <v>80</v>
      </c>
      <c r="O36" s="358" t="s">
        <v>77</v>
      </c>
      <c r="P36" s="358" t="s">
        <v>77</v>
      </c>
      <c r="Q36" s="358" t="s">
        <v>77</v>
      </c>
      <c r="R36" s="358" t="s">
        <v>77</v>
      </c>
      <c r="S36" s="358" t="s">
        <v>77</v>
      </c>
      <c r="T36" s="358" t="s">
        <v>77</v>
      </c>
      <c r="U36" s="358" t="s">
        <v>77</v>
      </c>
      <c r="V36" s="358"/>
      <c r="W36" s="358"/>
      <c r="X36" s="358" t="s">
        <v>77</v>
      </c>
      <c r="Y36" s="358" t="s">
        <v>77</v>
      </c>
      <c r="Z36" s="358" t="s">
        <v>77</v>
      </c>
      <c r="AA36" s="358" t="s">
        <v>77</v>
      </c>
      <c r="AB36" s="358" t="s">
        <v>77</v>
      </c>
      <c r="AC36" s="358" t="s">
        <v>77</v>
      </c>
      <c r="AD36" s="358"/>
      <c r="AE36" s="358"/>
      <c r="AF36" s="358"/>
      <c r="AG36" s="358"/>
      <c r="AH36" s="351">
        <f>COUNTIF(O36:AG37,"X")</f>
        <v>13</v>
      </c>
      <c r="AI36" s="381">
        <v>5</v>
      </c>
      <c r="AJ36" s="544" t="s">
        <v>189</v>
      </c>
      <c r="AK36" s="398">
        <f>+M36*AI36</f>
        <v>15</v>
      </c>
      <c r="AL36" s="400" t="s">
        <v>82</v>
      </c>
      <c r="AM36" s="289" t="s">
        <v>310</v>
      </c>
      <c r="AN36" s="297" t="s">
        <v>311</v>
      </c>
      <c r="AO36" s="163" t="s">
        <v>85</v>
      </c>
      <c r="AP36" s="136">
        <v>15</v>
      </c>
      <c r="AQ36" s="136">
        <v>15</v>
      </c>
      <c r="AR36" s="136">
        <v>15</v>
      </c>
      <c r="AS36" s="136">
        <v>15</v>
      </c>
      <c r="AT36" s="136">
        <v>15</v>
      </c>
      <c r="AU36" s="136">
        <v>15</v>
      </c>
      <c r="AV36" s="136">
        <v>10</v>
      </c>
      <c r="AW36" s="138">
        <f t="shared" si="2"/>
        <v>100</v>
      </c>
      <c r="AX36" s="138" t="s">
        <v>86</v>
      </c>
      <c r="AY36" s="138" t="s">
        <v>87</v>
      </c>
      <c r="AZ36" s="138" t="s">
        <v>86</v>
      </c>
      <c r="BA36" s="138" t="s">
        <v>86</v>
      </c>
      <c r="BB36" s="117">
        <v>100</v>
      </c>
      <c r="BC36" s="118" t="str">
        <f t="shared" ref="BC36:BC48" si="14">VLOOKUP(BB36,CLASIFICACIÓNCONTROLES,2)</f>
        <v>FUERTE</v>
      </c>
      <c r="BD36" s="467">
        <f>ROUND(AVERAGE(BB36:BB37),0)</f>
        <v>100</v>
      </c>
      <c r="BE36" s="467" t="s">
        <v>88</v>
      </c>
      <c r="BF36" s="478">
        <v>1</v>
      </c>
      <c r="BG36" s="459">
        <f>+AI36</f>
        <v>5</v>
      </c>
      <c r="BH36" s="427">
        <f>+BF36*BG36</f>
        <v>5</v>
      </c>
      <c r="BI36" s="528" t="s">
        <v>82</v>
      </c>
      <c r="BJ36" s="421" t="s">
        <v>90</v>
      </c>
      <c r="BK36" s="509" t="s">
        <v>312</v>
      </c>
      <c r="BL36" s="521" t="s">
        <v>313</v>
      </c>
      <c r="BM36" s="521" t="s">
        <v>314</v>
      </c>
      <c r="BN36" s="349">
        <v>44564</v>
      </c>
      <c r="BO36" s="349">
        <v>44926</v>
      </c>
      <c r="BP36" s="533" t="s">
        <v>315</v>
      </c>
    </row>
    <row r="37" spans="1:69" ht="168" customHeight="1" x14ac:dyDescent="0.2">
      <c r="A37" s="392"/>
      <c r="B37" s="387"/>
      <c r="C37" s="372"/>
      <c r="D37" s="355"/>
      <c r="E37" s="397"/>
      <c r="F37" s="376"/>
      <c r="G37" s="357"/>
      <c r="H37" s="357"/>
      <c r="I37" s="357"/>
      <c r="J37" s="357"/>
      <c r="K37" s="355"/>
      <c r="L37" s="364"/>
      <c r="M37" s="382"/>
      <c r="N37" s="361"/>
      <c r="O37" s="359"/>
      <c r="P37" s="359"/>
      <c r="Q37" s="359"/>
      <c r="R37" s="359"/>
      <c r="S37" s="359"/>
      <c r="T37" s="359"/>
      <c r="U37" s="359"/>
      <c r="V37" s="359"/>
      <c r="W37" s="359"/>
      <c r="X37" s="359"/>
      <c r="Y37" s="359"/>
      <c r="Z37" s="359"/>
      <c r="AA37" s="359"/>
      <c r="AB37" s="359"/>
      <c r="AC37" s="359"/>
      <c r="AD37" s="359"/>
      <c r="AE37" s="359"/>
      <c r="AF37" s="359"/>
      <c r="AG37" s="359"/>
      <c r="AH37" s="353"/>
      <c r="AI37" s="382"/>
      <c r="AJ37" s="545"/>
      <c r="AK37" s="399"/>
      <c r="AL37" s="401"/>
      <c r="AM37" s="289" t="s">
        <v>316</v>
      </c>
      <c r="AN37" s="297" t="s">
        <v>317</v>
      </c>
      <c r="AO37" s="163" t="s">
        <v>85</v>
      </c>
      <c r="AP37" s="136">
        <v>15</v>
      </c>
      <c r="AQ37" s="136">
        <v>15</v>
      </c>
      <c r="AR37" s="136">
        <v>15</v>
      </c>
      <c r="AS37" s="136">
        <v>15</v>
      </c>
      <c r="AT37" s="136">
        <v>15</v>
      </c>
      <c r="AU37" s="136">
        <v>15</v>
      </c>
      <c r="AV37" s="136">
        <v>10</v>
      </c>
      <c r="AW37" s="138">
        <f t="shared" si="2"/>
        <v>100</v>
      </c>
      <c r="AX37" s="138" t="s">
        <v>86</v>
      </c>
      <c r="AY37" s="138" t="s">
        <v>87</v>
      </c>
      <c r="AZ37" s="138" t="s">
        <v>86</v>
      </c>
      <c r="BA37" s="138" t="s">
        <v>86</v>
      </c>
      <c r="BB37" s="117">
        <v>100</v>
      </c>
      <c r="BC37" s="118" t="str">
        <f t="shared" si="14"/>
        <v>FUERTE</v>
      </c>
      <c r="BD37" s="468"/>
      <c r="BE37" s="468"/>
      <c r="BF37" s="479"/>
      <c r="BG37" s="460"/>
      <c r="BH37" s="428"/>
      <c r="BI37" s="563"/>
      <c r="BJ37" s="422"/>
      <c r="BK37" s="540"/>
      <c r="BL37" s="541"/>
      <c r="BM37" s="541"/>
      <c r="BN37" s="350"/>
      <c r="BO37" s="350"/>
      <c r="BP37" s="534"/>
    </row>
    <row r="38" spans="1:69" ht="204" customHeight="1" x14ac:dyDescent="0.2">
      <c r="A38" s="307" t="s">
        <v>318</v>
      </c>
      <c r="B38" s="204" t="s">
        <v>307</v>
      </c>
      <c r="C38" s="261" t="s">
        <v>108</v>
      </c>
      <c r="D38" s="257" t="s">
        <v>319</v>
      </c>
      <c r="E38" s="246" t="s">
        <v>320</v>
      </c>
      <c r="F38" s="241" t="s">
        <v>549</v>
      </c>
      <c r="G38" s="243" t="s">
        <v>77</v>
      </c>
      <c r="H38" s="243" t="s">
        <v>77</v>
      </c>
      <c r="I38" s="243" t="s">
        <v>77</v>
      </c>
      <c r="J38" s="243" t="s">
        <v>77</v>
      </c>
      <c r="K38" s="255" t="s">
        <v>321</v>
      </c>
      <c r="L38" s="260" t="s">
        <v>154</v>
      </c>
      <c r="M38" s="164">
        <v>1</v>
      </c>
      <c r="N38" s="165" t="s">
        <v>322</v>
      </c>
      <c r="O38" s="286" t="s">
        <v>77</v>
      </c>
      <c r="P38" s="286" t="s">
        <v>77</v>
      </c>
      <c r="Q38" s="286" t="s">
        <v>77</v>
      </c>
      <c r="R38" s="286"/>
      <c r="S38" s="286" t="s">
        <v>77</v>
      </c>
      <c r="T38" s="286" t="s">
        <v>77</v>
      </c>
      <c r="U38" s="286"/>
      <c r="V38" s="286"/>
      <c r="W38" s="286"/>
      <c r="X38" s="286" t="s">
        <v>77</v>
      </c>
      <c r="Y38" s="286" t="s">
        <v>77</v>
      </c>
      <c r="Z38" s="286" t="s">
        <v>77</v>
      </c>
      <c r="AA38" s="286" t="s">
        <v>77</v>
      </c>
      <c r="AB38" s="286"/>
      <c r="AC38" s="286"/>
      <c r="AD38" s="286"/>
      <c r="AE38" s="286"/>
      <c r="AF38" s="286"/>
      <c r="AG38" s="286"/>
      <c r="AH38" s="286">
        <f>COUNTIF(O38:AG38,"X")</f>
        <v>9</v>
      </c>
      <c r="AI38" s="207">
        <v>4</v>
      </c>
      <c r="AJ38" s="166" t="s">
        <v>81</v>
      </c>
      <c r="AK38" s="167">
        <v>4</v>
      </c>
      <c r="AL38" s="209" t="s">
        <v>89</v>
      </c>
      <c r="AM38" s="288" t="s">
        <v>323</v>
      </c>
      <c r="AN38" s="293" t="s">
        <v>324</v>
      </c>
      <c r="AO38" s="152" t="s">
        <v>85</v>
      </c>
      <c r="AP38" s="136">
        <v>15</v>
      </c>
      <c r="AQ38" s="136">
        <v>15</v>
      </c>
      <c r="AR38" s="136">
        <v>15</v>
      </c>
      <c r="AS38" s="146">
        <v>15</v>
      </c>
      <c r="AT38" s="136">
        <v>15</v>
      </c>
      <c r="AU38" s="136">
        <v>15</v>
      </c>
      <c r="AV38" s="136">
        <v>10</v>
      </c>
      <c r="AW38" s="138">
        <f t="shared" si="2"/>
        <v>100</v>
      </c>
      <c r="AX38" s="138" t="s">
        <v>86</v>
      </c>
      <c r="AY38" s="138" t="s">
        <v>87</v>
      </c>
      <c r="AZ38" s="138" t="s">
        <v>86</v>
      </c>
      <c r="BA38" s="138" t="s">
        <v>86</v>
      </c>
      <c r="BB38" s="117">
        <v>100</v>
      </c>
      <c r="BC38" s="118" t="s">
        <v>88</v>
      </c>
      <c r="BD38" s="217">
        <f>+BB38</f>
        <v>100</v>
      </c>
      <c r="BE38" s="168" t="s">
        <v>88</v>
      </c>
      <c r="BF38" s="139">
        <v>1</v>
      </c>
      <c r="BG38" s="139">
        <f>+AI38</f>
        <v>4</v>
      </c>
      <c r="BH38" s="140">
        <f>+BF38*BG38</f>
        <v>4</v>
      </c>
      <c r="BI38" s="141" t="s">
        <v>89</v>
      </c>
      <c r="BJ38" s="240" t="s">
        <v>90</v>
      </c>
      <c r="BK38" s="186" t="s">
        <v>325</v>
      </c>
      <c r="BL38" s="232" t="s">
        <v>326</v>
      </c>
      <c r="BM38" s="232" t="s">
        <v>327</v>
      </c>
      <c r="BN38" s="181">
        <v>44564</v>
      </c>
      <c r="BO38" s="181">
        <v>44926</v>
      </c>
      <c r="BP38" s="312" t="s">
        <v>328</v>
      </c>
    </row>
    <row r="39" spans="1:69" ht="168" customHeight="1" x14ac:dyDescent="0.2">
      <c r="A39" s="307" t="s">
        <v>329</v>
      </c>
      <c r="B39" s="204" t="s">
        <v>330</v>
      </c>
      <c r="C39" s="268" t="s">
        <v>73</v>
      </c>
      <c r="D39" s="258" t="s">
        <v>331</v>
      </c>
      <c r="E39" s="277" t="s">
        <v>332</v>
      </c>
      <c r="F39" s="241" t="s">
        <v>550</v>
      </c>
      <c r="G39" s="243" t="s">
        <v>77</v>
      </c>
      <c r="H39" s="243" t="s">
        <v>77</v>
      </c>
      <c r="I39" s="243" t="s">
        <v>77</v>
      </c>
      <c r="J39" s="243" t="s">
        <v>77</v>
      </c>
      <c r="K39" s="258" t="s">
        <v>333</v>
      </c>
      <c r="L39" s="274" t="s">
        <v>112</v>
      </c>
      <c r="M39" s="206">
        <v>3</v>
      </c>
      <c r="N39" s="203" t="s">
        <v>80</v>
      </c>
      <c r="O39" s="282"/>
      <c r="P39" s="282" t="s">
        <v>77</v>
      </c>
      <c r="Q39" s="282" t="s">
        <v>77</v>
      </c>
      <c r="R39" s="282" t="s">
        <v>77</v>
      </c>
      <c r="S39" s="282" t="s">
        <v>77</v>
      </c>
      <c r="T39" s="282" t="s">
        <v>77</v>
      </c>
      <c r="U39" s="282" t="s">
        <v>77</v>
      </c>
      <c r="V39" s="282"/>
      <c r="W39" s="282"/>
      <c r="X39" s="282" t="s">
        <v>77</v>
      </c>
      <c r="Y39" s="282" t="s">
        <v>77</v>
      </c>
      <c r="Z39" s="282" t="s">
        <v>77</v>
      </c>
      <c r="AA39" s="282" t="s">
        <v>77</v>
      </c>
      <c r="AB39" s="282" t="s">
        <v>77</v>
      </c>
      <c r="AC39" s="282" t="s">
        <v>77</v>
      </c>
      <c r="AD39" s="282"/>
      <c r="AE39" s="282" t="s">
        <v>77</v>
      </c>
      <c r="AF39" s="282" t="s">
        <v>77</v>
      </c>
      <c r="AG39" s="282"/>
      <c r="AH39" s="282">
        <f>COUNTIF(O39:AG39,"X")</f>
        <v>14</v>
      </c>
      <c r="AI39" s="206">
        <v>5</v>
      </c>
      <c r="AJ39" s="236" t="s">
        <v>189</v>
      </c>
      <c r="AK39" s="213">
        <v>15</v>
      </c>
      <c r="AL39" s="209" t="s">
        <v>82</v>
      </c>
      <c r="AM39" s="290" t="s">
        <v>334</v>
      </c>
      <c r="AN39" s="298" t="s">
        <v>335</v>
      </c>
      <c r="AO39" s="224" t="s">
        <v>85</v>
      </c>
      <c r="AP39" s="136">
        <v>15</v>
      </c>
      <c r="AQ39" s="136">
        <v>15</v>
      </c>
      <c r="AR39" s="136">
        <v>15</v>
      </c>
      <c r="AS39" s="136">
        <v>15</v>
      </c>
      <c r="AT39" s="136">
        <v>15</v>
      </c>
      <c r="AU39" s="136">
        <v>15</v>
      </c>
      <c r="AV39" s="136">
        <v>10</v>
      </c>
      <c r="AW39" s="138">
        <f t="shared" si="2"/>
        <v>100</v>
      </c>
      <c r="AX39" s="138" t="s">
        <v>86</v>
      </c>
      <c r="AY39" s="138" t="s">
        <v>87</v>
      </c>
      <c r="AZ39" s="138" t="s">
        <v>86</v>
      </c>
      <c r="BA39" s="138" t="s">
        <v>86</v>
      </c>
      <c r="BB39" s="217">
        <v>100</v>
      </c>
      <c r="BC39" s="218" t="s">
        <v>88</v>
      </c>
      <c r="BD39" s="217">
        <v>100</v>
      </c>
      <c r="BE39" s="237" t="s">
        <v>88</v>
      </c>
      <c r="BF39" s="219">
        <v>1</v>
      </c>
      <c r="BG39" s="219">
        <v>5</v>
      </c>
      <c r="BH39" s="212">
        <v>5</v>
      </c>
      <c r="BI39" s="238" t="s">
        <v>82</v>
      </c>
      <c r="BJ39" s="225" t="s">
        <v>90</v>
      </c>
      <c r="BK39" s="299" t="s">
        <v>501</v>
      </c>
      <c r="BL39" s="231" t="s">
        <v>336</v>
      </c>
      <c r="BM39" s="231" t="s">
        <v>337</v>
      </c>
      <c r="BN39" s="181">
        <v>44563</v>
      </c>
      <c r="BO39" s="181">
        <v>44926</v>
      </c>
      <c r="BP39" s="314" t="s">
        <v>338</v>
      </c>
    </row>
    <row r="40" spans="1:69" ht="409.6" customHeight="1" x14ac:dyDescent="0.2">
      <c r="A40" s="307" t="s">
        <v>339</v>
      </c>
      <c r="B40" s="169" t="s">
        <v>330</v>
      </c>
      <c r="C40" s="278" t="s">
        <v>73</v>
      </c>
      <c r="D40" s="245" t="s">
        <v>340</v>
      </c>
      <c r="E40" s="277" t="s">
        <v>341</v>
      </c>
      <c r="F40" s="241" t="s">
        <v>529</v>
      </c>
      <c r="G40" s="259" t="s">
        <v>77</v>
      </c>
      <c r="H40" s="259" t="s">
        <v>77</v>
      </c>
      <c r="I40" s="259" t="s">
        <v>77</v>
      </c>
      <c r="J40" s="259" t="s">
        <v>77</v>
      </c>
      <c r="K40" s="259" t="s">
        <v>342</v>
      </c>
      <c r="L40" s="241" t="s">
        <v>112</v>
      </c>
      <c r="M40" s="206">
        <v>3</v>
      </c>
      <c r="N40" s="203" t="s">
        <v>80</v>
      </c>
      <c r="O40" s="282" t="s">
        <v>77</v>
      </c>
      <c r="P40" s="282" t="s">
        <v>77</v>
      </c>
      <c r="Q40" s="282" t="s">
        <v>77</v>
      </c>
      <c r="R40" s="282"/>
      <c r="S40" s="282" t="s">
        <v>77</v>
      </c>
      <c r="T40" s="282" t="s">
        <v>77</v>
      </c>
      <c r="U40" s="282"/>
      <c r="V40" s="282"/>
      <c r="W40" s="282"/>
      <c r="X40" s="282" t="s">
        <v>77</v>
      </c>
      <c r="Y40" s="282"/>
      <c r="Z40" s="282" t="s">
        <v>77</v>
      </c>
      <c r="AA40" s="282" t="s">
        <v>77</v>
      </c>
      <c r="AB40" s="282" t="s">
        <v>77</v>
      </c>
      <c r="AC40" s="282" t="s">
        <v>77</v>
      </c>
      <c r="AD40" s="282"/>
      <c r="AE40" s="282" t="s">
        <v>77</v>
      </c>
      <c r="AF40" s="282" t="s">
        <v>113</v>
      </c>
      <c r="AG40" s="282"/>
      <c r="AH40" s="282">
        <f>COUNTIF(O40:AG40,"X")</f>
        <v>11</v>
      </c>
      <c r="AI40" s="206">
        <v>4</v>
      </c>
      <c r="AJ40" s="222" t="s">
        <v>81</v>
      </c>
      <c r="AK40" s="208">
        <v>12</v>
      </c>
      <c r="AL40" s="209" t="s">
        <v>82</v>
      </c>
      <c r="AM40" s="290" t="s">
        <v>343</v>
      </c>
      <c r="AN40" s="298" t="s">
        <v>491</v>
      </c>
      <c r="AO40" s="224" t="s">
        <v>85</v>
      </c>
      <c r="AP40" s="102">
        <v>15</v>
      </c>
      <c r="AQ40" s="102">
        <v>15</v>
      </c>
      <c r="AR40" s="102">
        <v>15</v>
      </c>
      <c r="AS40" s="102">
        <v>15</v>
      </c>
      <c r="AT40" s="102">
        <v>15</v>
      </c>
      <c r="AU40" s="102">
        <v>15</v>
      </c>
      <c r="AV40" s="102">
        <v>10</v>
      </c>
      <c r="AW40" s="102">
        <f t="shared" si="2"/>
        <v>100</v>
      </c>
      <c r="AX40" s="224" t="s">
        <v>86</v>
      </c>
      <c r="AY40" s="224" t="s">
        <v>87</v>
      </c>
      <c r="AZ40" s="224" t="s">
        <v>86</v>
      </c>
      <c r="BA40" s="224" t="s">
        <v>86</v>
      </c>
      <c r="BB40" s="224">
        <v>100</v>
      </c>
      <c r="BC40" s="218" t="str">
        <f t="shared" si="14"/>
        <v>FUERTE</v>
      </c>
      <c r="BD40" s="237">
        <f>ROUND(AVERAGE(BB40:BB40),0)</f>
        <v>100</v>
      </c>
      <c r="BE40" s="237" t="s">
        <v>88</v>
      </c>
      <c r="BF40" s="219">
        <v>1</v>
      </c>
      <c r="BG40" s="219">
        <v>4</v>
      </c>
      <c r="BH40" s="214">
        <v>4</v>
      </c>
      <c r="BI40" s="223" t="s">
        <v>89</v>
      </c>
      <c r="BJ40" s="225" t="s">
        <v>90</v>
      </c>
      <c r="BK40" s="299" t="s">
        <v>492</v>
      </c>
      <c r="BL40" s="231" t="s">
        <v>344</v>
      </c>
      <c r="BM40" s="231" t="s">
        <v>493</v>
      </c>
      <c r="BN40" s="181">
        <v>44562</v>
      </c>
      <c r="BO40" s="181">
        <v>44926</v>
      </c>
      <c r="BP40" s="314" t="s">
        <v>345</v>
      </c>
    </row>
    <row r="41" spans="1:69" ht="292.5" customHeight="1" x14ac:dyDescent="0.2">
      <c r="A41" s="392" t="s">
        <v>346</v>
      </c>
      <c r="B41" s="386" t="s">
        <v>347</v>
      </c>
      <c r="C41" s="268" t="s">
        <v>108</v>
      </c>
      <c r="D41" s="254" t="s">
        <v>348</v>
      </c>
      <c r="E41" s="388" t="s">
        <v>349</v>
      </c>
      <c r="F41" s="375" t="s">
        <v>551</v>
      </c>
      <c r="G41" s="243" t="s">
        <v>77</v>
      </c>
      <c r="H41" s="243" t="s">
        <v>77</v>
      </c>
      <c r="I41" s="243" t="s">
        <v>77</v>
      </c>
      <c r="J41" s="243" t="s">
        <v>77</v>
      </c>
      <c r="K41" s="377" t="s">
        <v>342</v>
      </c>
      <c r="L41" s="379" t="s">
        <v>112</v>
      </c>
      <c r="M41" s="373">
        <v>3</v>
      </c>
      <c r="N41" s="367" t="s">
        <v>80</v>
      </c>
      <c r="O41" s="351" t="s">
        <v>77</v>
      </c>
      <c r="P41" s="351"/>
      <c r="Q41" s="351"/>
      <c r="R41" s="351"/>
      <c r="S41" s="351" t="s">
        <v>77</v>
      </c>
      <c r="T41" s="351" t="s">
        <v>77</v>
      </c>
      <c r="U41" s="351"/>
      <c r="V41" s="351"/>
      <c r="W41" s="351"/>
      <c r="X41" s="351" t="s">
        <v>77</v>
      </c>
      <c r="Y41" s="351"/>
      <c r="Z41" s="351" t="s">
        <v>77</v>
      </c>
      <c r="AA41" s="351" t="s">
        <v>77</v>
      </c>
      <c r="AB41" s="351" t="s">
        <v>77</v>
      </c>
      <c r="AC41" s="351"/>
      <c r="AD41" s="351"/>
      <c r="AE41" s="351"/>
      <c r="AF41" s="351"/>
      <c r="AG41" s="351"/>
      <c r="AH41" s="351">
        <f>COUNTIF(O41:AG41,"X")</f>
        <v>7</v>
      </c>
      <c r="AI41" s="373">
        <v>4</v>
      </c>
      <c r="AJ41" s="480" t="s">
        <v>81</v>
      </c>
      <c r="AK41" s="571">
        <v>12</v>
      </c>
      <c r="AL41" s="469" t="s">
        <v>82</v>
      </c>
      <c r="AM41" s="183" t="s">
        <v>350</v>
      </c>
      <c r="AN41" s="296" t="s">
        <v>351</v>
      </c>
      <c r="AO41" s="136" t="s">
        <v>85</v>
      </c>
      <c r="AP41" s="136">
        <v>15</v>
      </c>
      <c r="AQ41" s="136">
        <v>15</v>
      </c>
      <c r="AR41" s="136">
        <v>15</v>
      </c>
      <c r="AS41" s="136">
        <v>15</v>
      </c>
      <c r="AT41" s="136">
        <v>15</v>
      </c>
      <c r="AU41" s="136">
        <v>15</v>
      </c>
      <c r="AV41" s="136">
        <v>10</v>
      </c>
      <c r="AW41" s="138">
        <f t="shared" si="2"/>
        <v>100</v>
      </c>
      <c r="AX41" s="138" t="s">
        <v>86</v>
      </c>
      <c r="AY41" s="138" t="s">
        <v>87</v>
      </c>
      <c r="AZ41" s="138" t="s">
        <v>86</v>
      </c>
      <c r="BA41" s="138" t="s">
        <v>86</v>
      </c>
      <c r="BB41" s="117">
        <v>100</v>
      </c>
      <c r="BC41" s="118" t="str">
        <f t="shared" si="14"/>
        <v>FUERTE</v>
      </c>
      <c r="BD41" s="441">
        <f>+BB41</f>
        <v>100</v>
      </c>
      <c r="BE41" s="467" t="s">
        <v>88</v>
      </c>
      <c r="BF41" s="459">
        <v>1</v>
      </c>
      <c r="BG41" s="459">
        <f>+AI41</f>
        <v>4</v>
      </c>
      <c r="BH41" s="431">
        <f t="shared" ref="BH41:BH47" si="15">+BF41*BG41</f>
        <v>4</v>
      </c>
      <c r="BI41" s="483" t="s">
        <v>89</v>
      </c>
      <c r="BJ41" s="576" t="s">
        <v>90</v>
      </c>
      <c r="BK41" s="569" t="s">
        <v>352</v>
      </c>
      <c r="BL41" s="501" t="s">
        <v>353</v>
      </c>
      <c r="BM41" s="501" t="s">
        <v>354</v>
      </c>
      <c r="BN41" s="349">
        <v>44805</v>
      </c>
      <c r="BO41" s="349">
        <v>44895</v>
      </c>
      <c r="BP41" s="536" t="s">
        <v>355</v>
      </c>
    </row>
    <row r="42" spans="1:69" ht="312" customHeight="1" x14ac:dyDescent="0.2">
      <c r="A42" s="392"/>
      <c r="B42" s="387"/>
      <c r="C42" s="268" t="s">
        <v>108</v>
      </c>
      <c r="D42" s="257" t="s">
        <v>356</v>
      </c>
      <c r="E42" s="397"/>
      <c r="F42" s="376"/>
      <c r="G42" s="243"/>
      <c r="H42" s="243"/>
      <c r="I42" s="243"/>
      <c r="J42" s="243"/>
      <c r="K42" s="355"/>
      <c r="L42" s="380"/>
      <c r="M42" s="378"/>
      <c r="N42" s="368"/>
      <c r="O42" s="353"/>
      <c r="P42" s="353"/>
      <c r="Q42" s="353"/>
      <c r="R42" s="353"/>
      <c r="S42" s="353"/>
      <c r="T42" s="353"/>
      <c r="U42" s="353"/>
      <c r="V42" s="353"/>
      <c r="W42" s="353"/>
      <c r="X42" s="353"/>
      <c r="Y42" s="353"/>
      <c r="Z42" s="353"/>
      <c r="AA42" s="353"/>
      <c r="AB42" s="353"/>
      <c r="AC42" s="353"/>
      <c r="AD42" s="353"/>
      <c r="AE42" s="353"/>
      <c r="AF42" s="353"/>
      <c r="AG42" s="353"/>
      <c r="AH42" s="353"/>
      <c r="AI42" s="378"/>
      <c r="AJ42" s="481"/>
      <c r="AK42" s="572"/>
      <c r="AL42" s="470"/>
      <c r="AM42" s="183" t="s">
        <v>350</v>
      </c>
      <c r="AN42" s="296" t="s">
        <v>351</v>
      </c>
      <c r="AO42" s="136" t="s">
        <v>85</v>
      </c>
      <c r="AP42" s="136">
        <v>15</v>
      </c>
      <c r="AQ42" s="136">
        <v>15</v>
      </c>
      <c r="AR42" s="136">
        <v>15</v>
      </c>
      <c r="AS42" s="136">
        <v>15</v>
      </c>
      <c r="AT42" s="136">
        <v>15</v>
      </c>
      <c r="AU42" s="136">
        <v>15</v>
      </c>
      <c r="AV42" s="136">
        <v>10</v>
      </c>
      <c r="AW42" s="138">
        <f t="shared" si="2"/>
        <v>100</v>
      </c>
      <c r="AX42" s="138" t="s">
        <v>86</v>
      </c>
      <c r="AY42" s="138" t="s">
        <v>87</v>
      </c>
      <c r="AZ42" s="138" t="s">
        <v>86</v>
      </c>
      <c r="BA42" s="138" t="s">
        <v>86</v>
      </c>
      <c r="BB42" s="117">
        <v>100</v>
      </c>
      <c r="BC42" s="118" t="str">
        <f t="shared" si="14"/>
        <v>FUERTE</v>
      </c>
      <c r="BD42" s="442"/>
      <c r="BE42" s="468"/>
      <c r="BF42" s="460"/>
      <c r="BG42" s="460"/>
      <c r="BH42" s="432"/>
      <c r="BI42" s="484"/>
      <c r="BJ42" s="577"/>
      <c r="BK42" s="570"/>
      <c r="BL42" s="535"/>
      <c r="BM42" s="535"/>
      <c r="BN42" s="350"/>
      <c r="BO42" s="350"/>
      <c r="BP42" s="537"/>
    </row>
    <row r="43" spans="1:69" ht="207.75" customHeight="1" x14ac:dyDescent="0.2">
      <c r="A43" s="307" t="s">
        <v>357</v>
      </c>
      <c r="B43" s="204" t="s">
        <v>358</v>
      </c>
      <c r="C43" s="261" t="s">
        <v>108</v>
      </c>
      <c r="D43" s="254" t="s">
        <v>359</v>
      </c>
      <c r="E43" s="246" t="s">
        <v>360</v>
      </c>
      <c r="F43" s="241" t="s">
        <v>361</v>
      </c>
      <c r="G43" s="243" t="s">
        <v>77</v>
      </c>
      <c r="H43" s="243" t="s">
        <v>77</v>
      </c>
      <c r="I43" s="243" t="s">
        <v>77</v>
      </c>
      <c r="J43" s="243" t="s">
        <v>77</v>
      </c>
      <c r="K43" s="254" t="s">
        <v>362</v>
      </c>
      <c r="L43" s="260" t="s">
        <v>147</v>
      </c>
      <c r="M43" s="145">
        <v>2</v>
      </c>
      <c r="N43" s="124" t="s">
        <v>99</v>
      </c>
      <c r="O43" s="286" t="s">
        <v>77</v>
      </c>
      <c r="P43" s="286"/>
      <c r="Q43" s="286"/>
      <c r="R43" s="286"/>
      <c r="S43" s="286" t="s">
        <v>77</v>
      </c>
      <c r="T43" s="286" t="s">
        <v>77</v>
      </c>
      <c r="U43" s="286"/>
      <c r="V43" s="286"/>
      <c r="W43" s="286"/>
      <c r="X43" s="286"/>
      <c r="Y43" s="286"/>
      <c r="Z43" s="286" t="s">
        <v>77</v>
      </c>
      <c r="AA43" s="286" t="s">
        <v>77</v>
      </c>
      <c r="AB43" s="286"/>
      <c r="AC43" s="286"/>
      <c r="AD43" s="286"/>
      <c r="AE43" s="286"/>
      <c r="AF43" s="286"/>
      <c r="AG43" s="286"/>
      <c r="AH43" s="282">
        <f>COUNTIF(O43:AG43,"X")</f>
        <v>5</v>
      </c>
      <c r="AI43" s="227">
        <f>IF(AH43&lt;=5,3,IF(AND(AH43&gt;=6,AH43&lt;=11),4,5))</f>
        <v>3</v>
      </c>
      <c r="AJ43" s="227" t="s">
        <v>175</v>
      </c>
      <c r="AK43" s="213">
        <f>+M43*AI43</f>
        <v>6</v>
      </c>
      <c r="AL43" s="209" t="str">
        <f>IF(AK43&lt;=2,"BAJO",IF(AND(AK43&gt;=2.1,AK43&lt;=6),"MODERADO",IF(AND(AK43&gt;=6.1,AK43&lt;=12),"ALTO", "EXTREMO")))</f>
        <v>MODERADO</v>
      </c>
      <c r="AM43" s="183" t="s">
        <v>363</v>
      </c>
      <c r="AN43" s="200" t="s">
        <v>364</v>
      </c>
      <c r="AO43" s="138" t="s">
        <v>85</v>
      </c>
      <c r="AP43" s="136">
        <v>15</v>
      </c>
      <c r="AQ43" s="136">
        <v>15</v>
      </c>
      <c r="AR43" s="136">
        <v>15</v>
      </c>
      <c r="AS43" s="136">
        <v>15</v>
      </c>
      <c r="AT43" s="136">
        <v>15</v>
      </c>
      <c r="AU43" s="136">
        <v>15</v>
      </c>
      <c r="AV43" s="136">
        <v>10</v>
      </c>
      <c r="AW43" s="138">
        <f t="shared" si="2"/>
        <v>100</v>
      </c>
      <c r="AX43" s="138" t="s">
        <v>86</v>
      </c>
      <c r="AY43" s="138" t="s">
        <v>87</v>
      </c>
      <c r="AZ43" s="138" t="s">
        <v>86</v>
      </c>
      <c r="BA43" s="138" t="s">
        <v>86</v>
      </c>
      <c r="BB43" s="117">
        <v>100</v>
      </c>
      <c r="BC43" s="118" t="str">
        <f t="shared" si="14"/>
        <v>FUERTE</v>
      </c>
      <c r="BD43" s="217">
        <f>+BB43</f>
        <v>100</v>
      </c>
      <c r="BE43" s="237" t="s">
        <v>88</v>
      </c>
      <c r="BF43" s="139">
        <v>1</v>
      </c>
      <c r="BG43" s="170">
        <f>+AI43</f>
        <v>3</v>
      </c>
      <c r="BH43" s="170">
        <f t="shared" si="15"/>
        <v>3</v>
      </c>
      <c r="BI43" s="160" t="s">
        <v>175</v>
      </c>
      <c r="BJ43" s="158" t="s">
        <v>90</v>
      </c>
      <c r="BK43" s="186" t="s">
        <v>365</v>
      </c>
      <c r="BL43" s="232" t="s">
        <v>366</v>
      </c>
      <c r="BM43" s="232" t="s">
        <v>367</v>
      </c>
      <c r="BN43" s="181">
        <v>44713</v>
      </c>
      <c r="BO43" s="181">
        <v>44773</v>
      </c>
      <c r="BP43" s="312" t="s">
        <v>368</v>
      </c>
    </row>
    <row r="44" spans="1:69" ht="168" customHeight="1" x14ac:dyDescent="0.2">
      <c r="A44" s="307" t="s">
        <v>369</v>
      </c>
      <c r="B44" s="204" t="s">
        <v>358</v>
      </c>
      <c r="C44" s="261" t="s">
        <v>108</v>
      </c>
      <c r="D44" s="254" t="s">
        <v>319</v>
      </c>
      <c r="E44" s="246" t="s">
        <v>370</v>
      </c>
      <c r="F44" s="241" t="s">
        <v>572</v>
      </c>
      <c r="G44" s="243" t="s">
        <v>77</v>
      </c>
      <c r="H44" s="243" t="s">
        <v>77</v>
      </c>
      <c r="I44" s="243" t="s">
        <v>77</v>
      </c>
      <c r="J44" s="243" t="s">
        <v>77</v>
      </c>
      <c r="K44" s="254" t="s">
        <v>371</v>
      </c>
      <c r="L44" s="260" t="s">
        <v>147</v>
      </c>
      <c r="M44" s="164">
        <v>1</v>
      </c>
      <c r="N44" s="165" t="s">
        <v>322</v>
      </c>
      <c r="O44" s="286" t="s">
        <v>77</v>
      </c>
      <c r="P44" s="286" t="s">
        <v>77</v>
      </c>
      <c r="Q44" s="286"/>
      <c r="R44" s="286"/>
      <c r="S44" s="286" t="s">
        <v>77</v>
      </c>
      <c r="T44" s="286" t="s">
        <v>77</v>
      </c>
      <c r="U44" s="286"/>
      <c r="V44" s="286"/>
      <c r="W44" s="286"/>
      <c r="X44" s="286"/>
      <c r="Y44" s="286" t="s">
        <v>77</v>
      </c>
      <c r="Z44" s="286" t="s">
        <v>77</v>
      </c>
      <c r="AA44" s="286" t="s">
        <v>77</v>
      </c>
      <c r="AB44" s="286"/>
      <c r="AC44" s="286"/>
      <c r="AD44" s="286"/>
      <c r="AE44" s="286"/>
      <c r="AF44" s="286"/>
      <c r="AG44" s="286"/>
      <c r="AH44" s="282">
        <f>COUNTIF(O44:AG44,"X")</f>
        <v>7</v>
      </c>
      <c r="AI44" s="206">
        <f>IF(AH44&lt;=5,3,IF(AND(AH44&gt;=6,AH44&lt;=11),4,5))</f>
        <v>4</v>
      </c>
      <c r="AJ44" s="222" t="s">
        <v>81</v>
      </c>
      <c r="AK44" s="157">
        <f>+M44*AI44</f>
        <v>4</v>
      </c>
      <c r="AL44" s="209" t="s">
        <v>89</v>
      </c>
      <c r="AM44" s="183" t="s">
        <v>372</v>
      </c>
      <c r="AN44" s="200" t="s">
        <v>509</v>
      </c>
      <c r="AO44" s="138" t="s">
        <v>85</v>
      </c>
      <c r="AP44" s="136">
        <v>15</v>
      </c>
      <c r="AQ44" s="136">
        <v>15</v>
      </c>
      <c r="AR44" s="136">
        <v>15</v>
      </c>
      <c r="AS44" s="136">
        <v>15</v>
      </c>
      <c r="AT44" s="136">
        <v>15</v>
      </c>
      <c r="AU44" s="136">
        <v>15</v>
      </c>
      <c r="AV44" s="136">
        <v>10</v>
      </c>
      <c r="AW44" s="138">
        <f t="shared" si="2"/>
        <v>100</v>
      </c>
      <c r="AX44" s="138" t="s">
        <v>86</v>
      </c>
      <c r="AY44" s="138" t="s">
        <v>87</v>
      </c>
      <c r="AZ44" s="138" t="s">
        <v>86</v>
      </c>
      <c r="BA44" s="138" t="s">
        <v>86</v>
      </c>
      <c r="BB44" s="117">
        <v>100</v>
      </c>
      <c r="BC44" s="118" t="str">
        <f t="shared" si="14"/>
        <v>FUERTE</v>
      </c>
      <c r="BD44" s="217">
        <f>+BB44</f>
        <v>100</v>
      </c>
      <c r="BE44" s="237" t="s">
        <v>88</v>
      </c>
      <c r="BF44" s="139">
        <v>1</v>
      </c>
      <c r="BG44" s="139">
        <f>+AI44</f>
        <v>4</v>
      </c>
      <c r="BH44" s="140">
        <f t="shared" si="15"/>
        <v>4</v>
      </c>
      <c r="BI44" s="141" t="s">
        <v>89</v>
      </c>
      <c r="BJ44" s="158" t="s">
        <v>90</v>
      </c>
      <c r="BK44" s="186" t="s">
        <v>507</v>
      </c>
      <c r="BL44" s="232" t="s">
        <v>373</v>
      </c>
      <c r="BM44" s="232" t="s">
        <v>506</v>
      </c>
      <c r="BN44" s="181">
        <v>44563</v>
      </c>
      <c r="BO44" s="181">
        <v>44926</v>
      </c>
      <c r="BP44" s="312" t="s">
        <v>508</v>
      </c>
      <c r="BQ44" s="26" t="s">
        <v>113</v>
      </c>
    </row>
    <row r="45" spans="1:69" ht="168" customHeight="1" x14ac:dyDescent="0.2">
      <c r="A45" s="383" t="s">
        <v>374</v>
      </c>
      <c r="B45" s="386" t="s">
        <v>358</v>
      </c>
      <c r="C45" s="408" t="s">
        <v>108</v>
      </c>
      <c r="D45" s="250" t="s">
        <v>375</v>
      </c>
      <c r="E45" s="388" t="s">
        <v>376</v>
      </c>
      <c r="F45" s="375" t="s">
        <v>552</v>
      </c>
      <c r="G45" s="356" t="s">
        <v>77</v>
      </c>
      <c r="H45" s="356" t="s">
        <v>77</v>
      </c>
      <c r="I45" s="356" t="s">
        <v>77</v>
      </c>
      <c r="J45" s="356" t="s">
        <v>77</v>
      </c>
      <c r="K45" s="354" t="s">
        <v>377</v>
      </c>
      <c r="L45" s="363" t="s">
        <v>112</v>
      </c>
      <c r="M45" s="373">
        <v>3</v>
      </c>
      <c r="N45" s="367" t="s">
        <v>80</v>
      </c>
      <c r="O45" s="354" t="s">
        <v>77</v>
      </c>
      <c r="P45" s="354" t="s">
        <v>77</v>
      </c>
      <c r="Q45" s="354"/>
      <c r="R45" s="354"/>
      <c r="S45" s="354" t="s">
        <v>77</v>
      </c>
      <c r="T45" s="354"/>
      <c r="U45" s="354"/>
      <c r="V45" s="354"/>
      <c r="W45" s="354"/>
      <c r="X45" s="354"/>
      <c r="Y45" s="354" t="s">
        <v>77</v>
      </c>
      <c r="Z45" s="354" t="s">
        <v>77</v>
      </c>
      <c r="AA45" s="354"/>
      <c r="AB45" s="354"/>
      <c r="AC45" s="354"/>
      <c r="AD45" s="354"/>
      <c r="AE45" s="354"/>
      <c r="AF45" s="354"/>
      <c r="AG45" s="354"/>
      <c r="AH45" s="351">
        <f>COUNTIF(O45:AG46,"x")</f>
        <v>5</v>
      </c>
      <c r="AI45" s="373">
        <f>IF(AH45&lt;=5,3,IF(AND(AH45&gt;=6,AH45&lt;=11),4,5))</f>
        <v>3</v>
      </c>
      <c r="AJ45" s="416" t="s">
        <v>175</v>
      </c>
      <c r="AK45" s="429">
        <f>+M45*AI45</f>
        <v>9</v>
      </c>
      <c r="AL45" s="400" t="str">
        <f>IF(AK45&lt;=2,"BAJO",IF(AND(AK45&gt;=2.1,AK45&lt;=6),"MODERADO",IF(AND(AK45&gt;=6.1,AK45&lt;=12),"ALTO", "EXTREMO")))</f>
        <v>ALTO</v>
      </c>
      <c r="AM45" s="289" t="s">
        <v>379</v>
      </c>
      <c r="AN45" s="200" t="s">
        <v>380</v>
      </c>
      <c r="AO45" s="152" t="s">
        <v>85</v>
      </c>
      <c r="AP45" s="136">
        <v>15</v>
      </c>
      <c r="AQ45" s="136">
        <v>15</v>
      </c>
      <c r="AR45" s="136">
        <v>15</v>
      </c>
      <c r="AS45" s="136">
        <v>15</v>
      </c>
      <c r="AT45" s="136">
        <v>15</v>
      </c>
      <c r="AU45" s="136">
        <v>15</v>
      </c>
      <c r="AV45" s="136">
        <v>10</v>
      </c>
      <c r="AW45" s="138">
        <f t="shared" si="2"/>
        <v>100</v>
      </c>
      <c r="AX45" s="138" t="s">
        <v>86</v>
      </c>
      <c r="AY45" s="138" t="s">
        <v>87</v>
      </c>
      <c r="AZ45" s="138" t="s">
        <v>86</v>
      </c>
      <c r="BA45" s="138" t="s">
        <v>86</v>
      </c>
      <c r="BB45" s="441">
        <v>100</v>
      </c>
      <c r="BC45" s="443" t="s">
        <v>88</v>
      </c>
      <c r="BD45" s="549">
        <v>100</v>
      </c>
      <c r="BE45" s="237" t="s">
        <v>88</v>
      </c>
      <c r="BF45" s="459">
        <v>1</v>
      </c>
      <c r="BG45" s="459">
        <f>+AI45</f>
        <v>3</v>
      </c>
      <c r="BH45" s="531">
        <f t="shared" si="15"/>
        <v>3</v>
      </c>
      <c r="BI45" s="496" t="s">
        <v>175</v>
      </c>
      <c r="BJ45" s="419" t="s">
        <v>90</v>
      </c>
      <c r="BK45" s="518" t="s">
        <v>381</v>
      </c>
      <c r="BL45" s="524" t="s">
        <v>382</v>
      </c>
      <c r="BM45" s="538" t="s">
        <v>383</v>
      </c>
      <c r="BN45" s="349">
        <v>44713</v>
      </c>
      <c r="BO45" s="349">
        <v>44773</v>
      </c>
      <c r="BP45" s="506" t="s">
        <v>384</v>
      </c>
    </row>
    <row r="46" spans="1:69" ht="168" customHeight="1" x14ac:dyDescent="0.2">
      <c r="A46" s="384"/>
      <c r="B46" s="387"/>
      <c r="C46" s="409"/>
      <c r="D46" s="250" t="s">
        <v>385</v>
      </c>
      <c r="E46" s="409"/>
      <c r="F46" s="376"/>
      <c r="G46" s="357"/>
      <c r="H46" s="357"/>
      <c r="I46" s="357"/>
      <c r="J46" s="357"/>
      <c r="K46" s="355"/>
      <c r="L46" s="364"/>
      <c r="M46" s="378"/>
      <c r="N46" s="368"/>
      <c r="O46" s="355"/>
      <c r="P46" s="355"/>
      <c r="Q46" s="355"/>
      <c r="R46" s="355"/>
      <c r="S46" s="355"/>
      <c r="T46" s="355"/>
      <c r="U46" s="355"/>
      <c r="V46" s="355"/>
      <c r="W46" s="355"/>
      <c r="X46" s="355"/>
      <c r="Y46" s="355"/>
      <c r="Z46" s="355"/>
      <c r="AA46" s="355"/>
      <c r="AB46" s="355"/>
      <c r="AC46" s="355"/>
      <c r="AD46" s="355"/>
      <c r="AE46" s="355"/>
      <c r="AF46" s="355"/>
      <c r="AG46" s="355"/>
      <c r="AH46" s="353"/>
      <c r="AI46" s="378"/>
      <c r="AJ46" s="418"/>
      <c r="AK46" s="430"/>
      <c r="AL46" s="401"/>
      <c r="AM46" s="289" t="s">
        <v>386</v>
      </c>
      <c r="AN46" s="200" t="s">
        <v>387</v>
      </c>
      <c r="AO46" s="152" t="s">
        <v>85</v>
      </c>
      <c r="AP46" s="136">
        <v>15</v>
      </c>
      <c r="AQ46" s="136">
        <v>15</v>
      </c>
      <c r="AR46" s="136">
        <v>15</v>
      </c>
      <c r="AS46" s="136">
        <v>15</v>
      </c>
      <c r="AT46" s="136">
        <v>15</v>
      </c>
      <c r="AU46" s="136">
        <v>15</v>
      </c>
      <c r="AV46" s="136">
        <v>10</v>
      </c>
      <c r="AW46" s="138">
        <f t="shared" si="2"/>
        <v>100</v>
      </c>
      <c r="AX46" s="138" t="s">
        <v>86</v>
      </c>
      <c r="AY46" s="138" t="s">
        <v>87</v>
      </c>
      <c r="AZ46" s="138" t="s">
        <v>86</v>
      </c>
      <c r="BA46" s="138" t="s">
        <v>86</v>
      </c>
      <c r="BB46" s="553"/>
      <c r="BC46" s="554"/>
      <c r="BD46" s="550"/>
      <c r="BE46" s="237" t="s">
        <v>88</v>
      </c>
      <c r="BF46" s="460"/>
      <c r="BG46" s="460"/>
      <c r="BH46" s="532"/>
      <c r="BI46" s="497"/>
      <c r="BJ46" s="420"/>
      <c r="BK46" s="520"/>
      <c r="BL46" s="526"/>
      <c r="BM46" s="539"/>
      <c r="BN46" s="350"/>
      <c r="BO46" s="350"/>
      <c r="BP46" s="508"/>
    </row>
    <row r="47" spans="1:69" ht="246" customHeight="1" x14ac:dyDescent="0.2">
      <c r="A47" s="385" t="s">
        <v>388</v>
      </c>
      <c r="B47" s="386" t="s">
        <v>389</v>
      </c>
      <c r="C47" s="261" t="s">
        <v>108</v>
      </c>
      <c r="D47" s="258" t="s">
        <v>513</v>
      </c>
      <c r="E47" s="388" t="s">
        <v>573</v>
      </c>
      <c r="F47" s="375" t="s">
        <v>514</v>
      </c>
      <c r="G47" s="356" t="s">
        <v>77</v>
      </c>
      <c r="H47" s="356" t="s">
        <v>77</v>
      </c>
      <c r="I47" s="356" t="s">
        <v>77</v>
      </c>
      <c r="J47" s="356" t="s">
        <v>77</v>
      </c>
      <c r="K47" s="369" t="s">
        <v>510</v>
      </c>
      <c r="L47" s="363" t="s">
        <v>112</v>
      </c>
      <c r="M47" s="373">
        <v>1</v>
      </c>
      <c r="N47" s="365" t="s">
        <v>322</v>
      </c>
      <c r="O47" s="351" t="s">
        <v>77</v>
      </c>
      <c r="P47" s="351" t="s">
        <v>77</v>
      </c>
      <c r="Q47" s="351" t="s">
        <v>77</v>
      </c>
      <c r="R47" s="351" t="s">
        <v>77</v>
      </c>
      <c r="S47" s="351" t="s">
        <v>77</v>
      </c>
      <c r="T47" s="351"/>
      <c r="U47" s="351" t="s">
        <v>77</v>
      </c>
      <c r="V47" s="351" t="s">
        <v>77</v>
      </c>
      <c r="W47" s="351" t="s">
        <v>77</v>
      </c>
      <c r="X47" s="351" t="s">
        <v>77</v>
      </c>
      <c r="Y47" s="351" t="s">
        <v>77</v>
      </c>
      <c r="Z47" s="351" t="s">
        <v>77</v>
      </c>
      <c r="AA47" s="351" t="s">
        <v>77</v>
      </c>
      <c r="AB47" s="351" t="s">
        <v>77</v>
      </c>
      <c r="AC47" s="351" t="s">
        <v>77</v>
      </c>
      <c r="AD47" s="351"/>
      <c r="AE47" s="351"/>
      <c r="AF47" s="351"/>
      <c r="AG47" s="351"/>
      <c r="AH47" s="351">
        <f>COUNTIF(O47:AG47,"x")</f>
        <v>14</v>
      </c>
      <c r="AI47" s="373">
        <v>5</v>
      </c>
      <c r="AJ47" s="544" t="s">
        <v>189</v>
      </c>
      <c r="AK47" s="544">
        <f>+M47*AI47</f>
        <v>5</v>
      </c>
      <c r="AL47" s="547" t="s">
        <v>82</v>
      </c>
      <c r="AM47" s="289" t="s">
        <v>530</v>
      </c>
      <c r="AN47" s="200" t="s">
        <v>532</v>
      </c>
      <c r="AO47" s="138" t="s">
        <v>85</v>
      </c>
      <c r="AP47" s="146">
        <v>15</v>
      </c>
      <c r="AQ47" s="146">
        <v>15</v>
      </c>
      <c r="AR47" s="146">
        <v>15</v>
      </c>
      <c r="AS47" s="146">
        <v>15</v>
      </c>
      <c r="AT47" s="146">
        <v>15</v>
      </c>
      <c r="AU47" s="146">
        <v>15</v>
      </c>
      <c r="AV47" s="136">
        <v>10</v>
      </c>
      <c r="AW47" s="138">
        <f t="shared" si="2"/>
        <v>100</v>
      </c>
      <c r="AX47" s="138" t="s">
        <v>86</v>
      </c>
      <c r="AY47" s="138" t="s">
        <v>87</v>
      </c>
      <c r="AZ47" s="138" t="s">
        <v>86</v>
      </c>
      <c r="BA47" s="138" t="s">
        <v>86</v>
      </c>
      <c r="BB47" s="117">
        <v>100</v>
      </c>
      <c r="BC47" s="118" t="str">
        <f t="shared" si="14"/>
        <v>FUERTE</v>
      </c>
      <c r="BD47" s="467">
        <f>ROUND(AVERAGE(BB47:BB47),0)</f>
        <v>100</v>
      </c>
      <c r="BE47" s="467" t="s">
        <v>88</v>
      </c>
      <c r="BF47" s="459">
        <v>1</v>
      </c>
      <c r="BG47" s="459">
        <f>+AI47</f>
        <v>5</v>
      </c>
      <c r="BH47" s="427">
        <f t="shared" si="15"/>
        <v>5</v>
      </c>
      <c r="BI47" s="528" t="s">
        <v>82</v>
      </c>
      <c r="BJ47" s="421" t="s">
        <v>90</v>
      </c>
      <c r="BK47" s="542" t="s">
        <v>574</v>
      </c>
      <c r="BL47" s="501" t="s">
        <v>390</v>
      </c>
      <c r="BM47" s="501" t="s">
        <v>517</v>
      </c>
      <c r="BN47" s="349">
        <v>44563</v>
      </c>
      <c r="BO47" s="349">
        <v>44926</v>
      </c>
      <c r="BP47" s="506" t="s">
        <v>516</v>
      </c>
    </row>
    <row r="48" spans="1:69" ht="265.5" customHeight="1" x14ac:dyDescent="0.2">
      <c r="A48" s="385"/>
      <c r="B48" s="407"/>
      <c r="C48" s="261" t="s">
        <v>108</v>
      </c>
      <c r="D48" s="258" t="s">
        <v>518</v>
      </c>
      <c r="E48" s="389"/>
      <c r="F48" s="376"/>
      <c r="G48" s="362"/>
      <c r="H48" s="362"/>
      <c r="I48" s="362"/>
      <c r="J48" s="362"/>
      <c r="K48" s="370"/>
      <c r="L48" s="364"/>
      <c r="M48" s="374"/>
      <c r="N48" s="366"/>
      <c r="O48" s="353"/>
      <c r="P48" s="353"/>
      <c r="Q48" s="353"/>
      <c r="R48" s="353"/>
      <c r="S48" s="353"/>
      <c r="T48" s="353"/>
      <c r="U48" s="353"/>
      <c r="V48" s="353"/>
      <c r="W48" s="353"/>
      <c r="X48" s="353"/>
      <c r="Y48" s="353"/>
      <c r="Z48" s="353"/>
      <c r="AA48" s="353"/>
      <c r="AB48" s="353"/>
      <c r="AC48" s="353"/>
      <c r="AD48" s="353"/>
      <c r="AE48" s="353"/>
      <c r="AF48" s="353"/>
      <c r="AG48" s="353"/>
      <c r="AH48" s="352"/>
      <c r="AI48" s="374"/>
      <c r="AJ48" s="552"/>
      <c r="AK48" s="545"/>
      <c r="AL48" s="548"/>
      <c r="AM48" s="289" t="s">
        <v>515</v>
      </c>
      <c r="AN48" s="200" t="s">
        <v>531</v>
      </c>
      <c r="AO48" s="138" t="s">
        <v>85</v>
      </c>
      <c r="AP48" s="146">
        <v>15</v>
      </c>
      <c r="AQ48" s="146">
        <v>15</v>
      </c>
      <c r="AR48" s="146">
        <v>15</v>
      </c>
      <c r="AS48" s="146">
        <v>15</v>
      </c>
      <c r="AT48" s="146">
        <v>15</v>
      </c>
      <c r="AU48" s="146">
        <v>15</v>
      </c>
      <c r="AV48" s="136">
        <v>10</v>
      </c>
      <c r="AW48" s="138">
        <f t="shared" si="2"/>
        <v>100</v>
      </c>
      <c r="AX48" s="138" t="s">
        <v>86</v>
      </c>
      <c r="AY48" s="138" t="s">
        <v>87</v>
      </c>
      <c r="AZ48" s="138" t="s">
        <v>86</v>
      </c>
      <c r="BA48" s="138" t="s">
        <v>86</v>
      </c>
      <c r="BB48" s="117">
        <v>100</v>
      </c>
      <c r="BC48" s="118" t="str">
        <f t="shared" si="14"/>
        <v>FUERTE</v>
      </c>
      <c r="BD48" s="546"/>
      <c r="BE48" s="546"/>
      <c r="BF48" s="530"/>
      <c r="BG48" s="530"/>
      <c r="BH48" s="527"/>
      <c r="BI48" s="529"/>
      <c r="BJ48" s="551"/>
      <c r="BK48" s="543"/>
      <c r="BL48" s="501"/>
      <c r="BM48" s="501"/>
      <c r="BN48" s="350"/>
      <c r="BO48" s="350"/>
      <c r="BP48" s="508"/>
    </row>
    <row r="49" spans="1:68" ht="168" customHeight="1" x14ac:dyDescent="0.2">
      <c r="A49" s="307" t="s">
        <v>577</v>
      </c>
      <c r="B49" s="147" t="s">
        <v>392</v>
      </c>
      <c r="C49" s="261" t="s">
        <v>108</v>
      </c>
      <c r="D49" s="257" t="s">
        <v>393</v>
      </c>
      <c r="E49" s="246" t="s">
        <v>394</v>
      </c>
      <c r="F49" s="241" t="s">
        <v>395</v>
      </c>
      <c r="G49" s="243" t="s">
        <v>77</v>
      </c>
      <c r="H49" s="243" t="s">
        <v>77</v>
      </c>
      <c r="I49" s="243" t="s">
        <v>77</v>
      </c>
      <c r="J49" s="243" t="s">
        <v>77</v>
      </c>
      <c r="K49" s="254" t="s">
        <v>396</v>
      </c>
      <c r="L49" s="263" t="s">
        <v>112</v>
      </c>
      <c r="M49" s="145">
        <v>2</v>
      </c>
      <c r="N49" s="124" t="s">
        <v>99</v>
      </c>
      <c r="O49" s="283" t="s">
        <v>77</v>
      </c>
      <c r="P49" s="283" t="s">
        <v>77</v>
      </c>
      <c r="Q49" s="283" t="s">
        <v>77</v>
      </c>
      <c r="R49" s="283"/>
      <c r="S49" s="283" t="s">
        <v>77</v>
      </c>
      <c r="T49" s="283"/>
      <c r="U49" s="283"/>
      <c r="V49" s="283"/>
      <c r="W49" s="283" t="s">
        <v>77</v>
      </c>
      <c r="X49" s="283" t="s">
        <v>77</v>
      </c>
      <c r="Y49" s="283"/>
      <c r="Z49" s="283" t="s">
        <v>77</v>
      </c>
      <c r="AA49" s="283"/>
      <c r="AB49" s="283" t="s">
        <v>77</v>
      </c>
      <c r="AC49" s="283"/>
      <c r="AD49" s="283"/>
      <c r="AE49" s="283"/>
      <c r="AF49" s="283"/>
      <c r="AG49" s="283"/>
      <c r="AH49" s="283">
        <f>COUNTIF(O49:AG49,"x")</f>
        <v>8</v>
      </c>
      <c r="AI49" s="148">
        <v>4</v>
      </c>
      <c r="AJ49" s="148" t="s">
        <v>81</v>
      </c>
      <c r="AK49" s="171">
        <v>8</v>
      </c>
      <c r="AL49" s="122" t="s">
        <v>89</v>
      </c>
      <c r="AM49" s="288" t="s">
        <v>397</v>
      </c>
      <c r="AN49" s="200" t="s">
        <v>490</v>
      </c>
      <c r="AO49" s="138" t="s">
        <v>85</v>
      </c>
      <c r="AP49" s="136">
        <v>15</v>
      </c>
      <c r="AQ49" s="136">
        <v>15</v>
      </c>
      <c r="AR49" s="136">
        <v>15</v>
      </c>
      <c r="AS49" s="136">
        <v>15</v>
      </c>
      <c r="AT49" s="146">
        <v>15</v>
      </c>
      <c r="AU49" s="146">
        <v>15</v>
      </c>
      <c r="AV49" s="146">
        <v>10</v>
      </c>
      <c r="AW49" s="138">
        <f>SUM(AP49:AV49)</f>
        <v>100</v>
      </c>
      <c r="AX49" s="138" t="s">
        <v>86</v>
      </c>
      <c r="AY49" s="138" t="s">
        <v>87</v>
      </c>
      <c r="AZ49" s="138" t="s">
        <v>86</v>
      </c>
      <c r="BA49" s="138" t="s">
        <v>86</v>
      </c>
      <c r="BB49" s="117">
        <v>100</v>
      </c>
      <c r="BC49" s="118" t="str">
        <f>VLOOKUP(BB49,CLASIFICACIÓNCONTROLES,2)</f>
        <v>FUERTE</v>
      </c>
      <c r="BD49" s="119">
        <f>ROUND(AVERAGE(BB49:BB49),0)</f>
        <v>100</v>
      </c>
      <c r="BE49" s="119" t="str">
        <f>VLOOKUP(BD49,CLASIFICACIÓNCONTROLES,2)</f>
        <v>FUERTE</v>
      </c>
      <c r="BF49" s="139">
        <v>1</v>
      </c>
      <c r="BG49" s="139">
        <f>+AI49</f>
        <v>4</v>
      </c>
      <c r="BH49" s="140">
        <f>+BF49*BG49</f>
        <v>4</v>
      </c>
      <c r="BI49" s="141" t="s">
        <v>89</v>
      </c>
      <c r="BJ49" s="158" t="s">
        <v>90</v>
      </c>
      <c r="BK49" s="239" t="s">
        <v>398</v>
      </c>
      <c r="BL49" s="235" t="s">
        <v>399</v>
      </c>
      <c r="BM49" s="235" t="s">
        <v>400</v>
      </c>
      <c r="BN49" s="181">
        <v>44563</v>
      </c>
      <c r="BO49" s="181">
        <v>44926</v>
      </c>
      <c r="BP49" s="311" t="s">
        <v>401</v>
      </c>
    </row>
    <row r="50" spans="1:68" ht="208.5" customHeight="1" thickBot="1" x14ac:dyDescent="0.25">
      <c r="A50" s="342" t="s">
        <v>578</v>
      </c>
      <c r="B50" s="315" t="s">
        <v>472</v>
      </c>
      <c r="C50" s="316" t="s">
        <v>108</v>
      </c>
      <c r="D50" s="317" t="s">
        <v>475</v>
      </c>
      <c r="E50" s="316" t="s">
        <v>553</v>
      </c>
      <c r="F50" s="318" t="s">
        <v>511</v>
      </c>
      <c r="G50" s="319" t="s">
        <v>77</v>
      </c>
      <c r="H50" s="319" t="s">
        <v>77</v>
      </c>
      <c r="I50" s="319" t="s">
        <v>77</v>
      </c>
      <c r="J50" s="319" t="s">
        <v>77</v>
      </c>
      <c r="K50" s="319" t="s">
        <v>476</v>
      </c>
      <c r="L50" s="320" t="s">
        <v>473</v>
      </c>
      <c r="M50" s="343">
        <v>3</v>
      </c>
      <c r="N50" s="343" t="s">
        <v>80</v>
      </c>
      <c r="O50" s="321" t="s">
        <v>77</v>
      </c>
      <c r="P50" s="322"/>
      <c r="Q50" s="321" t="s">
        <v>77</v>
      </c>
      <c r="R50" s="322"/>
      <c r="S50" s="321" t="s">
        <v>77</v>
      </c>
      <c r="T50" s="322"/>
      <c r="U50" s="321" t="s">
        <v>77</v>
      </c>
      <c r="V50" s="321"/>
      <c r="W50" s="321" t="s">
        <v>77</v>
      </c>
      <c r="X50" s="322"/>
      <c r="Y50" s="321" t="s">
        <v>77</v>
      </c>
      <c r="Z50" s="322"/>
      <c r="AA50" s="322"/>
      <c r="AB50" s="322"/>
      <c r="AC50" s="322"/>
      <c r="AD50" s="322"/>
      <c r="AE50" s="322"/>
      <c r="AF50" s="322"/>
      <c r="AG50" s="322"/>
      <c r="AH50" s="321">
        <f>COUNTIF(O50:AG50,"x")</f>
        <v>6</v>
      </c>
      <c r="AI50" s="323">
        <v>4</v>
      </c>
      <c r="AJ50" s="323" t="s">
        <v>81</v>
      </c>
      <c r="AK50" s="324">
        <v>12</v>
      </c>
      <c r="AL50" s="345" t="s">
        <v>82</v>
      </c>
      <c r="AM50" s="325" t="s">
        <v>477</v>
      </c>
      <c r="AN50" s="326" t="s">
        <v>474</v>
      </c>
      <c r="AO50" s="327" t="s">
        <v>85</v>
      </c>
      <c r="AP50" s="328">
        <v>15</v>
      </c>
      <c r="AQ50" s="328">
        <v>15</v>
      </c>
      <c r="AR50" s="328">
        <v>15</v>
      </c>
      <c r="AS50" s="328">
        <v>15</v>
      </c>
      <c r="AT50" s="328">
        <v>15</v>
      </c>
      <c r="AU50" s="328">
        <v>15</v>
      </c>
      <c r="AV50" s="328">
        <v>10</v>
      </c>
      <c r="AW50" s="329">
        <f>SUM(AP50:AV50)</f>
        <v>100</v>
      </c>
      <c r="AX50" s="329">
        <v>100</v>
      </c>
      <c r="AY50" s="329" t="s">
        <v>87</v>
      </c>
      <c r="AZ50" s="329" t="s">
        <v>86</v>
      </c>
      <c r="BA50" s="329" t="s">
        <v>86</v>
      </c>
      <c r="BB50" s="330">
        <v>100</v>
      </c>
      <c r="BC50" s="331" t="str">
        <f>VLOOKUP(BB50,CLASIFICACIÓNCONTROLES,2)</f>
        <v>FUERTE</v>
      </c>
      <c r="BD50" s="332">
        <f>ROUND(AVERAGE(BB50:BB50),0)</f>
        <v>100</v>
      </c>
      <c r="BE50" s="332" t="str">
        <f>VLOOKUP(BD50,CLASIFICACIÓNCONTROLES,2)</f>
        <v>FUERTE</v>
      </c>
      <c r="BF50" s="333">
        <v>1</v>
      </c>
      <c r="BG50" s="334">
        <v>4</v>
      </c>
      <c r="BH50" s="335">
        <f>+BF50*BG50</f>
        <v>4</v>
      </c>
      <c r="BI50" s="336" t="s">
        <v>89</v>
      </c>
      <c r="BJ50" s="337" t="s">
        <v>90</v>
      </c>
      <c r="BK50" s="338" t="s">
        <v>478</v>
      </c>
      <c r="BL50" s="339" t="s">
        <v>576</v>
      </c>
      <c r="BM50" s="339" t="s">
        <v>479</v>
      </c>
      <c r="BN50" s="340">
        <v>44788</v>
      </c>
      <c r="BO50" s="340">
        <v>44865</v>
      </c>
      <c r="BP50" s="341" t="s">
        <v>480</v>
      </c>
    </row>
    <row r="51" spans="1:68" ht="42.75" customHeight="1" x14ac:dyDescent="0.2">
      <c r="A51" s="346" t="s">
        <v>554</v>
      </c>
      <c r="B51" s="346"/>
      <c r="F51" s="173" t="s">
        <v>113</v>
      </c>
    </row>
    <row r="52" spans="1:68" ht="42.75" customHeight="1" x14ac:dyDescent="0.2">
      <c r="A52" s="347" t="s">
        <v>555</v>
      </c>
      <c r="B52" s="348"/>
    </row>
    <row r="53" spans="1:68" ht="120" customHeight="1" x14ac:dyDescent="0.2">
      <c r="A53" s="26" t="s">
        <v>579</v>
      </c>
    </row>
  </sheetData>
  <protectedRanges>
    <protectedRange password="8C66" sqref="AN17" name="Rango1_1_4_1_3_1_1_1_2"/>
    <protectedRange password="8C66" sqref="AN19:AN20" name="Rango1_5_4_1_3_1_1_1_1"/>
    <protectedRange password="8C66" sqref="F21" name="Rango1_9_1_1_1_3"/>
    <protectedRange password="8C66" sqref="AN21" name="Rango1_10_4_1_3_1_1_2_1"/>
    <protectedRange password="8C66" sqref="AN18" name="Rango1_1_4_1_3_1_1_1_2_1"/>
  </protectedRanges>
  <autoFilter ref="A4:HH51" xr:uid="{00000000-0001-0000-0000-000000000000}">
    <filterColumn colId="36" showButton="0"/>
    <filterColumn colId="48" showButton="0"/>
    <filterColumn colId="50" showButton="0"/>
    <filterColumn colId="53" showButton="0"/>
    <filterColumn colId="55" showButton="0"/>
    <filterColumn colId="59" showButton="0"/>
  </autoFilter>
  <mergeCells count="587">
    <mergeCell ref="AC47:AC48"/>
    <mergeCell ref="AD47:AD48"/>
    <mergeCell ref="AE47:AE48"/>
    <mergeCell ref="AF47:AF48"/>
    <mergeCell ref="AG47:AG48"/>
    <mergeCell ref="R45:R46"/>
    <mergeCell ref="X45:X46"/>
    <mergeCell ref="R36:R37"/>
    <mergeCell ref="O45:O46"/>
    <mergeCell ref="Q45:Q46"/>
    <mergeCell ref="Y47:Y48"/>
    <mergeCell ref="Z47:Z48"/>
    <mergeCell ref="AA47:AA48"/>
    <mergeCell ref="AB47:AB48"/>
    <mergeCell ref="P47:P48"/>
    <mergeCell ref="S47:S48"/>
    <mergeCell ref="X47:X48"/>
    <mergeCell ref="Q47:Q48"/>
    <mergeCell ref="R47:R48"/>
    <mergeCell ref="T47:T48"/>
    <mergeCell ref="U47:U48"/>
    <mergeCell ref="V47:V48"/>
    <mergeCell ref="W47:W48"/>
    <mergeCell ref="AG45:AG46"/>
    <mergeCell ref="BJ23:BJ25"/>
    <mergeCell ref="BI11:BI12"/>
    <mergeCell ref="L17:L18"/>
    <mergeCell ref="L23:L25"/>
    <mergeCell ref="AT11:AT12"/>
    <mergeCell ref="AU11:AU12"/>
    <mergeCell ref="AV11:AV12"/>
    <mergeCell ref="AW11:AW12"/>
    <mergeCell ref="AX11:AX12"/>
    <mergeCell ref="AY11:AY12"/>
    <mergeCell ref="AZ11:AZ12"/>
    <mergeCell ref="BA11:BA12"/>
    <mergeCell ref="BB11:BB12"/>
    <mergeCell ref="AO11:AO12"/>
    <mergeCell ref="AP11:AP12"/>
    <mergeCell ref="AA11:AA12"/>
    <mergeCell ref="AB11:AB12"/>
    <mergeCell ref="AC11:AC12"/>
    <mergeCell ref="AE11:AE12"/>
    <mergeCell ref="BC11:BC12"/>
    <mergeCell ref="R15:R16"/>
    <mergeCell ref="S15:S16"/>
    <mergeCell ref="AA17:AA18"/>
    <mergeCell ref="BD15:BD16"/>
    <mergeCell ref="BJ33:BJ35"/>
    <mergeCell ref="BE11:BE12"/>
    <mergeCell ref="BF11:BF12"/>
    <mergeCell ref="BG11:BG12"/>
    <mergeCell ref="BK41:BK42"/>
    <mergeCell ref="AI41:AI42"/>
    <mergeCell ref="AK41:AK42"/>
    <mergeCell ref="AL23:AL25"/>
    <mergeCell ref="AJ19:AJ20"/>
    <mergeCell ref="AK23:AK25"/>
    <mergeCell ref="BD17:BD18"/>
    <mergeCell ref="AI17:AI18"/>
    <mergeCell ref="BE17:BE18"/>
    <mergeCell ref="BF33:BF35"/>
    <mergeCell ref="BH36:BH37"/>
    <mergeCell ref="BG36:BG37"/>
    <mergeCell ref="BE36:BE37"/>
    <mergeCell ref="BF36:BF37"/>
    <mergeCell ref="BH41:BH42"/>
    <mergeCell ref="BJ41:BJ42"/>
    <mergeCell ref="BI33:BI35"/>
    <mergeCell ref="BI41:BI42"/>
    <mergeCell ref="BI23:BI25"/>
    <mergeCell ref="BI36:BI37"/>
    <mergeCell ref="BH33:BH35"/>
    <mergeCell ref="AI23:AI25"/>
    <mergeCell ref="AE19:AE20"/>
    <mergeCell ref="AA23:AA25"/>
    <mergeCell ref="Z23:Z25"/>
    <mergeCell ref="BL41:BL42"/>
    <mergeCell ref="AJ36:AJ37"/>
    <mergeCell ref="BJ36:BJ37"/>
    <mergeCell ref="BI15:BI16"/>
    <mergeCell ref="BJ19:BJ20"/>
    <mergeCell ref="BI17:BI18"/>
    <mergeCell ref="BJ15:BJ16"/>
    <mergeCell ref="BI19:BI20"/>
    <mergeCell ref="BF19:BF20"/>
    <mergeCell ref="BH23:BH25"/>
    <mergeCell ref="BH19:BH20"/>
    <mergeCell ref="BG19:BG20"/>
    <mergeCell ref="AL36:AL37"/>
    <mergeCell ref="AK15:AK16"/>
    <mergeCell ref="AJ17:AJ18"/>
    <mergeCell ref="AL17:AL18"/>
    <mergeCell ref="BE15:BE16"/>
    <mergeCell ref="AJ23:AJ25"/>
    <mergeCell ref="BD23:BD25"/>
    <mergeCell ref="BF23:BF25"/>
    <mergeCell ref="BE19:BE20"/>
    <mergeCell ref="BD19:BD20"/>
    <mergeCell ref="BE23:BE25"/>
    <mergeCell ref="AI15:AI16"/>
    <mergeCell ref="AL15:AL16"/>
    <mergeCell ref="AE17:AE18"/>
    <mergeCell ref="AB17:AB18"/>
    <mergeCell ref="AC17:AC18"/>
    <mergeCell ref="BF17:BF18"/>
    <mergeCell ref="AB19:AB20"/>
    <mergeCell ref="AC19:AC20"/>
    <mergeCell ref="AC23:AC25"/>
    <mergeCell ref="AH23:AH25"/>
    <mergeCell ref="AH19:AH20"/>
    <mergeCell ref="AG19:AG20"/>
    <mergeCell ref="AE23:AE25"/>
    <mergeCell ref="AD23:AD25"/>
    <mergeCell ref="AD17:AD18"/>
    <mergeCell ref="AG23:AG25"/>
    <mergeCell ref="AB23:AB25"/>
    <mergeCell ref="X23:X25"/>
    <mergeCell ref="Y19:Y20"/>
    <mergeCell ref="P19:P20"/>
    <mergeCell ref="R19:R20"/>
    <mergeCell ref="S19:S20"/>
    <mergeCell ref="AF19:AF20"/>
    <mergeCell ref="AD19:AD20"/>
    <mergeCell ref="AF23:AF25"/>
    <mergeCell ref="U15:U16"/>
    <mergeCell ref="V15:V16"/>
    <mergeCell ref="S23:S25"/>
    <mergeCell ref="N15:N16"/>
    <mergeCell ref="Q15:Q16"/>
    <mergeCell ref="P15:P16"/>
    <mergeCell ref="R17:R18"/>
    <mergeCell ref="V11:V12"/>
    <mergeCell ref="P17:P18"/>
    <mergeCell ref="U17:U18"/>
    <mergeCell ref="T15:T16"/>
    <mergeCell ref="AA19:AA20"/>
    <mergeCell ref="Z19:Z20"/>
    <mergeCell ref="Y11:Y12"/>
    <mergeCell ref="Z11:Z12"/>
    <mergeCell ref="X19:X20"/>
    <mergeCell ref="P11:P12"/>
    <mergeCell ref="Q11:Q12"/>
    <mergeCell ref="R11:R12"/>
    <mergeCell ref="S11:S12"/>
    <mergeCell ref="T11:T12"/>
    <mergeCell ref="W11:W12"/>
    <mergeCell ref="BF41:BF42"/>
    <mergeCell ref="AJ41:AJ42"/>
    <mergeCell ref="AH41:AH42"/>
    <mergeCell ref="AH33:AH35"/>
    <mergeCell ref="AL33:AL35"/>
    <mergeCell ref="BE33:BE35"/>
    <mergeCell ref="AH36:AH37"/>
    <mergeCell ref="AG36:AG37"/>
    <mergeCell ref="AI33:AI35"/>
    <mergeCell ref="AI36:AI37"/>
    <mergeCell ref="AG41:AG42"/>
    <mergeCell ref="AJ33:AJ35"/>
    <mergeCell ref="AL41:AL42"/>
    <mergeCell ref="BD41:BD42"/>
    <mergeCell ref="AK36:AK37"/>
    <mergeCell ref="AK33:AK35"/>
    <mergeCell ref="AG33:AG35"/>
    <mergeCell ref="M15:M16"/>
    <mergeCell ref="E15:E16"/>
    <mergeCell ref="F15:F16"/>
    <mergeCell ref="L15:L16"/>
    <mergeCell ref="J17:J18"/>
    <mergeCell ref="H15:H16"/>
    <mergeCell ref="I15:I16"/>
    <mergeCell ref="J15:J16"/>
    <mergeCell ref="E17:E18"/>
    <mergeCell ref="G15:G16"/>
    <mergeCell ref="G17:G18"/>
    <mergeCell ref="H17:H18"/>
    <mergeCell ref="K15:K16"/>
    <mergeCell ref="Q33:Q35"/>
    <mergeCell ref="U23:U25"/>
    <mergeCell ref="T23:T25"/>
    <mergeCell ref="U33:U35"/>
    <mergeCell ref="V33:V35"/>
    <mergeCell ref="R23:R25"/>
    <mergeCell ref="Q19:Q20"/>
    <mergeCell ref="W19:W20"/>
    <mergeCell ref="S17:S18"/>
    <mergeCell ref="T17:T18"/>
    <mergeCell ref="W17:W18"/>
    <mergeCell ref="AK45:AK46"/>
    <mergeCell ref="AG17:AG18"/>
    <mergeCell ref="BG47:BG48"/>
    <mergeCell ref="BE9:BE10"/>
    <mergeCell ref="AA15:AA16"/>
    <mergeCell ref="AH15:AH16"/>
    <mergeCell ref="AB15:AB16"/>
    <mergeCell ref="AC15:AC16"/>
    <mergeCell ref="AE15:AE16"/>
    <mergeCell ref="AF15:AF16"/>
    <mergeCell ref="BD36:BD37"/>
    <mergeCell ref="BD33:BD35"/>
    <mergeCell ref="AY9:AY10"/>
    <mergeCell ref="AF9:AF10"/>
    <mergeCell ref="AT9:AT10"/>
    <mergeCell ref="AU9:AU10"/>
    <mergeCell ref="AS9:AS10"/>
    <mergeCell ref="AI19:AI20"/>
    <mergeCell ref="AP9:AP10"/>
    <mergeCell ref="AR9:AR10"/>
    <mergeCell ref="AH17:AH18"/>
    <mergeCell ref="AL11:AL12"/>
    <mergeCell ref="AJ11:AJ12"/>
    <mergeCell ref="BE41:BE42"/>
    <mergeCell ref="BG23:BG25"/>
    <mergeCell ref="BP47:BP48"/>
    <mergeCell ref="Z45:Z46"/>
    <mergeCell ref="AK47:AK48"/>
    <mergeCell ref="AH45:AH46"/>
    <mergeCell ref="AA45:AA46"/>
    <mergeCell ref="AB45:AB46"/>
    <mergeCell ref="BE47:BE48"/>
    <mergeCell ref="AH47:AH48"/>
    <mergeCell ref="AL47:AL48"/>
    <mergeCell ref="BF47:BF48"/>
    <mergeCell ref="BD47:BD48"/>
    <mergeCell ref="AI47:AI48"/>
    <mergeCell ref="AC45:AC46"/>
    <mergeCell ref="BD45:BD46"/>
    <mergeCell ref="AI45:AI46"/>
    <mergeCell ref="BF45:BF46"/>
    <mergeCell ref="BJ45:BJ46"/>
    <mergeCell ref="AJ45:AJ46"/>
    <mergeCell ref="BJ47:BJ48"/>
    <mergeCell ref="AJ47:AJ48"/>
    <mergeCell ref="BO47:BO48"/>
    <mergeCell ref="BB45:BB46"/>
    <mergeCell ref="BC45:BC46"/>
    <mergeCell ref="AL45:AL46"/>
    <mergeCell ref="BH47:BH48"/>
    <mergeCell ref="BI47:BI48"/>
    <mergeCell ref="BG45:BG46"/>
    <mergeCell ref="BG33:BG35"/>
    <mergeCell ref="BI45:BI46"/>
    <mergeCell ref="BH45:BH46"/>
    <mergeCell ref="BG41:BG42"/>
    <mergeCell ref="BP36:BP37"/>
    <mergeCell ref="BP45:BP46"/>
    <mergeCell ref="BM41:BM42"/>
    <mergeCell ref="BP41:BP42"/>
    <mergeCell ref="BO45:BO46"/>
    <mergeCell ref="BM45:BM46"/>
    <mergeCell ref="BK36:BK37"/>
    <mergeCell ref="BL36:BL37"/>
    <mergeCell ref="BM36:BM37"/>
    <mergeCell ref="BK45:BK46"/>
    <mergeCell ref="BL45:BL46"/>
    <mergeCell ref="BO36:BO37"/>
    <mergeCell ref="BN41:BN42"/>
    <mergeCell ref="BO41:BO42"/>
    <mergeCell ref="BK47:BK48"/>
    <mergeCell ref="BL47:BL48"/>
    <mergeCell ref="BM47:BM48"/>
    <mergeCell ref="BP3:BP4"/>
    <mergeCell ref="BL3:BL4"/>
    <mergeCell ref="BM3:BM4"/>
    <mergeCell ref="BP33:BP35"/>
    <mergeCell ref="BK23:BK25"/>
    <mergeCell ref="BL23:BL25"/>
    <mergeCell ref="BM23:BM25"/>
    <mergeCell ref="BO23:BO25"/>
    <mergeCell ref="BP23:BP25"/>
    <mergeCell ref="BK33:BK35"/>
    <mergeCell ref="BL33:BL35"/>
    <mergeCell ref="BM33:BM35"/>
    <mergeCell ref="BO33:BO35"/>
    <mergeCell ref="BN23:BN25"/>
    <mergeCell ref="BN33:BN35"/>
    <mergeCell ref="BK3:BK4"/>
    <mergeCell ref="C3:C4"/>
    <mergeCell ref="E3:E4"/>
    <mergeCell ref="F3:F4"/>
    <mergeCell ref="G3:J3"/>
    <mergeCell ref="C9:C10"/>
    <mergeCell ref="D9:D10"/>
    <mergeCell ref="D3:D4"/>
    <mergeCell ref="C11:C12"/>
    <mergeCell ref="D11:D12"/>
    <mergeCell ref="F11:F12"/>
    <mergeCell ref="E11:E12"/>
    <mergeCell ref="G9:G10"/>
    <mergeCell ref="G11:G12"/>
    <mergeCell ref="J11:J12"/>
    <mergeCell ref="H11:H12"/>
    <mergeCell ref="I11:I12"/>
    <mergeCell ref="K9:K10"/>
    <mergeCell ref="L9:L10"/>
    <mergeCell ref="J9:J10"/>
    <mergeCell ref="P9:P10"/>
    <mergeCell ref="O9:O10"/>
    <mergeCell ref="U9:U10"/>
    <mergeCell ref="N9:N10"/>
    <mergeCell ref="AH11:AH12"/>
    <mergeCell ref="Y9:Y10"/>
    <mergeCell ref="M11:M12"/>
    <mergeCell ref="L11:L12"/>
    <mergeCell ref="K11:K12"/>
    <mergeCell ref="O11:O12"/>
    <mergeCell ref="X11:X12"/>
    <mergeCell ref="U11:U12"/>
    <mergeCell ref="N11:N12"/>
    <mergeCell ref="O23:O25"/>
    <mergeCell ref="Y23:Y25"/>
    <mergeCell ref="E9:E10"/>
    <mergeCell ref="F9:F10"/>
    <mergeCell ref="L3:L4"/>
    <mergeCell ref="AH9:AH10"/>
    <mergeCell ref="AW9:AW10"/>
    <mergeCell ref="AP3:AX3"/>
    <mergeCell ref="AX9:AX10"/>
    <mergeCell ref="AO9:AO10"/>
    <mergeCell ref="AV9:AV10"/>
    <mergeCell ref="AQ9:AQ10"/>
    <mergeCell ref="AD9:AD10"/>
    <mergeCell ref="AE9:AE10"/>
    <mergeCell ref="Z9:Z10"/>
    <mergeCell ref="AA9:AA10"/>
    <mergeCell ref="AB9:AB10"/>
    <mergeCell ref="AC9:AC10"/>
    <mergeCell ref="Q9:Q10"/>
    <mergeCell ref="R9:R10"/>
    <mergeCell ref="M9:M10"/>
    <mergeCell ref="M3:N3"/>
    <mergeCell ref="AG9:AG10"/>
    <mergeCell ref="K3:K4"/>
    <mergeCell ref="AI9:AI10"/>
    <mergeCell ref="AJ9:AJ10"/>
    <mergeCell ref="BA3:BA4"/>
    <mergeCell ref="BG3:BG4"/>
    <mergeCell ref="AH3:AJ3"/>
    <mergeCell ref="BI9:BI10"/>
    <mergeCell ref="BA9:BA10"/>
    <mergeCell ref="AY3:AZ4"/>
    <mergeCell ref="O19:O20"/>
    <mergeCell ref="O15:O16"/>
    <mergeCell ref="Z17:Z18"/>
    <mergeCell ref="Z15:Z16"/>
    <mergeCell ref="W15:W16"/>
    <mergeCell ref="Y17:Y18"/>
    <mergeCell ref="Y15:Y16"/>
    <mergeCell ref="AM2:BE2"/>
    <mergeCell ref="AK2:AL2"/>
    <mergeCell ref="BH9:BH10"/>
    <mergeCell ref="BG17:BG18"/>
    <mergeCell ref="BH11:BH12"/>
    <mergeCell ref="T9:T10"/>
    <mergeCell ref="BD9:BD10"/>
    <mergeCell ref="X9:X10"/>
    <mergeCell ref="V9:V10"/>
    <mergeCell ref="W9:W10"/>
    <mergeCell ref="M2:AJ2"/>
    <mergeCell ref="BF2:BI2"/>
    <mergeCell ref="BG15:BG16"/>
    <mergeCell ref="AD15:AD16"/>
    <mergeCell ref="AG15:AG16"/>
    <mergeCell ref="Q17:Q18"/>
    <mergeCell ref="X15:X16"/>
    <mergeCell ref="X17:X18"/>
    <mergeCell ref="BF15:BF16"/>
    <mergeCell ref="AI11:AI12"/>
    <mergeCell ref="AJ15:AJ16"/>
    <mergeCell ref="AN11:AN12"/>
    <mergeCell ref="AQ11:AQ12"/>
    <mergeCell ref="AR11:AR12"/>
    <mergeCell ref="BJ17:BJ18"/>
    <mergeCell ref="BJ11:BJ12"/>
    <mergeCell ref="BH3:BI4"/>
    <mergeCell ref="BH17:BH18"/>
    <mergeCell ref="AK17:AK18"/>
    <mergeCell ref="BH15:BH16"/>
    <mergeCell ref="AK9:AK10"/>
    <mergeCell ref="AM3:AN3"/>
    <mergeCell ref="AK3:AL4"/>
    <mergeCell ref="AW4:AX4"/>
    <mergeCell ref="BB9:BB10"/>
    <mergeCell ref="BC9:BC10"/>
    <mergeCell ref="BB3:BC4"/>
    <mergeCell ref="BD3:BE4"/>
    <mergeCell ref="BF3:BF4"/>
    <mergeCell ref="AS11:AS12"/>
    <mergeCell ref="AM11:AM12"/>
    <mergeCell ref="BG9:BG10"/>
    <mergeCell ref="AZ9:AZ10"/>
    <mergeCell ref="AN9:AN10"/>
    <mergeCell ref="BF9:BF10"/>
    <mergeCell ref="BJ3:BJ4"/>
    <mergeCell ref="BD11:BD12"/>
    <mergeCell ref="AL9:AL10"/>
    <mergeCell ref="V45:V46"/>
    <mergeCell ref="U41:U42"/>
    <mergeCell ref="U45:U46"/>
    <mergeCell ref="AF45:AF46"/>
    <mergeCell ref="AF33:AF35"/>
    <mergeCell ref="AF36:AF37"/>
    <mergeCell ref="AE33:AE35"/>
    <mergeCell ref="Z41:Z42"/>
    <mergeCell ref="W45:W46"/>
    <mergeCell ref="W41:W42"/>
    <mergeCell ref="Y45:Y46"/>
    <mergeCell ref="Z33:Z35"/>
    <mergeCell ref="X33:X35"/>
    <mergeCell ref="AC33:AC35"/>
    <mergeCell ref="AF41:AF42"/>
    <mergeCell ref="Y33:Y35"/>
    <mergeCell ref="S45:S46"/>
    <mergeCell ref="T45:T46"/>
    <mergeCell ref="AE36:AE37"/>
    <mergeCell ref="Y36:Y37"/>
    <mergeCell ref="W36:W37"/>
    <mergeCell ref="AD45:AD46"/>
    <mergeCell ref="AE45:AE46"/>
    <mergeCell ref="AB33:AB35"/>
    <mergeCell ref="AB41:AB42"/>
    <mergeCell ref="T33:T35"/>
    <mergeCell ref="AA41:AA42"/>
    <mergeCell ref="AD41:AD42"/>
    <mergeCell ref="Y41:Y42"/>
    <mergeCell ref="X41:X42"/>
    <mergeCell ref="AC36:AC37"/>
    <mergeCell ref="AB36:AB37"/>
    <mergeCell ref="AD36:AD37"/>
    <mergeCell ref="AE41:AE42"/>
    <mergeCell ref="X36:X37"/>
    <mergeCell ref="AD33:AD35"/>
    <mergeCell ref="Z36:Z37"/>
    <mergeCell ref="AA36:AA37"/>
    <mergeCell ref="AA33:AA35"/>
    <mergeCell ref="V41:V42"/>
    <mergeCell ref="T41:T42"/>
    <mergeCell ref="R41:R42"/>
    <mergeCell ref="S41:S42"/>
    <mergeCell ref="S36:S37"/>
    <mergeCell ref="T36:T37"/>
    <mergeCell ref="V36:V37"/>
    <mergeCell ref="W33:W35"/>
    <mergeCell ref="U36:U37"/>
    <mergeCell ref="T19:T20"/>
    <mergeCell ref="U19:U20"/>
    <mergeCell ref="S33:S35"/>
    <mergeCell ref="W23:W25"/>
    <mergeCell ref="V23:V25"/>
    <mergeCell ref="V19:V20"/>
    <mergeCell ref="K33:K35"/>
    <mergeCell ref="I17:I18"/>
    <mergeCell ref="N19:N20"/>
    <mergeCell ref="K19:K20"/>
    <mergeCell ref="K17:K18"/>
    <mergeCell ref="I19:I20"/>
    <mergeCell ref="Q41:Q42"/>
    <mergeCell ref="K23:K25"/>
    <mergeCell ref="J33:J35"/>
    <mergeCell ref="M19:M20"/>
    <mergeCell ref="M23:M25"/>
    <mergeCell ref="L33:L35"/>
    <mergeCell ref="Q36:Q37"/>
    <mergeCell ref="N41:N42"/>
    <mergeCell ref="P33:P35"/>
    <mergeCell ref="M33:M35"/>
    <mergeCell ref="J19:J20"/>
    <mergeCell ref="P23:P25"/>
    <mergeCell ref="N23:N25"/>
    <mergeCell ref="O41:O42"/>
    <mergeCell ref="K41:K42"/>
    <mergeCell ref="Q23:Q25"/>
    <mergeCell ref="N33:N35"/>
    <mergeCell ref="N17:N18"/>
    <mergeCell ref="O47:O48"/>
    <mergeCell ref="H36:H37"/>
    <mergeCell ref="B47:B48"/>
    <mergeCell ref="C45:C46"/>
    <mergeCell ref="E45:E46"/>
    <mergeCell ref="A23:A25"/>
    <mergeCell ref="A33:A35"/>
    <mergeCell ref="B33:B35"/>
    <mergeCell ref="A36:A37"/>
    <mergeCell ref="A41:A42"/>
    <mergeCell ref="E33:E35"/>
    <mergeCell ref="F33:F35"/>
    <mergeCell ref="E23:E25"/>
    <mergeCell ref="B23:B25"/>
    <mergeCell ref="C23:C25"/>
    <mergeCell ref="F23:F25"/>
    <mergeCell ref="D23:D25"/>
    <mergeCell ref="F36:F37"/>
    <mergeCell ref="B36:B37"/>
    <mergeCell ref="B41:B42"/>
    <mergeCell ref="E41:E42"/>
    <mergeCell ref="C33:C35"/>
    <mergeCell ref="D33:D35"/>
    <mergeCell ref="E36:E37"/>
    <mergeCell ref="B1:BP1"/>
    <mergeCell ref="S9:S10"/>
    <mergeCell ref="H9:H10"/>
    <mergeCell ref="I9:I10"/>
    <mergeCell ref="D17:D18"/>
    <mergeCell ref="F17:F18"/>
    <mergeCell ref="F19:F20"/>
    <mergeCell ref="E19:E20"/>
    <mergeCell ref="M17:M18"/>
    <mergeCell ref="O17:O18"/>
    <mergeCell ref="D19:D20"/>
    <mergeCell ref="G19:G20"/>
    <mergeCell ref="H19:H20"/>
    <mergeCell ref="V17:V18"/>
    <mergeCell ref="AK19:AK20"/>
    <mergeCell ref="AL19:AL20"/>
    <mergeCell ref="AM9:AM10"/>
    <mergeCell ref="AK11:AK12"/>
    <mergeCell ref="AF11:AF12"/>
    <mergeCell ref="AG11:AG12"/>
    <mergeCell ref="AD11:AD12"/>
    <mergeCell ref="AF17:AF18"/>
    <mergeCell ref="BJ2:BP2"/>
    <mergeCell ref="BN3:BO3"/>
    <mergeCell ref="A45:A46"/>
    <mergeCell ref="A47:A48"/>
    <mergeCell ref="H47:H48"/>
    <mergeCell ref="I47:I48"/>
    <mergeCell ref="B45:B46"/>
    <mergeCell ref="F47:F48"/>
    <mergeCell ref="E47:E48"/>
    <mergeCell ref="A3:A4"/>
    <mergeCell ref="C19:C20"/>
    <mergeCell ref="C17:C18"/>
    <mergeCell ref="B15:B16"/>
    <mergeCell ref="B19:B20"/>
    <mergeCell ref="A11:A12"/>
    <mergeCell ref="A15:A16"/>
    <mergeCell ref="B9:B10"/>
    <mergeCell ref="C15:C16"/>
    <mergeCell ref="B3:B4"/>
    <mergeCell ref="B11:B12"/>
    <mergeCell ref="A19:A20"/>
    <mergeCell ref="B17:B18"/>
    <mergeCell ref="I45:I46"/>
    <mergeCell ref="A9:A10"/>
    <mergeCell ref="D15:D16"/>
    <mergeCell ref="A17:A18"/>
    <mergeCell ref="L47:L48"/>
    <mergeCell ref="C36:C37"/>
    <mergeCell ref="M47:M48"/>
    <mergeCell ref="F41:F42"/>
    <mergeCell ref="D36:D37"/>
    <mergeCell ref="I36:I37"/>
    <mergeCell ref="J36:J37"/>
    <mergeCell ref="G36:G37"/>
    <mergeCell ref="M41:M42"/>
    <mergeCell ref="L45:L46"/>
    <mergeCell ref="F45:F46"/>
    <mergeCell ref="G47:G48"/>
    <mergeCell ref="M45:M46"/>
    <mergeCell ref="L41:L42"/>
    <mergeCell ref="K36:K37"/>
    <mergeCell ref="M36:M37"/>
    <mergeCell ref="J47:J48"/>
    <mergeCell ref="A51:B51"/>
    <mergeCell ref="A52:B52"/>
    <mergeCell ref="BN47:BN48"/>
    <mergeCell ref="O33:O35"/>
    <mergeCell ref="BN45:BN46"/>
    <mergeCell ref="BN36:BN37"/>
    <mergeCell ref="K45:K46"/>
    <mergeCell ref="G45:G46"/>
    <mergeCell ref="H45:H46"/>
    <mergeCell ref="P45:P46"/>
    <mergeCell ref="P36:P37"/>
    <mergeCell ref="N36:N37"/>
    <mergeCell ref="G33:G35"/>
    <mergeCell ref="H33:H35"/>
    <mergeCell ref="I33:I35"/>
    <mergeCell ref="L36:L37"/>
    <mergeCell ref="P41:P42"/>
    <mergeCell ref="N47:N48"/>
    <mergeCell ref="N45:N46"/>
    <mergeCell ref="O36:O37"/>
    <mergeCell ref="K47:K48"/>
    <mergeCell ref="J45:J46"/>
    <mergeCell ref="R33:R35"/>
    <mergeCell ref="AC41:AC42"/>
  </mergeCells>
  <phoneticPr fontId="14" type="noConversion"/>
  <conditionalFormatting sqref="D8 G13:K13 G30:J30 G33:J34 AL47 M11 C33:D34 C41:C42 C47:C48 G8:J9 G15:J15 G17:J17 G41:J44 G39:J39 G11:J11">
    <cfRule type="containsText" dxfId="781" priority="1811" stopIfTrue="1" operator="containsText" text="BAJO">
      <formula>NOT(ISERROR(SEARCH("BAJO",C8)))</formula>
    </cfRule>
    <cfRule type="cellIs" dxfId="780" priority="1812" stopIfTrue="1" operator="equal">
      <formula>"MUY ALTO"</formula>
    </cfRule>
    <cfRule type="cellIs" dxfId="779" priority="1813" stopIfTrue="1" operator="equal">
      <formula>"MODERADO"</formula>
    </cfRule>
    <cfRule type="cellIs" dxfId="778" priority="1814" stopIfTrue="1" operator="equal">
      <formula>"ALTO"</formula>
    </cfRule>
  </conditionalFormatting>
  <conditionalFormatting sqref="AI8:AJ8 M8:M9 AI11 AI19:AJ19 AI18 AI20 AI17:AJ17 AI33:AI35 M33:M35 M22:M24 M5 AJ15 M45 AI47:AJ47 M43 AI43:AJ45 M47 AI30:AJ31 M39:M41 AI39:AJ41 M11 AI13:AJ14 M13:M14">
    <cfRule type="cellIs" dxfId="777" priority="1801" stopIfTrue="1" operator="equal">
      <formula>4</formula>
    </cfRule>
    <cfRule type="cellIs" dxfId="776" priority="1802" stopIfTrue="1" operator="equal">
      <formula>3</formula>
    </cfRule>
    <cfRule type="cellIs" dxfId="775" priority="1803" stopIfTrue="1" operator="equal">
      <formula>2</formula>
    </cfRule>
    <cfRule type="cellIs" dxfId="774" priority="1804" stopIfTrue="1" operator="equal">
      <formula>1</formula>
    </cfRule>
    <cfRule type="cellIs" dxfId="773" priority="1805" stopIfTrue="1" operator="equal">
      <formula>5</formula>
    </cfRule>
  </conditionalFormatting>
  <conditionalFormatting sqref="BF8:BG8 BF17:BG17 BF19:BG19 BF11:BG11 BG9 BF7 BF33:BG34 BF47:BG47 BF43:BG45 BG15 BF39:BG41 BF30:BG31 BF13:BG14">
    <cfRule type="cellIs" dxfId="772" priority="1795" operator="equal">
      <formula>5</formula>
    </cfRule>
    <cfRule type="cellIs" dxfId="771" priority="1796" operator="equal">
      <formula>4</formula>
    </cfRule>
    <cfRule type="cellIs" dxfId="770" priority="1797" operator="equal">
      <formula>3</formula>
    </cfRule>
    <cfRule type="cellIs" dxfId="769" priority="1798" operator="equal">
      <formula>2</formula>
    </cfRule>
    <cfRule type="cellIs" dxfId="768" priority="1799" operator="lessThanOrEqual">
      <formula>1</formula>
    </cfRule>
  </conditionalFormatting>
  <conditionalFormatting sqref="BJ19:BJ20 BJ8:BJ10 BJ13:BJ14 BJ33:BJ35 BJ39 BJ23:BJ25 BJ49:BJ50">
    <cfRule type="containsText" dxfId="767" priority="1791" stopIfTrue="1" operator="containsText" text="BAJO">
      <formula>NOT(ISERROR(SEARCH("BAJO",BJ8)))</formula>
    </cfRule>
    <cfRule type="cellIs" dxfId="766" priority="1792" stopIfTrue="1" operator="equal">
      <formula>"EXTREMO"</formula>
    </cfRule>
    <cfRule type="cellIs" dxfId="765" priority="1793" stopIfTrue="1" operator="equal">
      <formula>"MODERADO"</formula>
    </cfRule>
    <cfRule type="cellIs" dxfId="764" priority="1794" stopIfTrue="1" operator="equal">
      <formula>"ALTO"</formula>
    </cfRule>
  </conditionalFormatting>
  <conditionalFormatting sqref="C17 C8:C9 C11 C13:C14">
    <cfRule type="containsText" dxfId="763" priority="1711" stopIfTrue="1" operator="containsText" text="BAJO">
      <formula>NOT(ISERROR(SEARCH("BAJO",C8)))</formula>
    </cfRule>
    <cfRule type="cellIs" dxfId="762" priority="1712" stopIfTrue="1" operator="equal">
      <formula>"MUY ALTO"</formula>
    </cfRule>
    <cfRule type="cellIs" dxfId="761" priority="1713" stopIfTrue="1" operator="equal">
      <formula>"MODERADO"</formula>
    </cfRule>
    <cfRule type="cellIs" dxfId="760" priority="1714" stopIfTrue="1" operator="equal">
      <formula>"ALTO"</formula>
    </cfRule>
  </conditionalFormatting>
  <conditionalFormatting sqref="AI13:AJ14">
    <cfRule type="cellIs" dxfId="759" priority="1706" stopIfTrue="1" operator="equal">
      <formula>4</formula>
    </cfRule>
    <cfRule type="cellIs" dxfId="758" priority="1707" stopIfTrue="1" operator="equal">
      <formula>3</formula>
    </cfRule>
    <cfRule type="cellIs" dxfId="757" priority="1708" stopIfTrue="1" operator="equal">
      <formula>2</formula>
    </cfRule>
    <cfRule type="cellIs" dxfId="756" priority="1709" stopIfTrue="1" operator="equal">
      <formula>1</formula>
    </cfRule>
    <cfRule type="cellIs" dxfId="755" priority="1710" stopIfTrue="1" operator="equal">
      <formula>5</formula>
    </cfRule>
  </conditionalFormatting>
  <conditionalFormatting sqref="AL13:AL14">
    <cfRule type="containsText" dxfId="754" priority="1702" stopIfTrue="1" operator="containsText" text="BAJO">
      <formula>NOT(ISERROR(SEARCH("BAJO",AL13)))</formula>
    </cfRule>
    <cfRule type="cellIs" dxfId="753" priority="1703" stopIfTrue="1" operator="equal">
      <formula>"MUY ALTO"</formula>
    </cfRule>
    <cfRule type="cellIs" dxfId="752" priority="1704" stopIfTrue="1" operator="equal">
      <formula>"MODERADO"</formula>
    </cfRule>
    <cfRule type="cellIs" dxfId="751" priority="1705" stopIfTrue="1" operator="equal">
      <formula>"ALTO"</formula>
    </cfRule>
  </conditionalFormatting>
  <conditionalFormatting sqref="AL14">
    <cfRule type="containsText" dxfId="750" priority="1698" stopIfTrue="1" operator="containsText" text="BAJO">
      <formula>NOT(ISERROR(SEARCH("BAJO",AL14)))</formula>
    </cfRule>
    <cfRule type="cellIs" dxfId="749" priority="1699" stopIfTrue="1" operator="equal">
      <formula>"MUY ALTO"</formula>
    </cfRule>
    <cfRule type="cellIs" dxfId="748" priority="1700" stopIfTrue="1" operator="equal">
      <formula>"MODERADO"</formula>
    </cfRule>
    <cfRule type="cellIs" dxfId="747" priority="1701" stopIfTrue="1" operator="equal">
      <formula>"ALTO"</formula>
    </cfRule>
  </conditionalFormatting>
  <conditionalFormatting sqref="AL28:AL30">
    <cfRule type="containsText" dxfId="746" priority="1690" stopIfTrue="1" operator="containsText" text="BAJO">
      <formula>NOT(ISERROR(SEARCH("BAJO",AL28)))</formula>
    </cfRule>
    <cfRule type="cellIs" dxfId="745" priority="1691" stopIfTrue="1" operator="equal">
      <formula>"MUY ALTO"</formula>
    </cfRule>
    <cfRule type="cellIs" dxfId="744" priority="1692" stopIfTrue="1" operator="equal">
      <formula>"MODERADO"</formula>
    </cfRule>
    <cfRule type="cellIs" dxfId="743" priority="1693" stopIfTrue="1" operator="equal">
      <formula>"ALTO"</formula>
    </cfRule>
  </conditionalFormatting>
  <conditionalFormatting sqref="AL31">
    <cfRule type="containsText" dxfId="742" priority="1674" stopIfTrue="1" operator="containsText" text="BAJO">
      <formula>NOT(ISERROR(SEARCH("BAJO",AL31)))</formula>
    </cfRule>
    <cfRule type="cellIs" dxfId="741" priority="1675" stopIfTrue="1" operator="equal">
      <formula>"MUY ALTO"</formula>
    </cfRule>
    <cfRule type="cellIs" dxfId="740" priority="1676" stopIfTrue="1" operator="equal">
      <formula>"MODERADO"</formula>
    </cfRule>
    <cfRule type="cellIs" dxfId="739" priority="1677" stopIfTrue="1" operator="equal">
      <formula>"ALTO"</formula>
    </cfRule>
  </conditionalFormatting>
  <conditionalFormatting sqref="AL33:AL34">
    <cfRule type="containsText" dxfId="738" priority="1666" stopIfTrue="1" operator="containsText" text="BAJO">
      <formula>NOT(ISERROR(SEARCH("BAJO",AL33)))</formula>
    </cfRule>
    <cfRule type="cellIs" dxfId="737" priority="1667" stopIfTrue="1" operator="equal">
      <formula>"MUY ALTO"</formula>
    </cfRule>
    <cfRule type="cellIs" dxfId="736" priority="1668" stopIfTrue="1" operator="equal">
      <formula>"MODERADO"</formula>
    </cfRule>
    <cfRule type="cellIs" dxfId="735" priority="1669" stopIfTrue="1" operator="equal">
      <formula>"ALTO"</formula>
    </cfRule>
  </conditionalFormatting>
  <conditionalFormatting sqref="AI47:AJ47">
    <cfRule type="cellIs" dxfId="734" priority="1580" stopIfTrue="1" operator="equal">
      <formula>4</formula>
    </cfRule>
    <cfRule type="cellIs" dxfId="733" priority="1581" stopIfTrue="1" operator="equal">
      <formula>3</formula>
    </cfRule>
    <cfRule type="cellIs" dxfId="732" priority="1582" stopIfTrue="1" operator="equal">
      <formula>2</formula>
    </cfRule>
    <cfRule type="cellIs" dxfId="731" priority="1583" stopIfTrue="1" operator="equal">
      <formula>1</formula>
    </cfRule>
    <cfRule type="cellIs" dxfId="730" priority="1584" stopIfTrue="1" operator="equal">
      <formula>5</formula>
    </cfRule>
  </conditionalFormatting>
  <conditionalFormatting sqref="AL47">
    <cfRule type="containsText" dxfId="729" priority="1576" stopIfTrue="1" operator="containsText" text="BAJO">
      <formula>NOT(ISERROR(SEARCH("BAJO",AL47)))</formula>
    </cfRule>
    <cfRule type="cellIs" dxfId="728" priority="1577" stopIfTrue="1" operator="equal">
      <formula>"MUY ALTO"</formula>
    </cfRule>
    <cfRule type="cellIs" dxfId="727" priority="1578" stopIfTrue="1" operator="equal">
      <formula>"MODERADO"</formula>
    </cfRule>
    <cfRule type="cellIs" dxfId="726" priority="1579" stopIfTrue="1" operator="equal">
      <formula>"ALTO"</formula>
    </cfRule>
  </conditionalFormatting>
  <conditionalFormatting sqref="AL8">
    <cfRule type="containsText" dxfId="725" priority="1563" stopIfTrue="1" operator="containsText" text="BAJO">
      <formula>NOT(ISERROR(SEARCH("BAJO",AL8)))</formula>
    </cfRule>
    <cfRule type="cellIs" dxfId="724" priority="1564" stopIfTrue="1" operator="equal">
      <formula>"MUY ALTO"</formula>
    </cfRule>
    <cfRule type="cellIs" dxfId="723" priority="1565" stopIfTrue="1" operator="equal">
      <formula>"MODERADO"</formula>
    </cfRule>
    <cfRule type="cellIs" dxfId="722" priority="1566" stopIfTrue="1" operator="equal">
      <formula>"ALTO"</formula>
    </cfRule>
  </conditionalFormatting>
  <conditionalFormatting sqref="O11:AI11">
    <cfRule type="cellIs" dxfId="721" priority="1558" stopIfTrue="1" operator="equal">
      <formula>4</formula>
    </cfRule>
    <cfRule type="cellIs" dxfId="720" priority="1559" stopIfTrue="1" operator="equal">
      <formula>3</formula>
    </cfRule>
    <cfRule type="cellIs" dxfId="719" priority="1560" stopIfTrue="1" operator="equal">
      <formula>2</formula>
    </cfRule>
    <cfRule type="cellIs" dxfId="718" priority="1561" stopIfTrue="1" operator="equal">
      <formula>1</formula>
    </cfRule>
    <cfRule type="cellIs" dxfId="717" priority="1562" stopIfTrue="1" operator="equal">
      <formula>5</formula>
    </cfRule>
  </conditionalFormatting>
  <conditionalFormatting sqref="AL11">
    <cfRule type="containsText" dxfId="716" priority="1554" stopIfTrue="1" operator="containsText" text="BAJO">
      <formula>NOT(ISERROR(SEARCH("BAJO",AL11)))</formula>
    </cfRule>
    <cfRule type="cellIs" dxfId="715" priority="1555" stopIfTrue="1" operator="equal">
      <formula>"MUY ALTO"</formula>
    </cfRule>
    <cfRule type="cellIs" dxfId="714" priority="1556" stopIfTrue="1" operator="equal">
      <formula>"MODERADO"</formula>
    </cfRule>
    <cfRule type="cellIs" dxfId="713" priority="1557" stopIfTrue="1" operator="equal">
      <formula>"ALTO"</formula>
    </cfRule>
  </conditionalFormatting>
  <conditionalFormatting sqref="AJ15">
    <cfRule type="cellIs" dxfId="712" priority="1535" stopIfTrue="1" operator="equal">
      <formula>4</formula>
    </cfRule>
    <cfRule type="cellIs" dxfId="711" priority="1536" stopIfTrue="1" operator="equal">
      <formula>3</formula>
    </cfRule>
    <cfRule type="cellIs" dxfId="710" priority="1537" stopIfTrue="1" operator="equal">
      <formula>2</formula>
    </cfRule>
    <cfRule type="cellIs" dxfId="709" priority="1538" stopIfTrue="1" operator="equal">
      <formula>1</formula>
    </cfRule>
    <cfRule type="cellIs" dxfId="708" priority="1539" stopIfTrue="1" operator="equal">
      <formula>5</formula>
    </cfRule>
  </conditionalFormatting>
  <conditionalFormatting sqref="AI17:AJ17">
    <cfRule type="cellIs" dxfId="707" priority="1525" stopIfTrue="1" operator="equal">
      <formula>4</formula>
    </cfRule>
    <cfRule type="cellIs" dxfId="706" priority="1526" stopIfTrue="1" operator="equal">
      <formula>3</formula>
    </cfRule>
    <cfRule type="cellIs" dxfId="705" priority="1527" stopIfTrue="1" operator="equal">
      <formula>2</formula>
    </cfRule>
    <cfRule type="cellIs" dxfId="704" priority="1528" stopIfTrue="1" operator="equal">
      <formula>1</formula>
    </cfRule>
    <cfRule type="cellIs" dxfId="703" priority="1529" stopIfTrue="1" operator="equal">
      <formula>5</formula>
    </cfRule>
  </conditionalFormatting>
  <conditionalFormatting sqref="AL17">
    <cfRule type="containsText" dxfId="702" priority="1521" stopIfTrue="1" operator="containsText" text="BAJO">
      <formula>NOT(ISERROR(SEARCH("BAJO",AL17)))</formula>
    </cfRule>
    <cfRule type="cellIs" dxfId="701" priority="1522" stopIfTrue="1" operator="equal">
      <formula>"MUY ALTO"</formula>
    </cfRule>
    <cfRule type="cellIs" dxfId="700" priority="1523" stopIfTrue="1" operator="equal">
      <formula>"MODERADO"</formula>
    </cfRule>
    <cfRule type="cellIs" dxfId="699" priority="1524" stopIfTrue="1" operator="equal">
      <formula>"ALTO"</formula>
    </cfRule>
  </conditionalFormatting>
  <conditionalFormatting sqref="AI19:AJ19">
    <cfRule type="cellIs" dxfId="698" priority="1511" stopIfTrue="1" operator="equal">
      <formula>4</formula>
    </cfRule>
    <cfRule type="cellIs" dxfId="697" priority="1512" stopIfTrue="1" operator="equal">
      <formula>3</formula>
    </cfRule>
    <cfRule type="cellIs" dxfId="696" priority="1513" stopIfTrue="1" operator="equal">
      <formula>2</formula>
    </cfRule>
    <cfRule type="cellIs" dxfId="695" priority="1514" stopIfTrue="1" operator="equal">
      <formula>1</formula>
    </cfRule>
    <cfRule type="cellIs" dxfId="694" priority="1515" stopIfTrue="1" operator="equal">
      <formula>5</formula>
    </cfRule>
  </conditionalFormatting>
  <conditionalFormatting sqref="AL19 AL21">
    <cfRule type="containsText" dxfId="693" priority="1507" stopIfTrue="1" operator="containsText" text="BAJO">
      <formula>NOT(ISERROR(SEARCH("BAJO",AL19)))</formula>
    </cfRule>
    <cfRule type="cellIs" dxfId="692" priority="1508" stopIfTrue="1" operator="equal">
      <formula>"MUY ALTO"</formula>
    </cfRule>
    <cfRule type="cellIs" dxfId="691" priority="1509" stopIfTrue="1" operator="equal">
      <formula>"MODERADO"</formula>
    </cfRule>
    <cfRule type="cellIs" dxfId="690" priority="1510" stopIfTrue="1" operator="equal">
      <formula>"ALTO"</formula>
    </cfRule>
  </conditionalFormatting>
  <conditionalFormatting sqref="AL39:AL40">
    <cfRule type="containsText" dxfId="689" priority="1503" stopIfTrue="1" operator="containsText" text="BAJO">
      <formula>NOT(ISERROR(SEARCH("BAJO",AL39)))</formula>
    </cfRule>
    <cfRule type="cellIs" dxfId="688" priority="1504" stopIfTrue="1" operator="equal">
      <formula>"MUY ALTO"</formula>
    </cfRule>
    <cfRule type="cellIs" dxfId="687" priority="1505" stopIfTrue="1" operator="equal">
      <formula>"MODERADO"</formula>
    </cfRule>
    <cfRule type="cellIs" dxfId="686" priority="1506" stopIfTrue="1" operator="equal">
      <formula>"ALTO"</formula>
    </cfRule>
  </conditionalFormatting>
  <conditionalFormatting sqref="AL40">
    <cfRule type="containsText" dxfId="685" priority="1499" stopIfTrue="1" operator="containsText" text="BAJO">
      <formula>NOT(ISERROR(SEARCH("BAJO",AL40)))</formula>
    </cfRule>
    <cfRule type="cellIs" dxfId="684" priority="1500" stopIfTrue="1" operator="equal">
      <formula>"MUY ALTO"</formula>
    </cfRule>
    <cfRule type="cellIs" dxfId="683" priority="1501" stopIfTrue="1" operator="equal">
      <formula>"MODERADO"</formula>
    </cfRule>
    <cfRule type="cellIs" dxfId="682" priority="1502" stopIfTrue="1" operator="equal">
      <formula>"ALTO"</formula>
    </cfRule>
  </conditionalFormatting>
  <conditionalFormatting sqref="AL41">
    <cfRule type="containsText" dxfId="681" priority="1495" stopIfTrue="1" operator="containsText" text="BAJO">
      <formula>NOT(ISERROR(SEARCH("BAJO",AL41)))</formula>
    </cfRule>
    <cfRule type="cellIs" dxfId="680" priority="1496" stopIfTrue="1" operator="equal">
      <formula>"MUY ALTO"</formula>
    </cfRule>
    <cfRule type="cellIs" dxfId="679" priority="1497" stopIfTrue="1" operator="equal">
      <formula>"MODERADO"</formula>
    </cfRule>
    <cfRule type="cellIs" dxfId="678" priority="1498" stopIfTrue="1" operator="equal">
      <formula>"ALTO"</formula>
    </cfRule>
  </conditionalFormatting>
  <conditionalFormatting sqref="AL43">
    <cfRule type="containsText" dxfId="677" priority="1491" stopIfTrue="1" operator="containsText" text="BAJO">
      <formula>NOT(ISERROR(SEARCH("BAJO",AL43)))</formula>
    </cfRule>
    <cfRule type="cellIs" dxfId="676" priority="1492" stopIfTrue="1" operator="equal">
      <formula>"MUY ALTO"</formula>
    </cfRule>
    <cfRule type="cellIs" dxfId="675" priority="1493" stopIfTrue="1" operator="equal">
      <formula>"MODERADO"</formula>
    </cfRule>
    <cfRule type="cellIs" dxfId="674" priority="1494" stopIfTrue="1" operator="equal">
      <formula>"ALTO"</formula>
    </cfRule>
  </conditionalFormatting>
  <conditionalFormatting sqref="AL44">
    <cfRule type="containsText" dxfId="673" priority="1487" stopIfTrue="1" operator="containsText" text="BAJO">
      <formula>NOT(ISERROR(SEARCH("BAJO",AL44)))</formula>
    </cfRule>
    <cfRule type="cellIs" dxfId="672" priority="1488" stopIfTrue="1" operator="equal">
      <formula>"MUY ALTO"</formula>
    </cfRule>
    <cfRule type="cellIs" dxfId="671" priority="1489" stopIfTrue="1" operator="equal">
      <formula>"MODERADO"</formula>
    </cfRule>
    <cfRule type="cellIs" dxfId="670" priority="1490" stopIfTrue="1" operator="equal">
      <formula>"ALTO"</formula>
    </cfRule>
  </conditionalFormatting>
  <conditionalFormatting sqref="AL43:AL45">
    <cfRule type="containsText" dxfId="669" priority="1483" stopIfTrue="1" operator="containsText" text="BAJO">
      <formula>NOT(ISERROR(SEARCH("BAJO",AL43)))</formula>
    </cfRule>
    <cfRule type="cellIs" dxfId="668" priority="1484" stopIfTrue="1" operator="equal">
      <formula>"MUY ALTO"</formula>
    </cfRule>
    <cfRule type="cellIs" dxfId="667" priority="1485" stopIfTrue="1" operator="equal">
      <formula>"MODERADO"</formula>
    </cfRule>
    <cfRule type="cellIs" dxfId="666" priority="1486" stopIfTrue="1" operator="equal">
      <formula>"ALTO"</formula>
    </cfRule>
  </conditionalFormatting>
  <conditionalFormatting sqref="O40">
    <cfRule type="cellIs" dxfId="665" priority="1474" stopIfTrue="1" operator="equal">
      <formula>4</formula>
    </cfRule>
    <cfRule type="cellIs" dxfId="664" priority="1475" stopIfTrue="1" operator="equal">
      <formula>3</formula>
    </cfRule>
    <cfRule type="cellIs" dxfId="663" priority="1476" stopIfTrue="1" operator="equal">
      <formula>2</formula>
    </cfRule>
    <cfRule type="cellIs" dxfId="662" priority="1477" stopIfTrue="1" operator="equal">
      <formula>1</formula>
    </cfRule>
    <cfRule type="cellIs" dxfId="661" priority="1478" stopIfTrue="1" operator="equal">
      <formula>5</formula>
    </cfRule>
  </conditionalFormatting>
  <conditionalFormatting sqref="U33:X34 AB33:AB34 AG33:AG34 O33:R34 O36:Q36">
    <cfRule type="cellIs" dxfId="660" priority="1469" stopIfTrue="1" operator="equal">
      <formula>4</formula>
    </cfRule>
    <cfRule type="cellIs" dxfId="659" priority="1470" stopIfTrue="1" operator="equal">
      <formula>3</formula>
    </cfRule>
    <cfRule type="cellIs" dxfId="658" priority="1471" stopIfTrue="1" operator="equal">
      <formula>2</formula>
    </cfRule>
    <cfRule type="cellIs" dxfId="657" priority="1472" stopIfTrue="1" operator="equal">
      <formula>1</formula>
    </cfRule>
    <cfRule type="cellIs" dxfId="656" priority="1473" stopIfTrue="1" operator="equal">
      <formula>5</formula>
    </cfRule>
  </conditionalFormatting>
  <conditionalFormatting sqref="T47:AG47">
    <cfRule type="cellIs" dxfId="655" priority="1455" stopIfTrue="1" operator="equal">
      <formula>4</formula>
    </cfRule>
    <cfRule type="cellIs" dxfId="654" priority="1456" stopIfTrue="1" operator="equal">
      <formula>3</formula>
    </cfRule>
    <cfRule type="cellIs" dxfId="653" priority="1457" stopIfTrue="1" operator="equal">
      <formula>2</formula>
    </cfRule>
    <cfRule type="cellIs" dxfId="652" priority="1458" stopIfTrue="1" operator="equal">
      <formula>1</formula>
    </cfRule>
    <cfRule type="cellIs" dxfId="651" priority="1459" stopIfTrue="1" operator="equal">
      <formula>5</formula>
    </cfRule>
  </conditionalFormatting>
  <conditionalFormatting sqref="BD9:BE9">
    <cfRule type="iconSet" priority="1454">
      <iconSet iconSet="4TrafficLights">
        <cfvo type="percent" val="0"/>
        <cfvo type="percent" val="20"/>
        <cfvo type="percent" val="61"/>
        <cfvo type="percent" val="81"/>
      </iconSet>
    </cfRule>
  </conditionalFormatting>
  <conditionalFormatting sqref="BF9">
    <cfRule type="cellIs" dxfId="650" priority="1448" operator="equal">
      <formula>5</formula>
    </cfRule>
    <cfRule type="cellIs" dxfId="649" priority="1449" operator="equal">
      <formula>4</formula>
    </cfRule>
    <cfRule type="cellIs" dxfId="648" priority="1450" operator="equal">
      <formula>3</formula>
    </cfRule>
    <cfRule type="cellIs" dxfId="647" priority="1451" operator="equal">
      <formula>2</formula>
    </cfRule>
    <cfRule type="cellIs" dxfId="646" priority="1452" operator="lessThanOrEqual">
      <formula>1</formula>
    </cfRule>
  </conditionalFormatting>
  <conditionalFormatting sqref="BF9">
    <cfRule type="colorScale" priority="1453">
      <colorScale>
        <cfvo type="min"/>
        <cfvo type="percentile" val="50"/>
        <cfvo type="max"/>
        <color rgb="FFF8696B"/>
        <color rgb="FFFFEB84"/>
        <color rgb="FF63BE7B"/>
      </colorScale>
    </cfRule>
  </conditionalFormatting>
  <conditionalFormatting sqref="AI9:AJ9 AJ11">
    <cfRule type="cellIs" dxfId="645" priority="1423" stopIfTrue="1" operator="equal">
      <formula>4</formula>
    </cfRule>
    <cfRule type="cellIs" dxfId="644" priority="1424" stopIfTrue="1" operator="equal">
      <formula>3</formula>
    </cfRule>
    <cfRule type="cellIs" dxfId="643" priority="1425" stopIfTrue="1" operator="equal">
      <formula>2</formula>
    </cfRule>
    <cfRule type="cellIs" dxfId="642" priority="1426" stopIfTrue="1" operator="equal">
      <formula>1</formula>
    </cfRule>
    <cfRule type="cellIs" dxfId="641" priority="1427" stopIfTrue="1" operator="equal">
      <formula>5</formula>
    </cfRule>
  </conditionalFormatting>
  <conditionalFormatting sqref="AL9">
    <cfRule type="containsText" dxfId="640" priority="1419" stopIfTrue="1" operator="containsText" text="BAJO">
      <formula>NOT(ISERROR(SEARCH("BAJO",AL9)))</formula>
    </cfRule>
    <cfRule type="cellIs" dxfId="639" priority="1420" stopIfTrue="1" operator="equal">
      <formula>"MUY ALTO"</formula>
    </cfRule>
    <cfRule type="cellIs" dxfId="638" priority="1421" stopIfTrue="1" operator="equal">
      <formula>"MODERADO"</formula>
    </cfRule>
    <cfRule type="cellIs" dxfId="637" priority="1422" stopIfTrue="1" operator="equal">
      <formula>"ALTO"</formula>
    </cfRule>
  </conditionalFormatting>
  <conditionalFormatting sqref="G45:J45">
    <cfRule type="containsText" dxfId="636" priority="1415" stopIfTrue="1" operator="containsText" text="BAJO">
      <formula>NOT(ISERROR(SEARCH("BAJO",G45)))</formula>
    </cfRule>
    <cfRule type="cellIs" dxfId="635" priority="1416" stopIfTrue="1" operator="equal">
      <formula>"MUY ALTO"</formula>
    </cfRule>
    <cfRule type="cellIs" dxfId="634" priority="1417" stopIfTrue="1" operator="equal">
      <formula>"MODERADO"</formula>
    </cfRule>
    <cfRule type="cellIs" dxfId="633" priority="1418" stopIfTrue="1" operator="equal">
      <formula>"ALTO"</formula>
    </cfRule>
  </conditionalFormatting>
  <conditionalFormatting sqref="G47:J47">
    <cfRule type="containsText" dxfId="632" priority="1411" stopIfTrue="1" operator="containsText" text="BAJO">
      <formula>NOT(ISERROR(SEARCH("BAJO",G47)))</formula>
    </cfRule>
    <cfRule type="cellIs" dxfId="631" priority="1412" stopIfTrue="1" operator="equal">
      <formula>"MUY ALTO"</formula>
    </cfRule>
    <cfRule type="cellIs" dxfId="630" priority="1413" stopIfTrue="1" operator="equal">
      <formula>"MODERADO"</formula>
    </cfRule>
    <cfRule type="cellIs" dxfId="629" priority="1414" stopIfTrue="1" operator="equal">
      <formula>"ALTO"</formula>
    </cfRule>
  </conditionalFormatting>
  <conditionalFormatting sqref="AL17:AL21 AL33:AL35 AL5 AL8:AL9 AL43:AL45 AL47 AL39:AL41 AL28:AL31 AL11 AL13:AL14">
    <cfRule type="cellIs" dxfId="628" priority="1800" stopIfTrue="1" operator="equal">
      <formula>"EXTREMO"</formula>
    </cfRule>
  </conditionalFormatting>
  <conditionalFormatting sqref="AK39 BH8:BH9 AK17:AK18 AK45 AK43 BH11 AK30 AK13:AK14">
    <cfRule type="cellIs" dxfId="627" priority="1682" stopIfTrue="1" operator="greaterThanOrEqual">
      <formula>12.1</formula>
    </cfRule>
    <cfRule type="cellIs" dxfId="626" priority="1683" stopIfTrue="1" operator="between">
      <formula>6.1</formula>
      <formula>12</formula>
    </cfRule>
    <cfRule type="cellIs" dxfId="625" priority="1684" stopIfTrue="1" operator="between">
      <formula>2.1</formula>
      <formula>6</formula>
    </cfRule>
    <cfRule type="cellIs" dxfId="624" priority="1685" stopIfTrue="1" operator="lessThanOrEqual">
      <formula>2</formula>
    </cfRule>
  </conditionalFormatting>
  <conditionalFormatting sqref="AL41">
    <cfRule type="containsText" dxfId="623" priority="1407" stopIfTrue="1" operator="containsText" text="BAJO">
      <formula>NOT(ISERROR(SEARCH("BAJO",AL41)))</formula>
    </cfRule>
    <cfRule type="cellIs" dxfId="622" priority="1408" stopIfTrue="1" operator="equal">
      <formula>"MUY ALTO"</formula>
    </cfRule>
    <cfRule type="cellIs" dxfId="621" priority="1409" stopIfTrue="1" operator="equal">
      <formula>"MODERADO"</formula>
    </cfRule>
    <cfRule type="cellIs" dxfId="620" priority="1410" stopIfTrue="1" operator="equal">
      <formula>"ALTO"</formula>
    </cfRule>
  </conditionalFormatting>
  <conditionalFormatting sqref="AI21:AJ21">
    <cfRule type="cellIs" dxfId="619" priority="1388" stopIfTrue="1" operator="equal">
      <formula>4</formula>
    </cfRule>
    <cfRule type="cellIs" dxfId="618" priority="1389" stopIfTrue="1" operator="equal">
      <formula>3</formula>
    </cfRule>
    <cfRule type="cellIs" dxfId="617" priority="1390" stopIfTrue="1" operator="equal">
      <formula>2</formula>
    </cfRule>
    <cfRule type="cellIs" dxfId="616" priority="1391" stopIfTrue="1" operator="equal">
      <formula>1</formula>
    </cfRule>
    <cfRule type="cellIs" dxfId="615" priority="1392" stopIfTrue="1" operator="equal">
      <formula>5</formula>
    </cfRule>
  </conditionalFormatting>
  <conditionalFormatting sqref="AI21:AJ21">
    <cfRule type="cellIs" dxfId="614" priority="1379" stopIfTrue="1" operator="equal">
      <formula>4</formula>
    </cfRule>
    <cfRule type="cellIs" dxfId="613" priority="1380" stopIfTrue="1" operator="equal">
      <formula>3</formula>
    </cfRule>
    <cfRule type="cellIs" dxfId="612" priority="1381" stopIfTrue="1" operator="equal">
      <formula>2</formula>
    </cfRule>
    <cfRule type="cellIs" dxfId="611" priority="1382" stopIfTrue="1" operator="equal">
      <formula>1</formula>
    </cfRule>
    <cfRule type="cellIs" dxfId="610" priority="1383" stopIfTrue="1" operator="equal">
      <formula>5</formula>
    </cfRule>
  </conditionalFormatting>
  <conditionalFormatting sqref="AK21">
    <cfRule type="cellIs" dxfId="609" priority="1384" stopIfTrue="1" operator="greaterThanOrEqual">
      <formula>12.1</formula>
    </cfRule>
    <cfRule type="cellIs" dxfId="608" priority="1385" stopIfTrue="1" operator="between">
      <formula>6.1</formula>
      <formula>12</formula>
    </cfRule>
    <cfRule type="cellIs" dxfId="607" priority="1386" stopIfTrue="1" operator="between">
      <formula>2.1</formula>
      <formula>6</formula>
    </cfRule>
    <cfRule type="cellIs" dxfId="606" priority="1387" stopIfTrue="1" operator="lessThanOrEqual">
      <formula>2</formula>
    </cfRule>
  </conditionalFormatting>
  <conditionalFormatting sqref="BC22">
    <cfRule type="iconSet" priority="1373">
      <iconSet iconSet="4TrafficLights">
        <cfvo type="percent" val="0"/>
        <cfvo type="percent" val="20"/>
        <cfvo type="percent" val="61"/>
        <cfvo type="percent" val="81"/>
      </iconSet>
    </cfRule>
  </conditionalFormatting>
  <conditionalFormatting sqref="AL22">
    <cfRule type="cellIs" dxfId="605" priority="1347" operator="greaterThanOrEqual">
      <formula>12.5</formula>
    </cfRule>
    <cfRule type="cellIs" dxfId="604" priority="1348" operator="between">
      <formula>4.5</formula>
      <formula>12.4</formula>
    </cfRule>
    <cfRule type="cellIs" dxfId="603" priority="1349" operator="between">
      <formula>1.5</formula>
      <formula>4.4</formula>
    </cfRule>
    <cfRule type="cellIs" dxfId="602" priority="1350" operator="lessThanOrEqual">
      <formula>1.4</formula>
    </cfRule>
  </conditionalFormatting>
  <conditionalFormatting sqref="AL22">
    <cfRule type="cellIs" dxfId="601" priority="1359" stopIfTrue="1" operator="equal">
      <formula>"EXTREMO"</formula>
    </cfRule>
  </conditionalFormatting>
  <conditionalFormatting sqref="BC21">
    <cfRule type="iconSet" priority="1346">
      <iconSet iconSet="4TrafficLights">
        <cfvo type="percent" val="0"/>
        <cfvo type="percent" val="20"/>
        <cfvo type="percent" val="61"/>
        <cfvo type="percent" val="81"/>
      </iconSet>
    </cfRule>
  </conditionalFormatting>
  <conditionalFormatting sqref="BF21:BG21">
    <cfRule type="cellIs" dxfId="600" priority="1336" operator="equal">
      <formula>5</formula>
    </cfRule>
    <cfRule type="cellIs" dxfId="599" priority="1337" operator="equal">
      <formula>4</formula>
    </cfRule>
    <cfRule type="cellIs" dxfId="598" priority="1338" operator="equal">
      <formula>3</formula>
    </cfRule>
    <cfRule type="cellIs" dxfId="597" priority="1339" operator="equal">
      <formula>2</formula>
    </cfRule>
    <cfRule type="cellIs" dxfId="596" priority="1340" operator="lessThanOrEqual">
      <formula>1</formula>
    </cfRule>
  </conditionalFormatting>
  <conditionalFormatting sqref="BF21">
    <cfRule type="colorScale" priority="1341">
      <colorScale>
        <cfvo type="min"/>
        <cfvo type="percentile" val="50"/>
        <cfvo type="max"/>
        <color rgb="FFF8696B"/>
        <color rgb="FFFFEB84"/>
        <color rgb="FF63BE7B"/>
      </colorScale>
    </cfRule>
  </conditionalFormatting>
  <conditionalFormatting sqref="BG21">
    <cfRule type="colorScale" priority="1342">
      <colorScale>
        <cfvo type="min"/>
        <cfvo type="percentile" val="50"/>
        <cfvo type="max"/>
        <color rgb="FFF8696B"/>
        <color rgb="FFFFEB84"/>
        <color rgb="FF63BE7B"/>
      </colorScale>
    </cfRule>
  </conditionalFormatting>
  <conditionalFormatting sqref="BD22:BE22">
    <cfRule type="iconSet" priority="1331">
      <iconSet iconSet="4TrafficLights">
        <cfvo type="percent" val="0"/>
        <cfvo type="percent" val="20"/>
        <cfvo type="percent" val="61"/>
        <cfvo type="percent" val="96"/>
      </iconSet>
    </cfRule>
  </conditionalFormatting>
  <conditionalFormatting sqref="BG23:BG24">
    <cfRule type="cellIs" dxfId="595" priority="1312" operator="equal">
      <formula>5</formula>
    </cfRule>
    <cfRule type="cellIs" dxfId="594" priority="1313" operator="equal">
      <formula>4</formula>
    </cfRule>
    <cfRule type="cellIs" dxfId="593" priority="1314" operator="equal">
      <formula>3</formula>
    </cfRule>
    <cfRule type="cellIs" dxfId="592" priority="1315" operator="equal">
      <formula>2</formula>
    </cfRule>
    <cfRule type="cellIs" dxfId="591" priority="1316" operator="lessThanOrEqual">
      <formula>1</formula>
    </cfRule>
  </conditionalFormatting>
  <conditionalFormatting sqref="AL23:AL24">
    <cfRule type="containsText" dxfId="590" priority="1265" stopIfTrue="1" operator="containsText" text="BAJO">
      <formula>NOT(ISERROR(SEARCH("BAJO",AL23)))</formula>
    </cfRule>
    <cfRule type="cellIs" dxfId="589" priority="1266" stopIfTrue="1" operator="equal">
      <formula>"MUY ALTO"</formula>
    </cfRule>
    <cfRule type="cellIs" dxfId="588" priority="1267" stopIfTrue="1" operator="equal">
      <formula>"MODERADO"</formula>
    </cfRule>
    <cfRule type="cellIs" dxfId="587" priority="1268" stopIfTrue="1" operator="equal">
      <formula>"ALTO"</formula>
    </cfRule>
  </conditionalFormatting>
  <conditionalFormatting sqref="AL23:AL24">
    <cfRule type="cellIs" dxfId="586" priority="1269" stopIfTrue="1" operator="equal">
      <formula>"EXTREMO"</formula>
    </cfRule>
  </conditionalFormatting>
  <conditionalFormatting sqref="AI23:AJ24">
    <cfRule type="cellIs" dxfId="585" priority="1260" stopIfTrue="1" operator="equal">
      <formula>4</formula>
    </cfRule>
    <cfRule type="cellIs" dxfId="584" priority="1261" stopIfTrue="1" operator="equal">
      <formula>3</formula>
    </cfRule>
    <cfRule type="cellIs" dxfId="583" priority="1262" stopIfTrue="1" operator="equal">
      <formula>2</formula>
    </cfRule>
    <cfRule type="cellIs" dxfId="582" priority="1263" stopIfTrue="1" operator="equal">
      <formula>1</formula>
    </cfRule>
    <cfRule type="cellIs" dxfId="581" priority="1264" stopIfTrue="1" operator="equal">
      <formula>5</formula>
    </cfRule>
  </conditionalFormatting>
  <conditionalFormatting sqref="AI23:AJ24">
    <cfRule type="cellIs" dxfId="580" priority="1251" stopIfTrue="1" operator="equal">
      <formula>4</formula>
    </cfRule>
    <cfRule type="cellIs" dxfId="579" priority="1252" stopIfTrue="1" operator="equal">
      <formula>3</formula>
    </cfRule>
    <cfRule type="cellIs" dxfId="578" priority="1253" stopIfTrue="1" operator="equal">
      <formula>2</formula>
    </cfRule>
    <cfRule type="cellIs" dxfId="577" priority="1254" stopIfTrue="1" operator="equal">
      <formula>1</formula>
    </cfRule>
    <cfRule type="cellIs" dxfId="576" priority="1255" stopIfTrue="1" operator="equal">
      <formula>5</formula>
    </cfRule>
  </conditionalFormatting>
  <conditionalFormatting sqref="AH33:AH34">
    <cfRule type="cellIs" dxfId="575" priority="1241" stopIfTrue="1" operator="equal">
      <formula>4</formula>
    </cfRule>
    <cfRule type="cellIs" dxfId="574" priority="1242" stopIfTrue="1" operator="equal">
      <formula>3</formula>
    </cfRule>
    <cfRule type="cellIs" dxfId="573" priority="1243" stopIfTrue="1" operator="equal">
      <formula>2</formula>
    </cfRule>
    <cfRule type="cellIs" dxfId="572" priority="1244" stopIfTrue="1" operator="equal">
      <formula>1</formula>
    </cfRule>
    <cfRule type="cellIs" dxfId="571" priority="1245" stopIfTrue="1" operator="equal">
      <formula>5</formula>
    </cfRule>
  </conditionalFormatting>
  <conditionalFormatting sqref="BF6">
    <cfRule type="colorScale" priority="1219">
      <colorScale>
        <cfvo type="min"/>
        <cfvo type="percentile" val="50"/>
        <cfvo type="max"/>
        <color rgb="FFF8696B"/>
        <color rgb="FFFFEB84"/>
        <color rgb="FF63BE7B"/>
      </colorScale>
    </cfRule>
  </conditionalFormatting>
  <conditionalFormatting sqref="BG6">
    <cfRule type="colorScale" priority="1220">
      <colorScale>
        <cfvo type="min"/>
        <cfvo type="percentile" val="50"/>
        <cfvo type="max"/>
        <color rgb="FFF8696B"/>
        <color rgb="FFFFEB84"/>
        <color rgb="FF63BE7B"/>
      </colorScale>
    </cfRule>
  </conditionalFormatting>
  <conditionalFormatting sqref="BD6:BE6">
    <cfRule type="iconSet" priority="1221">
      <iconSet iconSet="4TrafficLights">
        <cfvo type="percent" val="0"/>
        <cfvo type="percent" val="20"/>
        <cfvo type="percent" val="61"/>
        <cfvo type="percent" val="96"/>
      </iconSet>
    </cfRule>
  </conditionalFormatting>
  <conditionalFormatting sqref="G38:K38">
    <cfRule type="containsText" dxfId="570" priority="1104" stopIfTrue="1" operator="containsText" text="BAJO">
      <formula>NOT(ISERROR(SEARCH("BAJO",G38)))</formula>
    </cfRule>
    <cfRule type="cellIs" dxfId="569" priority="1105" stopIfTrue="1" operator="equal">
      <formula>"MUY ALTO"</formula>
    </cfRule>
    <cfRule type="cellIs" dxfId="568" priority="1106" stopIfTrue="1" operator="equal">
      <formula>"MODERADO"</formula>
    </cfRule>
    <cfRule type="cellIs" dxfId="567" priority="1107" stopIfTrue="1" operator="equal">
      <formula>"ALTO"</formula>
    </cfRule>
  </conditionalFormatting>
  <conditionalFormatting sqref="M36 AI36:AJ36 M38 AI38:AJ38">
    <cfRule type="cellIs" dxfId="566" priority="1094" stopIfTrue="1" operator="equal">
      <formula>4</formula>
    </cfRule>
    <cfRule type="cellIs" dxfId="565" priority="1095" stopIfTrue="1" operator="equal">
      <formula>3</formula>
    </cfRule>
    <cfRule type="cellIs" dxfId="564" priority="1096" stopIfTrue="1" operator="equal">
      <formula>2</formula>
    </cfRule>
    <cfRule type="cellIs" dxfId="563" priority="1097" stopIfTrue="1" operator="equal">
      <formula>1</formula>
    </cfRule>
    <cfRule type="cellIs" dxfId="562" priority="1098" stopIfTrue="1" operator="equal">
      <formula>5</formula>
    </cfRule>
  </conditionalFormatting>
  <conditionalFormatting sqref="BG36 BG38">
    <cfRule type="cellIs" dxfId="561" priority="1088" operator="equal">
      <formula>5</formula>
    </cfRule>
    <cfRule type="cellIs" dxfId="560" priority="1089" operator="equal">
      <formula>4</formula>
    </cfRule>
    <cfRule type="cellIs" dxfId="559" priority="1090" operator="equal">
      <formula>3</formula>
    </cfRule>
    <cfRule type="cellIs" dxfId="558" priority="1091" operator="equal">
      <formula>2</formula>
    </cfRule>
    <cfRule type="cellIs" dxfId="557" priority="1092" operator="lessThanOrEqual">
      <formula>1</formula>
    </cfRule>
  </conditionalFormatting>
  <conditionalFormatting sqref="AL36">
    <cfRule type="containsText" dxfId="556" priority="1055" stopIfTrue="1" operator="containsText" text="BAJO">
      <formula>NOT(ISERROR(SEARCH("BAJO",AL36)))</formula>
    </cfRule>
    <cfRule type="cellIs" dxfId="555" priority="1056" stopIfTrue="1" operator="equal">
      <formula>"MUY ALTO"</formula>
    </cfRule>
    <cfRule type="cellIs" dxfId="554" priority="1057" stopIfTrue="1" operator="equal">
      <formula>"MODERADO"</formula>
    </cfRule>
    <cfRule type="cellIs" dxfId="553" priority="1058" stopIfTrue="1" operator="equal">
      <formula>"ALTO"</formula>
    </cfRule>
  </conditionalFormatting>
  <conditionalFormatting sqref="AL38">
    <cfRule type="containsText" dxfId="552" priority="1051" stopIfTrue="1" operator="containsText" text="BAJO">
      <formula>NOT(ISERROR(SEARCH("BAJO",AL38)))</formula>
    </cfRule>
    <cfRule type="cellIs" dxfId="551" priority="1052" stopIfTrue="1" operator="equal">
      <formula>"MUY ALTO"</formula>
    </cfRule>
    <cfRule type="cellIs" dxfId="550" priority="1053" stopIfTrue="1" operator="equal">
      <formula>"MODERADO"</formula>
    </cfRule>
    <cfRule type="cellIs" dxfId="549" priority="1054" stopIfTrue="1" operator="equal">
      <formula>"ALTO"</formula>
    </cfRule>
  </conditionalFormatting>
  <conditionalFormatting sqref="AL36 AL38">
    <cfRule type="cellIs" dxfId="548" priority="1093" stopIfTrue="1" operator="equal">
      <formula>"EXTREMO"</formula>
    </cfRule>
  </conditionalFormatting>
  <conditionalFormatting sqref="G36:J36">
    <cfRule type="containsText" dxfId="547" priority="1043" stopIfTrue="1" operator="containsText" text="BAJO">
      <formula>NOT(ISERROR(SEARCH("BAJO",G36)))</formula>
    </cfRule>
    <cfRule type="cellIs" dxfId="546" priority="1044" stopIfTrue="1" operator="equal">
      <formula>"MUY ALTO"</formula>
    </cfRule>
    <cfRule type="cellIs" dxfId="545" priority="1045" stopIfTrue="1" operator="equal">
      <formula>"MODERADO"</formula>
    </cfRule>
    <cfRule type="cellIs" dxfId="544" priority="1046" stopIfTrue="1" operator="equal">
      <formula>"ALTO"</formula>
    </cfRule>
  </conditionalFormatting>
  <conditionalFormatting sqref="BD36">
    <cfRule type="iconSet" priority="1042">
      <iconSet iconSet="4TrafficLights">
        <cfvo type="percent" val="0"/>
        <cfvo type="percent" val="20"/>
        <cfvo type="percent" val="61"/>
        <cfvo type="percent" val="96"/>
      </iconSet>
    </cfRule>
  </conditionalFormatting>
  <conditionalFormatting sqref="BF38">
    <cfRule type="cellIs" dxfId="543" priority="1036" operator="equal">
      <formula>5</formula>
    </cfRule>
    <cfRule type="cellIs" dxfId="542" priority="1037" operator="equal">
      <formula>4</formula>
    </cfRule>
    <cfRule type="cellIs" dxfId="541" priority="1038" operator="equal">
      <formula>3</formula>
    </cfRule>
    <cfRule type="cellIs" dxfId="540" priority="1039" operator="equal">
      <formula>2</formula>
    </cfRule>
    <cfRule type="cellIs" dxfId="539" priority="1040" operator="lessThanOrEqual">
      <formula>1</formula>
    </cfRule>
  </conditionalFormatting>
  <conditionalFormatting sqref="BF38">
    <cfRule type="colorScale" priority="1041">
      <colorScale>
        <cfvo type="min"/>
        <cfvo type="percentile" val="50"/>
        <cfvo type="max"/>
        <color rgb="FFF8696B"/>
        <color rgb="FFFFEB84"/>
        <color rgb="FF63BE7B"/>
      </colorScale>
    </cfRule>
  </conditionalFormatting>
  <conditionalFormatting sqref="G6:J6">
    <cfRule type="containsText" dxfId="538" priority="1028" stopIfTrue="1" operator="containsText" text="BAJO">
      <formula>NOT(ISERROR(SEARCH("BAJO",G6)))</formula>
    </cfRule>
    <cfRule type="cellIs" dxfId="537" priority="1029" stopIfTrue="1" operator="equal">
      <formula>"MUY ALTO"</formula>
    </cfRule>
    <cfRule type="cellIs" dxfId="536" priority="1030" stopIfTrue="1" operator="equal">
      <formula>"MODERADO"</formula>
    </cfRule>
    <cfRule type="cellIs" dxfId="535" priority="1031" stopIfTrue="1" operator="equal">
      <formula>"ALTO"</formula>
    </cfRule>
  </conditionalFormatting>
  <conditionalFormatting sqref="AE6 M6 AI6:AJ6">
    <cfRule type="cellIs" dxfId="534" priority="1020" stopIfTrue="1" operator="equal">
      <formula>4</formula>
    </cfRule>
    <cfRule type="cellIs" dxfId="533" priority="1021" stopIfTrue="1" operator="equal">
      <formula>3</formula>
    </cfRule>
    <cfRule type="cellIs" dxfId="532" priority="1022" stopIfTrue="1" operator="equal">
      <formula>2</formula>
    </cfRule>
    <cfRule type="cellIs" dxfId="531" priority="1023" stopIfTrue="1" operator="equal">
      <formula>1</formula>
    </cfRule>
    <cfRule type="cellIs" dxfId="530" priority="1024" stopIfTrue="1" operator="equal">
      <formula>5</formula>
    </cfRule>
  </conditionalFormatting>
  <conditionalFormatting sqref="O6:V6">
    <cfRule type="cellIs" dxfId="529" priority="1015" stopIfTrue="1" operator="equal">
      <formula>4</formula>
    </cfRule>
    <cfRule type="cellIs" dxfId="528" priority="1016" stopIfTrue="1" operator="equal">
      <formula>3</formula>
    </cfRule>
    <cfRule type="cellIs" dxfId="527" priority="1017" stopIfTrue="1" operator="equal">
      <formula>2</formula>
    </cfRule>
    <cfRule type="cellIs" dxfId="526" priority="1018" stopIfTrue="1" operator="equal">
      <formula>1</formula>
    </cfRule>
    <cfRule type="cellIs" dxfId="525" priority="1019" stopIfTrue="1" operator="equal">
      <formula>5</formula>
    </cfRule>
  </conditionalFormatting>
  <conditionalFormatting sqref="BF6:BG6">
    <cfRule type="cellIs" dxfId="524" priority="1006" operator="equal">
      <formula>5</formula>
    </cfRule>
    <cfRule type="cellIs" dxfId="523" priority="1007" operator="equal">
      <formula>4</formula>
    </cfRule>
    <cfRule type="cellIs" dxfId="522" priority="1008" operator="equal">
      <formula>3</formula>
    </cfRule>
    <cfRule type="cellIs" dxfId="521" priority="1009" operator="equal">
      <formula>2</formula>
    </cfRule>
    <cfRule type="cellIs" dxfId="520" priority="1010" operator="lessThanOrEqual">
      <formula>1</formula>
    </cfRule>
  </conditionalFormatting>
  <conditionalFormatting sqref="BJ6">
    <cfRule type="containsText" dxfId="519" priority="1002" stopIfTrue="1" operator="containsText" text="BAJO">
      <formula>NOT(ISERROR(SEARCH("BAJO",BJ6)))</formula>
    </cfRule>
    <cfRule type="cellIs" dxfId="518" priority="1003" stopIfTrue="1" operator="equal">
      <formula>"EXTREMO"</formula>
    </cfRule>
    <cfRule type="cellIs" dxfId="517" priority="1004" stopIfTrue="1" operator="equal">
      <formula>"MODERADO"</formula>
    </cfRule>
    <cfRule type="cellIs" dxfId="516" priority="1005" stopIfTrue="1" operator="equal">
      <formula>"ALTO"</formula>
    </cfRule>
  </conditionalFormatting>
  <conditionalFormatting sqref="C6">
    <cfRule type="containsText" dxfId="515" priority="994" stopIfTrue="1" operator="containsText" text="BAJO">
      <formula>NOT(ISERROR(SEARCH("BAJO",C6)))</formula>
    </cfRule>
    <cfRule type="cellIs" dxfId="514" priority="995" stopIfTrue="1" operator="equal">
      <formula>"MUY ALTO"</formula>
    </cfRule>
    <cfRule type="cellIs" dxfId="513" priority="996" stopIfTrue="1" operator="equal">
      <formula>"MODERADO"</formula>
    </cfRule>
    <cfRule type="cellIs" dxfId="512" priority="997" stopIfTrue="1" operator="equal">
      <formula>"ALTO"</formula>
    </cfRule>
  </conditionalFormatting>
  <conditionalFormatting sqref="AL6">
    <cfRule type="containsText" dxfId="511" priority="987" stopIfTrue="1" operator="containsText" text="BAJO">
      <formula>NOT(ISERROR(SEARCH("BAJO",AL6)))</formula>
    </cfRule>
    <cfRule type="cellIs" dxfId="510" priority="988" stopIfTrue="1" operator="equal">
      <formula>"MUY ALTO"</formula>
    </cfRule>
    <cfRule type="cellIs" dxfId="509" priority="989" stopIfTrue="1" operator="equal">
      <formula>"MODERADO"</formula>
    </cfRule>
    <cfRule type="cellIs" dxfId="508" priority="990" stopIfTrue="1" operator="equal">
      <formula>"ALTO"</formula>
    </cfRule>
  </conditionalFormatting>
  <conditionalFormatting sqref="AL6">
    <cfRule type="cellIs" dxfId="507" priority="1012" stopIfTrue="1" operator="equal">
      <formula>"EXTREMO"</formula>
    </cfRule>
  </conditionalFormatting>
  <conditionalFormatting sqref="AK6">
    <cfRule type="cellIs" dxfId="506" priority="983" stopIfTrue="1" operator="greaterThanOrEqual">
      <formula>12.1</formula>
    </cfRule>
    <cfRule type="cellIs" dxfId="505" priority="984" stopIfTrue="1" operator="between">
      <formula>6.1</formula>
      <formula>12</formula>
    </cfRule>
    <cfRule type="cellIs" dxfId="504" priority="985" stopIfTrue="1" operator="between">
      <formula>2.1</formula>
      <formula>6</formula>
    </cfRule>
    <cfRule type="cellIs" dxfId="503" priority="986" stopIfTrue="1" operator="lessThanOrEqual">
      <formula>2</formula>
    </cfRule>
  </conditionalFormatting>
  <conditionalFormatting sqref="BC6">
    <cfRule type="iconSet" priority="1035">
      <iconSet iconSet="4TrafficLights">
        <cfvo type="percent" val="0"/>
        <cfvo type="percent" val="20"/>
        <cfvo type="percent" val="61"/>
        <cfvo type="percent" val="81"/>
      </iconSet>
    </cfRule>
  </conditionalFormatting>
  <conditionalFormatting sqref="S33:T34 T36">
    <cfRule type="cellIs" dxfId="502" priority="973" stopIfTrue="1" operator="equal">
      <formula>4</formula>
    </cfRule>
    <cfRule type="cellIs" dxfId="501" priority="974" stopIfTrue="1" operator="equal">
      <formula>3</formula>
    </cfRule>
    <cfRule type="cellIs" dxfId="500" priority="975" stopIfTrue="1" operator="equal">
      <formula>2</formula>
    </cfRule>
    <cfRule type="cellIs" dxfId="499" priority="976" stopIfTrue="1" operator="equal">
      <formula>1</formula>
    </cfRule>
    <cfRule type="cellIs" dxfId="498" priority="977" stopIfTrue="1" operator="equal">
      <formula>5</formula>
    </cfRule>
  </conditionalFormatting>
  <conditionalFormatting sqref="Y33:AA34 Y36:AA36">
    <cfRule type="cellIs" dxfId="497" priority="968" stopIfTrue="1" operator="equal">
      <formula>4</formula>
    </cfRule>
    <cfRule type="cellIs" dxfId="496" priority="969" stopIfTrue="1" operator="equal">
      <formula>3</formula>
    </cfRule>
    <cfRule type="cellIs" dxfId="495" priority="970" stopIfTrue="1" operator="equal">
      <formula>2</formula>
    </cfRule>
    <cfRule type="cellIs" dxfId="494" priority="971" stopIfTrue="1" operator="equal">
      <formula>1</formula>
    </cfRule>
    <cfRule type="cellIs" dxfId="493" priority="972" stopIfTrue="1" operator="equal">
      <formula>5</formula>
    </cfRule>
  </conditionalFormatting>
  <conditionalFormatting sqref="AC33:AF34">
    <cfRule type="cellIs" dxfId="492" priority="963" stopIfTrue="1" operator="equal">
      <formula>4</formula>
    </cfRule>
    <cfRule type="cellIs" dxfId="491" priority="964" stopIfTrue="1" operator="equal">
      <formula>3</formula>
    </cfRule>
    <cfRule type="cellIs" dxfId="490" priority="965" stopIfTrue="1" operator="equal">
      <formula>2</formula>
    </cfRule>
    <cfRule type="cellIs" dxfId="489" priority="966" stopIfTrue="1" operator="equal">
      <formula>1</formula>
    </cfRule>
    <cfRule type="cellIs" dxfId="488" priority="967" stopIfTrue="1" operator="equal">
      <formula>5</formula>
    </cfRule>
  </conditionalFormatting>
  <conditionalFormatting sqref="BH8:BH9 BH11">
    <cfRule type="cellIs" dxfId="487" priority="957" stopIfTrue="1" operator="equal">
      <formula>4</formula>
    </cfRule>
  </conditionalFormatting>
  <conditionalFormatting sqref="AK13:AK14">
    <cfRule type="cellIs" dxfId="486" priority="956" stopIfTrue="1" operator="equal">
      <formula>12</formula>
    </cfRule>
  </conditionalFormatting>
  <conditionalFormatting sqref="C49 AL49">
    <cfRule type="containsText" dxfId="485" priority="948" stopIfTrue="1" operator="containsText" text="BAJO">
      <formula>NOT(ISERROR(SEARCH("BAJO",C49)))</formula>
    </cfRule>
    <cfRule type="cellIs" dxfId="484" priority="949" stopIfTrue="1" operator="equal">
      <formula>"MUY ALTO"</formula>
    </cfRule>
    <cfRule type="cellIs" dxfId="483" priority="950" stopIfTrue="1" operator="equal">
      <formula>"MODERADO"</formula>
    </cfRule>
    <cfRule type="cellIs" dxfId="482" priority="951" stopIfTrue="1" operator="equal">
      <formula>"ALTO"</formula>
    </cfRule>
  </conditionalFormatting>
  <conditionalFormatting sqref="M49">
    <cfRule type="cellIs" dxfId="481" priority="940" stopIfTrue="1" operator="equal">
      <formula>4</formula>
    </cfRule>
    <cfRule type="cellIs" dxfId="480" priority="941" stopIfTrue="1" operator="equal">
      <formula>3</formula>
    </cfRule>
    <cfRule type="cellIs" dxfId="479" priority="942" stopIfTrue="1" operator="equal">
      <formula>2</formula>
    </cfRule>
    <cfRule type="cellIs" dxfId="478" priority="943" stopIfTrue="1" operator="equal">
      <formula>1</formula>
    </cfRule>
    <cfRule type="cellIs" dxfId="477" priority="944" stopIfTrue="1" operator="equal">
      <formula>5</formula>
    </cfRule>
  </conditionalFormatting>
  <conditionalFormatting sqref="BF49:BG49">
    <cfRule type="cellIs" dxfId="476" priority="934" operator="equal">
      <formula>5</formula>
    </cfRule>
    <cfRule type="cellIs" dxfId="475" priority="935" operator="equal">
      <formula>4</formula>
    </cfRule>
    <cfRule type="cellIs" dxfId="474" priority="936" operator="equal">
      <formula>3</formula>
    </cfRule>
    <cfRule type="cellIs" dxfId="473" priority="937" operator="equal">
      <formula>2</formula>
    </cfRule>
    <cfRule type="cellIs" dxfId="472" priority="938" operator="lessThanOrEqual">
      <formula>1</formula>
    </cfRule>
  </conditionalFormatting>
  <conditionalFormatting sqref="AL49">
    <cfRule type="containsText" dxfId="471" priority="914" stopIfTrue="1" operator="containsText" text="BAJO">
      <formula>NOT(ISERROR(SEARCH("BAJO",AL49)))</formula>
    </cfRule>
    <cfRule type="cellIs" dxfId="470" priority="915" stopIfTrue="1" operator="equal">
      <formula>"MUY ALTO"</formula>
    </cfRule>
    <cfRule type="cellIs" dxfId="469" priority="916" stopIfTrue="1" operator="equal">
      <formula>"MODERADO"</formula>
    </cfRule>
    <cfRule type="cellIs" dxfId="468" priority="917" stopIfTrue="1" operator="equal">
      <formula>"ALTO"</formula>
    </cfRule>
  </conditionalFormatting>
  <conditionalFormatting sqref="AL49">
    <cfRule type="cellIs" dxfId="467" priority="939" stopIfTrue="1" operator="equal">
      <formula>"EXTREMO"</formula>
    </cfRule>
  </conditionalFormatting>
  <conditionalFormatting sqref="BF49">
    <cfRule type="colorScale" priority="952">
      <colorScale>
        <cfvo type="min"/>
        <cfvo type="percentile" val="50"/>
        <cfvo type="max"/>
        <color rgb="FFF8696B"/>
        <color rgb="FFFFEB84"/>
        <color rgb="FF63BE7B"/>
      </colorScale>
    </cfRule>
  </conditionalFormatting>
  <conditionalFormatting sqref="BG49:BG50">
    <cfRule type="colorScale" priority="953">
      <colorScale>
        <cfvo type="min"/>
        <cfvo type="percentile" val="50"/>
        <cfvo type="max"/>
        <color rgb="FFF8696B"/>
        <color rgb="FFFFEB84"/>
        <color rgb="FF63BE7B"/>
      </colorScale>
    </cfRule>
  </conditionalFormatting>
  <conditionalFormatting sqref="BD49:BE49">
    <cfRule type="iconSet" priority="954">
      <iconSet iconSet="4TrafficLights">
        <cfvo type="percent" val="0"/>
        <cfvo type="percent" val="20"/>
        <cfvo type="percent" val="61"/>
        <cfvo type="percent" val="96"/>
      </iconSet>
    </cfRule>
  </conditionalFormatting>
  <conditionalFormatting sqref="BC49:BC50">
    <cfRule type="iconSet" priority="955">
      <iconSet iconSet="4TrafficLights">
        <cfvo type="percent" val="0"/>
        <cfvo type="percent" val="20"/>
        <cfvo type="percent" val="61"/>
        <cfvo type="percent" val="81"/>
      </iconSet>
    </cfRule>
  </conditionalFormatting>
  <conditionalFormatting sqref="M32 AI32:AJ32">
    <cfRule type="cellIs" dxfId="466" priority="898" stopIfTrue="1" operator="equal">
      <formula>4</formula>
    </cfRule>
    <cfRule type="cellIs" dxfId="465" priority="899" stopIfTrue="1" operator="equal">
      <formula>3</formula>
    </cfRule>
    <cfRule type="cellIs" dxfId="464" priority="900" stopIfTrue="1" operator="equal">
      <formula>2</formula>
    </cfRule>
    <cfRule type="cellIs" dxfId="463" priority="901" stopIfTrue="1" operator="equal">
      <formula>1</formula>
    </cfRule>
    <cfRule type="cellIs" dxfId="462" priority="902" stopIfTrue="1" operator="equal">
      <formula>5</formula>
    </cfRule>
  </conditionalFormatting>
  <conditionalFormatting sqref="BF32:BG32">
    <cfRule type="cellIs" dxfId="461" priority="892" operator="equal">
      <formula>5</formula>
    </cfRule>
    <cfRule type="cellIs" dxfId="460" priority="893" operator="equal">
      <formula>4</formula>
    </cfRule>
    <cfRule type="cellIs" dxfId="459" priority="894" operator="equal">
      <formula>3</formula>
    </cfRule>
    <cfRule type="cellIs" dxfId="458" priority="895" operator="equal">
      <formula>2</formula>
    </cfRule>
    <cfRule type="cellIs" dxfId="457" priority="896" operator="lessThanOrEqual">
      <formula>1</formula>
    </cfRule>
  </conditionalFormatting>
  <conditionalFormatting sqref="AL32">
    <cfRule type="containsText" dxfId="456" priority="876" stopIfTrue="1" operator="containsText" text="BAJO">
      <formula>NOT(ISERROR(SEARCH("BAJO",AL32)))</formula>
    </cfRule>
    <cfRule type="cellIs" dxfId="455" priority="877" stopIfTrue="1" operator="equal">
      <formula>"MUY ALTO"</formula>
    </cfRule>
    <cfRule type="cellIs" dxfId="454" priority="878" stopIfTrue="1" operator="equal">
      <formula>"MODERADO"</formula>
    </cfRule>
    <cfRule type="cellIs" dxfId="453" priority="879" stopIfTrue="1" operator="equal">
      <formula>"ALTO"</formula>
    </cfRule>
  </conditionalFormatting>
  <conditionalFormatting sqref="AL32">
    <cfRule type="cellIs" dxfId="452" priority="897" stopIfTrue="1" operator="equal">
      <formula>"EXTREMO"</formula>
    </cfRule>
  </conditionalFormatting>
  <conditionalFormatting sqref="BF32">
    <cfRule type="colorScale" priority="910">
      <colorScale>
        <cfvo type="min"/>
        <cfvo type="percentile" val="50"/>
        <cfvo type="max"/>
        <color rgb="FFF8696B"/>
        <color rgb="FFFFEB84"/>
        <color rgb="FF63BE7B"/>
      </colorScale>
    </cfRule>
  </conditionalFormatting>
  <conditionalFormatting sqref="BG32">
    <cfRule type="colorScale" priority="911">
      <colorScale>
        <cfvo type="min"/>
        <cfvo type="percentile" val="50"/>
        <cfvo type="max"/>
        <color rgb="FFF8696B"/>
        <color rgb="FFFFEB84"/>
        <color rgb="FF63BE7B"/>
      </colorScale>
    </cfRule>
  </conditionalFormatting>
  <conditionalFormatting sqref="BD32:BE32">
    <cfRule type="iconSet" priority="912">
      <iconSet iconSet="4TrafficLights">
        <cfvo type="percent" val="0"/>
        <cfvo type="percent" val="20"/>
        <cfvo type="percent" val="61"/>
        <cfvo type="percent" val="96"/>
      </iconSet>
    </cfRule>
  </conditionalFormatting>
  <conditionalFormatting sqref="BC32">
    <cfRule type="iconSet" priority="913">
      <iconSet iconSet="4TrafficLights">
        <cfvo type="percent" val="0"/>
        <cfvo type="percent" val="20"/>
        <cfvo type="percent" val="61"/>
        <cfvo type="percent" val="81"/>
      </iconSet>
    </cfRule>
  </conditionalFormatting>
  <conditionalFormatting sqref="C27">
    <cfRule type="containsText" dxfId="451" priority="842" stopIfTrue="1" operator="containsText" text="BAJO">
      <formula>NOT(ISERROR(SEARCH("BAJO",C27)))</formula>
    </cfRule>
    <cfRule type="cellIs" dxfId="450" priority="843" stopIfTrue="1" operator="equal">
      <formula>"MUY ALTO"</formula>
    </cfRule>
    <cfRule type="cellIs" dxfId="449" priority="844" stopIfTrue="1" operator="equal">
      <formula>"MODERADO"</formula>
    </cfRule>
    <cfRule type="cellIs" dxfId="448" priority="845" stopIfTrue="1" operator="equal">
      <formula>"ALTO"</formula>
    </cfRule>
  </conditionalFormatting>
  <conditionalFormatting sqref="M26:M27">
    <cfRule type="cellIs" dxfId="447" priority="837" stopIfTrue="1" operator="equal">
      <formula>4</formula>
    </cfRule>
    <cfRule type="cellIs" dxfId="446" priority="838" stopIfTrue="1" operator="equal">
      <formula>3</formula>
    </cfRule>
    <cfRule type="cellIs" dxfId="445" priority="839" stopIfTrue="1" operator="equal">
      <formula>2</formula>
    </cfRule>
    <cfRule type="cellIs" dxfId="444" priority="840" stopIfTrue="1" operator="equal">
      <formula>1</formula>
    </cfRule>
    <cfRule type="cellIs" dxfId="443" priority="841" stopIfTrue="1" operator="equal">
      <formula>5</formula>
    </cfRule>
  </conditionalFormatting>
  <conditionalFormatting sqref="AI27:AJ27">
    <cfRule type="cellIs" dxfId="442" priority="832" stopIfTrue="1" operator="equal">
      <formula>4</formula>
    </cfRule>
    <cfRule type="cellIs" dxfId="441" priority="833" stopIfTrue="1" operator="equal">
      <formula>3</formula>
    </cfRule>
    <cfRule type="cellIs" dxfId="440" priority="834" stopIfTrue="1" operator="equal">
      <formula>2</formula>
    </cfRule>
    <cfRule type="cellIs" dxfId="439" priority="835" stopIfTrue="1" operator="equal">
      <formula>1</formula>
    </cfRule>
    <cfRule type="cellIs" dxfId="438" priority="836" stopIfTrue="1" operator="equal">
      <formula>5</formula>
    </cfRule>
  </conditionalFormatting>
  <conditionalFormatting sqref="AL27">
    <cfRule type="containsText" dxfId="437" priority="827" stopIfTrue="1" operator="containsText" text="BAJO">
      <formula>NOT(ISERROR(SEARCH("BAJO",AL27)))</formula>
    </cfRule>
    <cfRule type="cellIs" dxfId="436" priority="828" stopIfTrue="1" operator="equal">
      <formula>"MUY ALTO"</formula>
    </cfRule>
    <cfRule type="cellIs" dxfId="435" priority="829" stopIfTrue="1" operator="equal">
      <formula>"MODERADO"</formula>
    </cfRule>
    <cfRule type="cellIs" dxfId="434" priority="830" stopIfTrue="1" operator="equal">
      <formula>"ALTO"</formula>
    </cfRule>
  </conditionalFormatting>
  <conditionalFormatting sqref="AL27">
    <cfRule type="cellIs" dxfId="433" priority="831" stopIfTrue="1" operator="equal">
      <formula>"EXTREMO"</formula>
    </cfRule>
  </conditionalFormatting>
  <conditionalFormatting sqref="AK27">
    <cfRule type="cellIs" dxfId="432" priority="823" stopIfTrue="1" operator="greaterThanOrEqual">
      <formula>12.1</formula>
    </cfRule>
    <cfRule type="cellIs" dxfId="431" priority="824" stopIfTrue="1" operator="between">
      <formula>6.1</formula>
      <formula>12</formula>
    </cfRule>
    <cfRule type="cellIs" dxfId="430" priority="825" stopIfTrue="1" operator="between">
      <formula>2.1</formula>
      <formula>6</formula>
    </cfRule>
    <cfRule type="cellIs" dxfId="429" priority="826" stopIfTrue="1" operator="lessThanOrEqual">
      <formula>2</formula>
    </cfRule>
  </conditionalFormatting>
  <conditionalFormatting sqref="AI26:AJ26">
    <cfRule type="cellIs" dxfId="428" priority="808" stopIfTrue="1" operator="equal">
      <formula>4</formula>
    </cfRule>
    <cfRule type="cellIs" dxfId="427" priority="809" stopIfTrue="1" operator="equal">
      <formula>3</formula>
    </cfRule>
    <cfRule type="cellIs" dxfId="426" priority="810" stopIfTrue="1" operator="equal">
      <formula>2</formula>
    </cfRule>
    <cfRule type="cellIs" dxfId="425" priority="811" stopIfTrue="1" operator="equal">
      <formula>1</formula>
    </cfRule>
    <cfRule type="cellIs" dxfId="424" priority="812" stopIfTrue="1" operator="equal">
      <formula>5</formula>
    </cfRule>
  </conditionalFormatting>
  <conditionalFormatting sqref="AL26">
    <cfRule type="containsText" dxfId="423" priority="818" stopIfTrue="1" operator="containsText" text="BAJO">
      <formula>NOT(ISERROR(SEARCH("BAJO",AL26)))</formula>
    </cfRule>
    <cfRule type="cellIs" dxfId="422" priority="819" stopIfTrue="1" operator="equal">
      <formula>"MUY ALTO"</formula>
    </cfRule>
    <cfRule type="cellIs" dxfId="421" priority="820" stopIfTrue="1" operator="equal">
      <formula>"MODERADO"</formula>
    </cfRule>
    <cfRule type="cellIs" dxfId="420" priority="821" stopIfTrue="1" operator="equal">
      <formula>"ALTO"</formula>
    </cfRule>
  </conditionalFormatting>
  <conditionalFormatting sqref="AL26">
    <cfRule type="cellIs" dxfId="419" priority="822" stopIfTrue="1" operator="equal">
      <formula>"EXTREMO"</formula>
    </cfRule>
  </conditionalFormatting>
  <conditionalFormatting sqref="AI26:AJ26">
    <cfRule type="cellIs" dxfId="418" priority="813" stopIfTrue="1" operator="equal">
      <formula>4</formula>
    </cfRule>
    <cfRule type="cellIs" dxfId="417" priority="814" stopIfTrue="1" operator="equal">
      <formula>3</formula>
    </cfRule>
    <cfRule type="cellIs" dxfId="416" priority="815" stopIfTrue="1" operator="equal">
      <formula>2</formula>
    </cfRule>
    <cfRule type="cellIs" dxfId="415" priority="816" stopIfTrue="1" operator="equal">
      <formula>1</formula>
    </cfRule>
    <cfRule type="cellIs" dxfId="414" priority="817" stopIfTrue="1" operator="equal">
      <formula>5</formula>
    </cfRule>
  </conditionalFormatting>
  <conditionalFormatting sqref="BF27:BG27 BF28:BF29">
    <cfRule type="cellIs" dxfId="413" priority="794" operator="equal">
      <formula>5</formula>
    </cfRule>
    <cfRule type="cellIs" dxfId="412" priority="795" operator="equal">
      <formula>4</formula>
    </cfRule>
    <cfRule type="cellIs" dxfId="411" priority="796" operator="equal">
      <formula>3</formula>
    </cfRule>
    <cfRule type="cellIs" dxfId="410" priority="797" operator="equal">
      <formula>2</formula>
    </cfRule>
    <cfRule type="cellIs" dxfId="409" priority="798" operator="lessThanOrEqual">
      <formula>1</formula>
    </cfRule>
  </conditionalFormatting>
  <conditionalFormatting sqref="BF27:BF28">
    <cfRule type="colorScale" priority="799">
      <colorScale>
        <cfvo type="min"/>
        <cfvo type="percentile" val="50"/>
        <cfvo type="max"/>
        <color rgb="FFF8696B"/>
        <color rgb="FFFFEB84"/>
        <color rgb="FF63BE7B"/>
      </colorScale>
    </cfRule>
  </conditionalFormatting>
  <conditionalFormatting sqref="BG27">
    <cfRule type="colorScale" priority="800">
      <colorScale>
        <cfvo type="min"/>
        <cfvo type="percentile" val="50"/>
        <cfvo type="max"/>
        <color rgb="FFF8696B"/>
        <color rgb="FFFFEB84"/>
        <color rgb="FF63BE7B"/>
      </colorScale>
    </cfRule>
  </conditionalFormatting>
  <conditionalFormatting sqref="BF22:BG22">
    <cfRule type="cellIs" dxfId="408" priority="787" operator="equal">
      <formula>5</formula>
    </cfRule>
    <cfRule type="cellIs" dxfId="407" priority="788" operator="equal">
      <formula>4</formula>
    </cfRule>
    <cfRule type="cellIs" dxfId="406" priority="789" operator="equal">
      <formula>3</formula>
    </cfRule>
    <cfRule type="cellIs" dxfId="405" priority="790" operator="equal">
      <formula>2</formula>
    </cfRule>
    <cfRule type="cellIs" dxfId="404" priority="791" operator="lessThanOrEqual">
      <formula>1</formula>
    </cfRule>
  </conditionalFormatting>
  <conditionalFormatting sqref="BF22">
    <cfRule type="colorScale" priority="792">
      <colorScale>
        <cfvo type="min"/>
        <cfvo type="percentile" val="50"/>
        <cfvo type="max"/>
        <color rgb="FFF8696B"/>
        <color rgb="FFFFEB84"/>
        <color rgb="FF63BE7B"/>
      </colorScale>
    </cfRule>
  </conditionalFormatting>
  <conditionalFormatting sqref="BG22">
    <cfRule type="colorScale" priority="793">
      <colorScale>
        <cfvo type="min"/>
        <cfvo type="percentile" val="50"/>
        <cfvo type="max"/>
        <color rgb="FFF8696B"/>
        <color rgb="FFFFEB84"/>
        <color rgb="FF63BE7B"/>
      </colorScale>
    </cfRule>
  </conditionalFormatting>
  <conditionalFormatting sqref="BF26:BG26">
    <cfRule type="cellIs" dxfId="403" priority="665" operator="equal">
      <formula>5</formula>
    </cfRule>
    <cfRule type="cellIs" dxfId="402" priority="666" operator="equal">
      <formula>4</formula>
    </cfRule>
    <cfRule type="cellIs" dxfId="401" priority="667" operator="equal">
      <formula>3</formula>
    </cfRule>
    <cfRule type="cellIs" dxfId="400" priority="668" operator="equal">
      <formula>2</formula>
    </cfRule>
    <cfRule type="cellIs" dxfId="399" priority="669" operator="lessThanOrEqual">
      <formula>1</formula>
    </cfRule>
  </conditionalFormatting>
  <conditionalFormatting sqref="BF26">
    <cfRule type="colorScale" priority="670">
      <colorScale>
        <cfvo type="min"/>
        <cfvo type="percentile" val="50"/>
        <cfvo type="max"/>
        <color rgb="FFF8696B"/>
        <color rgb="FFFFEB84"/>
        <color rgb="FF63BE7B"/>
      </colorScale>
    </cfRule>
  </conditionalFormatting>
  <conditionalFormatting sqref="BG26">
    <cfRule type="colorScale" priority="671">
      <colorScale>
        <cfvo type="min"/>
        <cfvo type="percentile" val="50"/>
        <cfvo type="max"/>
        <color rgb="FFF8696B"/>
        <color rgb="FFFFEB84"/>
        <color rgb="FF63BE7B"/>
      </colorScale>
    </cfRule>
  </conditionalFormatting>
  <conditionalFormatting sqref="BJ26">
    <cfRule type="containsText" dxfId="398" priority="661" stopIfTrue="1" operator="containsText" text="BAJO">
      <formula>NOT(ISERROR(SEARCH("BAJO",BJ26)))</formula>
    </cfRule>
    <cfRule type="cellIs" dxfId="397" priority="662" stopIfTrue="1" operator="equal">
      <formula>"EXTREMO"</formula>
    </cfRule>
    <cfRule type="cellIs" dxfId="396" priority="663" stopIfTrue="1" operator="equal">
      <formula>"MODERADO"</formula>
    </cfRule>
    <cfRule type="cellIs" dxfId="395" priority="664" stopIfTrue="1" operator="equal">
      <formula>"ALTO"</formula>
    </cfRule>
  </conditionalFormatting>
  <conditionalFormatting sqref="BJ28:BJ29">
    <cfRule type="containsText" dxfId="394" priority="657" stopIfTrue="1" operator="containsText" text="BAJO">
      <formula>NOT(ISERROR(SEARCH("BAJO",BJ28)))</formula>
    </cfRule>
    <cfRule type="cellIs" dxfId="393" priority="658" stopIfTrue="1" operator="equal">
      <formula>"EXTREMO"</formula>
    </cfRule>
    <cfRule type="cellIs" dxfId="392" priority="659" stopIfTrue="1" operator="equal">
      <formula>"MODERADO"</formula>
    </cfRule>
    <cfRule type="cellIs" dxfId="391" priority="660" stopIfTrue="1" operator="equal">
      <formula>"ALTO"</formula>
    </cfRule>
  </conditionalFormatting>
  <conditionalFormatting sqref="C5">
    <cfRule type="containsText" dxfId="390" priority="652" stopIfTrue="1" operator="containsText" text="BAJO">
      <formula>NOT(ISERROR(SEARCH("BAJO",C5)))</formula>
    </cfRule>
    <cfRule type="cellIs" dxfId="389" priority="653" stopIfTrue="1" operator="equal">
      <formula>"MUY ALTO"</formula>
    </cfRule>
    <cfRule type="cellIs" dxfId="388" priority="654" stopIfTrue="1" operator="equal">
      <formula>"MODERADO"</formula>
    </cfRule>
    <cfRule type="cellIs" dxfId="387" priority="655" stopIfTrue="1" operator="equal">
      <formula>"ALTO"</formula>
    </cfRule>
  </conditionalFormatting>
  <conditionalFormatting sqref="G5">
    <cfRule type="containsText" dxfId="386" priority="645" stopIfTrue="1" operator="containsText" text="BAJO">
      <formula>NOT(ISERROR(SEARCH("BAJO",G5)))</formula>
    </cfRule>
    <cfRule type="cellIs" dxfId="385" priority="646" stopIfTrue="1" operator="equal">
      <formula>"MUY ALTO"</formula>
    </cfRule>
    <cfRule type="cellIs" dxfId="384" priority="647" stopIfTrue="1" operator="equal">
      <formula>"MODERADO"</formula>
    </cfRule>
    <cfRule type="cellIs" dxfId="383" priority="648" stopIfTrue="1" operator="equal">
      <formula>"ALTO"</formula>
    </cfRule>
  </conditionalFormatting>
  <conditionalFormatting sqref="AI5:AJ5">
    <cfRule type="cellIs" dxfId="382" priority="637" stopIfTrue="1" operator="equal">
      <formula>4</formula>
    </cfRule>
    <cfRule type="cellIs" dxfId="381" priority="638" stopIfTrue="1" operator="equal">
      <formula>3</formula>
    </cfRule>
    <cfRule type="cellIs" dxfId="380" priority="639" stopIfTrue="1" operator="equal">
      <formula>2</formula>
    </cfRule>
    <cfRule type="cellIs" dxfId="379" priority="640" stopIfTrue="1" operator="equal">
      <formula>1</formula>
    </cfRule>
    <cfRule type="cellIs" dxfId="378" priority="641" stopIfTrue="1" operator="equal">
      <formula>5</formula>
    </cfRule>
  </conditionalFormatting>
  <conditionalFormatting sqref="AL5">
    <cfRule type="containsText" dxfId="377" priority="633" stopIfTrue="1" operator="containsText" text="BAJO">
      <formula>NOT(ISERROR(SEARCH("BAJO",AL5)))</formula>
    </cfRule>
    <cfRule type="cellIs" dxfId="376" priority="635" stopIfTrue="1" operator="equal">
      <formula>"MODERADO"</formula>
    </cfRule>
    <cfRule type="cellIs" dxfId="375" priority="636" stopIfTrue="1" operator="equal">
      <formula>"ALTO"</formula>
    </cfRule>
  </conditionalFormatting>
  <conditionalFormatting sqref="H5:J5">
    <cfRule type="containsText" dxfId="374" priority="616" stopIfTrue="1" operator="containsText" text="BAJO">
      <formula>NOT(ISERROR(SEARCH("BAJO",H5)))</formula>
    </cfRule>
    <cfRule type="cellIs" dxfId="373" priority="617" stopIfTrue="1" operator="equal">
      <formula>"MUY ALTO"</formula>
    </cfRule>
    <cfRule type="cellIs" dxfId="372" priority="618" stopIfTrue="1" operator="equal">
      <formula>"MODERADO"</formula>
    </cfRule>
    <cfRule type="cellIs" dxfId="371" priority="619" stopIfTrue="1" operator="equal">
      <formula>"ALTO"</formula>
    </cfRule>
  </conditionalFormatting>
  <conditionalFormatting sqref="BF5">
    <cfRule type="colorScale" priority="595">
      <colorScale>
        <cfvo type="min"/>
        <cfvo type="percentile" val="50"/>
        <cfvo type="max"/>
        <color rgb="FFF8696B"/>
        <color rgb="FFFFEB84"/>
        <color rgb="FF63BE7B"/>
      </colorScale>
    </cfRule>
  </conditionalFormatting>
  <conditionalFormatting sqref="BF5">
    <cfRule type="cellIs" dxfId="370" priority="590" operator="equal">
      <formula>5</formula>
    </cfRule>
    <cfRule type="cellIs" dxfId="369" priority="591" operator="equal">
      <formula>4</formula>
    </cfRule>
    <cfRule type="cellIs" dxfId="368" priority="592" operator="equal">
      <formula>3</formula>
    </cfRule>
    <cfRule type="cellIs" dxfId="367" priority="593" operator="equal">
      <formula>2</formula>
    </cfRule>
    <cfRule type="cellIs" dxfId="366" priority="594" operator="lessThanOrEqual">
      <formula>1</formula>
    </cfRule>
  </conditionalFormatting>
  <conditionalFormatting sqref="BG5">
    <cfRule type="colorScale" priority="589">
      <colorScale>
        <cfvo type="min"/>
        <cfvo type="percentile" val="50"/>
        <cfvo type="max"/>
        <color rgb="FFF8696B"/>
        <color rgb="FFFFEB84"/>
        <color rgb="FF63BE7B"/>
      </colorScale>
    </cfRule>
  </conditionalFormatting>
  <conditionalFormatting sqref="BG5">
    <cfRule type="cellIs" dxfId="365" priority="584" operator="equal">
      <formula>5</formula>
    </cfRule>
    <cfRule type="cellIs" dxfId="364" priority="585" operator="equal">
      <formula>4</formula>
    </cfRule>
    <cfRule type="cellIs" dxfId="363" priority="586" operator="equal">
      <formula>3</formula>
    </cfRule>
    <cfRule type="cellIs" dxfId="362" priority="587" operator="equal">
      <formula>2</formula>
    </cfRule>
    <cfRule type="cellIs" dxfId="361" priority="588" operator="lessThanOrEqual">
      <formula>1</formula>
    </cfRule>
  </conditionalFormatting>
  <conditionalFormatting sqref="BJ22">
    <cfRule type="containsText" dxfId="360" priority="566" stopIfTrue="1" operator="containsText" text="BAJO">
      <formula>NOT(ISERROR(SEARCH("BAJO",BJ22)))</formula>
    </cfRule>
    <cfRule type="cellIs" dxfId="359" priority="567" stopIfTrue="1" operator="equal">
      <formula>"EXTREMO"</formula>
    </cfRule>
    <cfRule type="cellIs" dxfId="358" priority="568" stopIfTrue="1" operator="equal">
      <formula>"MODERADO"</formula>
    </cfRule>
    <cfRule type="cellIs" dxfId="357" priority="569" stopIfTrue="1" operator="equal">
      <formula>"ALTO"</formula>
    </cfRule>
  </conditionalFormatting>
  <conditionalFormatting sqref="BJ27">
    <cfRule type="containsText" dxfId="356" priority="562" stopIfTrue="1" operator="containsText" text="BAJO">
      <formula>NOT(ISERROR(SEARCH("BAJO",BJ27)))</formula>
    </cfRule>
    <cfRule type="cellIs" dxfId="355" priority="563" stopIfTrue="1" operator="equal">
      <formula>"EXTREMO"</formula>
    </cfRule>
    <cfRule type="cellIs" dxfId="354" priority="564" stopIfTrue="1" operator="equal">
      <formula>"MODERADO"</formula>
    </cfRule>
    <cfRule type="cellIs" dxfId="353" priority="565" stopIfTrue="1" operator="equal">
      <formula>"ALTO"</formula>
    </cfRule>
  </conditionalFormatting>
  <conditionalFormatting sqref="AI15:AI16 M15:M16">
    <cfRule type="cellIs" dxfId="352" priority="549" stopIfTrue="1" operator="equal">
      <formula>4</formula>
    </cfRule>
    <cfRule type="cellIs" dxfId="351" priority="550" stopIfTrue="1" operator="equal">
      <formula>3</formula>
    </cfRule>
    <cfRule type="cellIs" dxfId="350" priority="551" stopIfTrue="1" operator="equal">
      <formula>2</formula>
    </cfRule>
    <cfRule type="cellIs" dxfId="349" priority="552" stopIfTrue="1" operator="equal">
      <formula>1</formula>
    </cfRule>
    <cfRule type="cellIs" dxfId="348" priority="553" stopIfTrue="1" operator="equal">
      <formula>5</formula>
    </cfRule>
  </conditionalFormatting>
  <conditionalFormatting sqref="M15">
    <cfRule type="cellIs" dxfId="347" priority="544" stopIfTrue="1" operator="equal">
      <formula>4</formula>
    </cfRule>
    <cfRule type="cellIs" dxfId="346" priority="545" stopIfTrue="1" operator="equal">
      <formula>3</formula>
    </cfRule>
    <cfRule type="cellIs" dxfId="345" priority="546" stopIfTrue="1" operator="equal">
      <formula>2</formula>
    </cfRule>
    <cfRule type="cellIs" dxfId="344" priority="547" stopIfTrue="1" operator="equal">
      <formula>1</formula>
    </cfRule>
    <cfRule type="cellIs" dxfId="343" priority="548" stopIfTrue="1" operator="equal">
      <formula>5</formula>
    </cfRule>
  </conditionalFormatting>
  <conditionalFormatting sqref="AI15">
    <cfRule type="cellIs" dxfId="342" priority="539" stopIfTrue="1" operator="equal">
      <formula>4</formula>
    </cfRule>
    <cfRule type="cellIs" dxfId="341" priority="540" stopIfTrue="1" operator="equal">
      <formula>3</formula>
    </cfRule>
    <cfRule type="cellIs" dxfId="340" priority="541" stopIfTrue="1" operator="equal">
      <formula>2</formula>
    </cfRule>
    <cfRule type="cellIs" dxfId="339" priority="542" stopIfTrue="1" operator="equal">
      <formula>1</formula>
    </cfRule>
    <cfRule type="cellIs" dxfId="338" priority="543" stopIfTrue="1" operator="equal">
      <formula>5</formula>
    </cfRule>
  </conditionalFormatting>
  <conditionalFormatting sqref="D17">
    <cfRule type="containsText" dxfId="337" priority="526" stopIfTrue="1" operator="containsText" text="BAJO">
      <formula>NOT(ISERROR(SEARCH("BAJO",D17)))</formula>
    </cfRule>
    <cfRule type="cellIs" dxfId="336" priority="527" stopIfTrue="1" operator="equal">
      <formula>"MUY ALTO"</formula>
    </cfRule>
    <cfRule type="cellIs" dxfId="335" priority="528" stopIfTrue="1" operator="equal">
      <formula>"MODERADO"</formula>
    </cfRule>
    <cfRule type="cellIs" dxfId="334" priority="529" stopIfTrue="1" operator="equal">
      <formula>"ALTO"</formula>
    </cfRule>
  </conditionalFormatting>
  <conditionalFormatting sqref="AH21:AH22">
    <cfRule type="cellIs" dxfId="333" priority="463" stopIfTrue="1" operator="equal">
      <formula>4</formula>
    </cfRule>
    <cfRule type="cellIs" dxfId="332" priority="464" stopIfTrue="1" operator="equal">
      <formula>3</formula>
    </cfRule>
    <cfRule type="cellIs" dxfId="331" priority="465" stopIfTrue="1" operator="equal">
      <formula>2</formula>
    </cfRule>
    <cfRule type="cellIs" dxfId="330" priority="466" stopIfTrue="1" operator="equal">
      <formula>1</formula>
    </cfRule>
    <cfRule type="cellIs" dxfId="329" priority="467" stopIfTrue="1" operator="equal">
      <formula>5</formula>
    </cfRule>
  </conditionalFormatting>
  <conditionalFormatting sqref="M44">
    <cfRule type="cellIs" dxfId="328" priority="438" stopIfTrue="1" operator="equal">
      <formula>4</formula>
    </cfRule>
    <cfRule type="cellIs" dxfId="327" priority="439" stopIfTrue="1" operator="equal">
      <formula>3</formula>
    </cfRule>
    <cfRule type="cellIs" dxfId="326" priority="440" stopIfTrue="1" operator="equal">
      <formula>2</formula>
    </cfRule>
    <cfRule type="cellIs" dxfId="325" priority="441" stopIfTrue="1" operator="equal">
      <formula>1</formula>
    </cfRule>
    <cfRule type="cellIs" dxfId="324" priority="442" stopIfTrue="1" operator="equal">
      <formula>5</formula>
    </cfRule>
  </conditionalFormatting>
  <conditionalFormatting sqref="C45">
    <cfRule type="containsText" dxfId="323" priority="434" stopIfTrue="1" operator="containsText" text="BAJO">
      <formula>NOT(ISERROR(SEARCH("BAJO",C45)))</formula>
    </cfRule>
    <cfRule type="cellIs" dxfId="322" priority="435" stopIfTrue="1" operator="equal">
      <formula>"MUY ALTO"</formula>
    </cfRule>
    <cfRule type="cellIs" dxfId="321" priority="436" stopIfTrue="1" operator="equal">
      <formula>"MODERADO"</formula>
    </cfRule>
    <cfRule type="cellIs" dxfId="320" priority="437" stopIfTrue="1" operator="equal">
      <formula>"ALTO"</formula>
    </cfRule>
  </conditionalFormatting>
  <conditionalFormatting sqref="BB45:BC45">
    <cfRule type="iconSet" priority="432">
      <iconSet iconSet="4TrafficLights">
        <cfvo type="percent" val="0"/>
        <cfvo type="percent" val="20"/>
        <cfvo type="percent" val="61"/>
        <cfvo type="percent" val="96"/>
      </iconSet>
    </cfRule>
  </conditionalFormatting>
  <conditionalFormatting sqref="AH36">
    <cfRule type="cellIs" dxfId="319" priority="369" stopIfTrue="1" operator="equal">
      <formula>4</formula>
    </cfRule>
    <cfRule type="cellIs" dxfId="318" priority="370" stopIfTrue="1" operator="equal">
      <formula>3</formula>
    </cfRule>
    <cfRule type="cellIs" dxfId="317" priority="371" stopIfTrue="1" operator="equal">
      <formula>2</formula>
    </cfRule>
    <cfRule type="cellIs" dxfId="316" priority="372" stopIfTrue="1" operator="equal">
      <formula>1</formula>
    </cfRule>
    <cfRule type="cellIs" dxfId="315" priority="373" stopIfTrue="1" operator="equal">
      <formula>5</formula>
    </cfRule>
  </conditionalFormatting>
  <conditionalFormatting sqref="M31">
    <cfRule type="cellIs" dxfId="314" priority="417" stopIfTrue="1" operator="equal">
      <formula>4</formula>
    </cfRule>
    <cfRule type="cellIs" dxfId="313" priority="418" stopIfTrue="1" operator="equal">
      <formula>3</formula>
    </cfRule>
    <cfRule type="cellIs" dxfId="312" priority="419" stopIfTrue="1" operator="equal">
      <formula>2</formula>
    </cfRule>
    <cfRule type="cellIs" dxfId="311" priority="420" stopIfTrue="1" operator="equal">
      <formula>1</formula>
    </cfRule>
    <cfRule type="cellIs" dxfId="310" priority="421" stopIfTrue="1" operator="equal">
      <formula>5</formula>
    </cfRule>
  </conditionalFormatting>
  <conditionalFormatting sqref="M30">
    <cfRule type="cellIs" dxfId="309" priority="404" stopIfTrue="1" operator="equal">
      <formula>4</formula>
    </cfRule>
    <cfRule type="cellIs" dxfId="308" priority="405" stopIfTrue="1" operator="equal">
      <formula>3</formula>
    </cfRule>
    <cfRule type="cellIs" dxfId="307" priority="406" stopIfTrue="1" operator="equal">
      <formula>2</formula>
    </cfRule>
    <cfRule type="cellIs" dxfId="306" priority="407" stopIfTrue="1" operator="equal">
      <formula>1</formula>
    </cfRule>
    <cfRule type="cellIs" dxfId="305" priority="408" stopIfTrue="1" operator="equal">
      <formula>5</formula>
    </cfRule>
  </conditionalFormatting>
  <conditionalFormatting sqref="AH17">
    <cfRule type="cellIs" dxfId="304" priority="399" stopIfTrue="1" operator="equal">
      <formula>4</formula>
    </cfRule>
    <cfRule type="cellIs" dxfId="303" priority="400" stopIfTrue="1" operator="equal">
      <formula>3</formula>
    </cfRule>
    <cfRule type="cellIs" dxfId="302" priority="401" stopIfTrue="1" operator="equal">
      <formula>2</formula>
    </cfRule>
    <cfRule type="cellIs" dxfId="301" priority="402" stopIfTrue="1" operator="equal">
      <formula>1</formula>
    </cfRule>
    <cfRule type="cellIs" dxfId="300" priority="403" stopIfTrue="1" operator="equal">
      <formula>5</formula>
    </cfRule>
  </conditionalFormatting>
  <conditionalFormatting sqref="AH19">
    <cfRule type="cellIs" dxfId="299" priority="394" stopIfTrue="1" operator="equal">
      <formula>4</formula>
    </cfRule>
    <cfRule type="cellIs" dxfId="298" priority="395" stopIfTrue="1" operator="equal">
      <formula>3</formula>
    </cfRule>
    <cfRule type="cellIs" dxfId="297" priority="396" stopIfTrue="1" operator="equal">
      <formula>2</formula>
    </cfRule>
    <cfRule type="cellIs" dxfId="296" priority="397" stopIfTrue="1" operator="equal">
      <formula>1</formula>
    </cfRule>
    <cfRule type="cellIs" dxfId="295" priority="398" stopIfTrue="1" operator="equal">
      <formula>5</formula>
    </cfRule>
  </conditionalFormatting>
  <conditionalFormatting sqref="AH26">
    <cfRule type="cellIs" dxfId="294" priority="389" stopIfTrue="1" operator="equal">
      <formula>4</formula>
    </cfRule>
    <cfRule type="cellIs" dxfId="293" priority="390" stopIfTrue="1" operator="equal">
      <formula>3</formula>
    </cfRule>
    <cfRule type="cellIs" dxfId="292" priority="391" stopIfTrue="1" operator="equal">
      <formula>2</formula>
    </cfRule>
    <cfRule type="cellIs" dxfId="291" priority="392" stopIfTrue="1" operator="equal">
      <formula>1</formula>
    </cfRule>
    <cfRule type="cellIs" dxfId="290" priority="393" stopIfTrue="1" operator="equal">
      <formula>5</formula>
    </cfRule>
  </conditionalFormatting>
  <conditionalFormatting sqref="AH27">
    <cfRule type="cellIs" dxfId="289" priority="384" stopIfTrue="1" operator="equal">
      <formula>4</formula>
    </cfRule>
    <cfRule type="cellIs" dxfId="288" priority="385" stopIfTrue="1" operator="equal">
      <formula>3</formula>
    </cfRule>
    <cfRule type="cellIs" dxfId="287" priority="386" stopIfTrue="1" operator="equal">
      <formula>2</formula>
    </cfRule>
    <cfRule type="cellIs" dxfId="286" priority="387" stopIfTrue="1" operator="equal">
      <formula>1</formula>
    </cfRule>
    <cfRule type="cellIs" dxfId="285" priority="388" stopIfTrue="1" operator="equal">
      <formula>5</formula>
    </cfRule>
  </conditionalFormatting>
  <conditionalFormatting sqref="BG36 BG38">
    <cfRule type="colorScale" priority="1953">
      <colorScale>
        <cfvo type="min"/>
        <cfvo type="percentile" val="50"/>
        <cfvo type="max"/>
        <color rgb="FFF8696B"/>
        <color rgb="FFFFEB84"/>
        <color rgb="FF63BE7B"/>
      </colorScale>
    </cfRule>
  </conditionalFormatting>
  <conditionalFormatting sqref="BD38 BE36">
    <cfRule type="iconSet" priority="1955">
      <iconSet iconSet="4TrafficLights">
        <cfvo type="percent" val="0"/>
        <cfvo type="percent" val="20"/>
        <cfvo type="percent" val="61"/>
        <cfvo type="percent" val="96"/>
      </iconSet>
    </cfRule>
  </conditionalFormatting>
  <conditionalFormatting sqref="BC36:BC38">
    <cfRule type="iconSet" priority="1957">
      <iconSet iconSet="4TrafficLights">
        <cfvo type="percent" val="0"/>
        <cfvo type="percent" val="20"/>
        <cfvo type="percent" val="61"/>
        <cfvo type="percent" val="81"/>
      </iconSet>
    </cfRule>
  </conditionalFormatting>
  <conditionalFormatting sqref="C28:C29">
    <cfRule type="containsText" dxfId="284" priority="365" stopIfTrue="1" operator="containsText" text="BAJO">
      <formula>NOT(ISERROR(SEARCH("BAJO",C28)))</formula>
    </cfRule>
    <cfRule type="cellIs" dxfId="283" priority="366" stopIfTrue="1" operator="equal">
      <formula>"MUY ALTO"</formula>
    </cfRule>
    <cfRule type="cellIs" dxfId="282" priority="367" stopIfTrue="1" operator="equal">
      <formula>"MODERADO"</formula>
    </cfRule>
    <cfRule type="cellIs" dxfId="281" priority="368" stopIfTrue="1" operator="equal">
      <formula>"ALTO"</formula>
    </cfRule>
  </conditionalFormatting>
  <conditionalFormatting sqref="M28:M29">
    <cfRule type="cellIs" dxfId="280" priority="360" stopIfTrue="1" operator="equal">
      <formula>4</formula>
    </cfRule>
    <cfRule type="cellIs" dxfId="279" priority="361" stopIfTrue="1" operator="equal">
      <formula>3</formula>
    </cfRule>
    <cfRule type="cellIs" dxfId="278" priority="362" stopIfTrue="1" operator="equal">
      <formula>2</formula>
    </cfRule>
    <cfRule type="cellIs" dxfId="277" priority="363" stopIfTrue="1" operator="equal">
      <formula>1</formula>
    </cfRule>
    <cfRule type="cellIs" dxfId="276" priority="364" stopIfTrue="1" operator="equal">
      <formula>5</formula>
    </cfRule>
  </conditionalFormatting>
  <conditionalFormatting sqref="K14">
    <cfRule type="containsText" dxfId="275" priority="352" stopIfTrue="1" operator="containsText" text="BAJO">
      <formula>NOT(ISERROR(SEARCH("BAJO",K14)))</formula>
    </cfRule>
    <cfRule type="cellIs" dxfId="274" priority="353" stopIfTrue="1" operator="equal">
      <formula>"MUY ALTO"</formula>
    </cfRule>
    <cfRule type="cellIs" dxfId="273" priority="354" stopIfTrue="1" operator="equal">
      <formula>"MODERADO"</formula>
    </cfRule>
    <cfRule type="cellIs" dxfId="272" priority="355" stopIfTrue="1" operator="equal">
      <formula>"ALTO"</formula>
    </cfRule>
  </conditionalFormatting>
  <conditionalFormatting sqref="BE38">
    <cfRule type="iconSet" priority="329">
      <iconSet iconSet="4TrafficLights">
        <cfvo type="percent" val="0"/>
        <cfvo type="percent" val="20"/>
        <cfvo type="percent" val="61"/>
        <cfvo type="percent" val="81"/>
      </iconSet>
    </cfRule>
  </conditionalFormatting>
  <conditionalFormatting sqref="BJ11">
    <cfRule type="containsText" dxfId="271" priority="317" stopIfTrue="1" operator="containsText" text="BAJO">
      <formula>NOT(ISERROR(SEARCH("BAJO",BJ11)))</formula>
    </cfRule>
    <cfRule type="cellIs" dxfId="270" priority="318" stopIfTrue="1" operator="equal">
      <formula>"EXTREMO"</formula>
    </cfRule>
    <cfRule type="cellIs" dxfId="269" priority="319" stopIfTrue="1" operator="equal">
      <formula>"MODERADO"</formula>
    </cfRule>
    <cfRule type="cellIs" dxfId="268" priority="320" stopIfTrue="1" operator="equal">
      <formula>"ALTO"</formula>
    </cfRule>
  </conditionalFormatting>
  <conditionalFormatting sqref="BJ11">
    <cfRule type="containsText" dxfId="267" priority="313" stopIfTrue="1" operator="containsText" text="BAJO">
      <formula>NOT(ISERROR(SEARCH("BAJO",BJ11)))</formula>
    </cfRule>
    <cfRule type="cellIs" dxfId="266" priority="314" stopIfTrue="1" operator="equal">
      <formula>"EXTREMO"</formula>
    </cfRule>
    <cfRule type="cellIs" dxfId="265" priority="315" stopIfTrue="1" operator="equal">
      <formula>"MODERADO"</formula>
    </cfRule>
    <cfRule type="cellIs" dxfId="264" priority="316" stopIfTrue="1" operator="equal">
      <formula>"ALTO"</formula>
    </cfRule>
  </conditionalFormatting>
  <conditionalFormatting sqref="D11">
    <cfRule type="containsText" dxfId="263" priority="305" stopIfTrue="1" operator="containsText" text="BAJO">
      <formula>NOT(ISERROR(SEARCH("BAJO",D11)))</formula>
    </cfRule>
    <cfRule type="cellIs" dxfId="262" priority="306" stopIfTrue="1" operator="equal">
      <formula>"MUY ALTO"</formula>
    </cfRule>
    <cfRule type="cellIs" dxfId="261" priority="307" stopIfTrue="1" operator="equal">
      <formula>"MODERADO"</formula>
    </cfRule>
    <cfRule type="cellIs" dxfId="260" priority="308" stopIfTrue="1" operator="equal">
      <formula>"ALTO"</formula>
    </cfRule>
  </conditionalFormatting>
  <conditionalFormatting sqref="C39">
    <cfRule type="containsText" dxfId="259" priority="301" stopIfTrue="1" operator="containsText" text="BAJO">
      <formula>NOT(ISERROR(SEARCH("BAJO",C39)))</formula>
    </cfRule>
    <cfRule type="cellIs" dxfId="258" priority="302" stopIfTrue="1" operator="equal">
      <formula>"MUY ALTO"</formula>
    </cfRule>
    <cfRule type="cellIs" dxfId="257" priority="303" stopIfTrue="1" operator="equal">
      <formula>"MODERADO"</formula>
    </cfRule>
    <cfRule type="cellIs" dxfId="256" priority="304" stopIfTrue="1" operator="equal">
      <formula>"ALTO"</formula>
    </cfRule>
  </conditionalFormatting>
  <conditionalFormatting sqref="C40:D40">
    <cfRule type="containsText" dxfId="255" priority="297" stopIfTrue="1" operator="containsText" text="BAJO">
      <formula>NOT(ISERROR(SEARCH("BAJO",C40)))</formula>
    </cfRule>
    <cfRule type="cellIs" dxfId="254" priority="298" stopIfTrue="1" operator="equal">
      <formula>"MUY ALTO"</formula>
    </cfRule>
    <cfRule type="cellIs" dxfId="253" priority="299" stopIfTrue="1" operator="equal">
      <formula>"MODERADO"</formula>
    </cfRule>
    <cfRule type="cellIs" dxfId="252" priority="300" stopIfTrue="1" operator="equal">
      <formula>"ALTO"</formula>
    </cfRule>
  </conditionalFormatting>
  <conditionalFormatting sqref="BJ40">
    <cfRule type="containsText" dxfId="251" priority="293" stopIfTrue="1" operator="containsText" text="BAJO">
      <formula>NOT(ISERROR(SEARCH("BAJO",BJ40)))</formula>
    </cfRule>
    <cfRule type="cellIs" dxfId="250" priority="294" stopIfTrue="1" operator="equal">
      <formula>"EXTREMO"</formula>
    </cfRule>
    <cfRule type="cellIs" dxfId="249" priority="295" stopIfTrue="1" operator="equal">
      <formula>"MODERADO"</formula>
    </cfRule>
    <cfRule type="cellIs" dxfId="248" priority="296" stopIfTrue="1" operator="equal">
      <formula>"ALTO"</formula>
    </cfRule>
  </conditionalFormatting>
  <conditionalFormatting sqref="BJ47">
    <cfRule type="containsText" dxfId="247" priority="289" stopIfTrue="1" operator="containsText" text="BAJO">
      <formula>NOT(ISERROR(SEARCH("BAJO",BJ47)))</formula>
    </cfRule>
    <cfRule type="cellIs" dxfId="246" priority="290" stopIfTrue="1" operator="equal">
      <formula>"EXTREMO"</formula>
    </cfRule>
    <cfRule type="cellIs" dxfId="245" priority="291" stopIfTrue="1" operator="equal">
      <formula>"MODERADO"</formula>
    </cfRule>
    <cfRule type="cellIs" dxfId="244" priority="292" stopIfTrue="1" operator="equal">
      <formula>"ALTO"</formula>
    </cfRule>
  </conditionalFormatting>
  <conditionalFormatting sqref="BJ47">
    <cfRule type="containsText" dxfId="243" priority="285" stopIfTrue="1" operator="containsText" text="BAJO">
      <formula>NOT(ISERROR(SEARCH("BAJO",BJ47)))</formula>
    </cfRule>
    <cfRule type="cellIs" dxfId="242" priority="286" stopIfTrue="1" operator="equal">
      <formula>"EXTREMO"</formula>
    </cfRule>
    <cfRule type="cellIs" dxfId="241" priority="287" stopIfTrue="1" operator="equal">
      <formula>"MODERADO"</formula>
    </cfRule>
    <cfRule type="cellIs" dxfId="240" priority="288" stopIfTrue="1" operator="equal">
      <formula>"ALTO"</formula>
    </cfRule>
  </conditionalFormatting>
  <conditionalFormatting sqref="C30">
    <cfRule type="containsText" dxfId="239" priority="273" stopIfTrue="1" operator="containsText" text="BAJO">
      <formula>NOT(ISERROR(SEARCH("BAJO",C30)))</formula>
    </cfRule>
    <cfRule type="cellIs" dxfId="238" priority="274" stopIfTrue="1" operator="equal">
      <formula>"MUY ALTO"</formula>
    </cfRule>
    <cfRule type="cellIs" dxfId="237" priority="275" stopIfTrue="1" operator="equal">
      <formula>"MODERADO"</formula>
    </cfRule>
    <cfRule type="cellIs" dxfId="236" priority="276" stopIfTrue="1" operator="equal">
      <formula>"ALTO"</formula>
    </cfRule>
  </conditionalFormatting>
  <conditionalFormatting sqref="BJ30">
    <cfRule type="containsText" dxfId="235" priority="269" stopIfTrue="1" operator="containsText" text="BAJO">
      <formula>NOT(ISERROR(SEARCH("BAJO",BJ30)))</formula>
    </cfRule>
    <cfRule type="cellIs" dxfId="234" priority="270" stopIfTrue="1" operator="equal">
      <formula>"EXTREMO"</formula>
    </cfRule>
    <cfRule type="cellIs" dxfId="233" priority="271" stopIfTrue="1" operator="equal">
      <formula>"MODERADO"</formula>
    </cfRule>
    <cfRule type="cellIs" dxfId="232" priority="272" stopIfTrue="1" operator="equal">
      <formula>"ALTO"</formula>
    </cfRule>
  </conditionalFormatting>
  <conditionalFormatting sqref="BJ30">
    <cfRule type="containsText" dxfId="231" priority="265" stopIfTrue="1" operator="containsText" text="BAJO">
      <formula>NOT(ISERROR(SEARCH("BAJO",BJ30)))</formula>
    </cfRule>
    <cfRule type="cellIs" dxfId="230" priority="266" stopIfTrue="1" operator="equal">
      <formula>"EXTREMO"</formula>
    </cfRule>
    <cfRule type="cellIs" dxfId="229" priority="267" stopIfTrue="1" operator="equal">
      <formula>"MODERADO"</formula>
    </cfRule>
    <cfRule type="cellIs" dxfId="228" priority="268" stopIfTrue="1" operator="equal">
      <formula>"ALTO"</formula>
    </cfRule>
  </conditionalFormatting>
  <conditionalFormatting sqref="C31">
    <cfRule type="containsText" dxfId="227" priority="240" stopIfTrue="1" operator="containsText" text="BAJO">
      <formula>NOT(ISERROR(SEARCH("BAJO",C31)))</formula>
    </cfRule>
    <cfRule type="cellIs" dxfId="226" priority="241" stopIfTrue="1" operator="equal">
      <formula>"MUY ALTO"</formula>
    </cfRule>
    <cfRule type="cellIs" dxfId="225" priority="242" stopIfTrue="1" operator="equal">
      <formula>"MODERADO"</formula>
    </cfRule>
    <cfRule type="cellIs" dxfId="224" priority="243" stopIfTrue="1" operator="equal">
      <formula>"ALTO"</formula>
    </cfRule>
  </conditionalFormatting>
  <conditionalFormatting sqref="BJ31">
    <cfRule type="containsText" dxfId="223" priority="236" stopIfTrue="1" operator="containsText" text="BAJO">
      <formula>NOT(ISERROR(SEARCH("BAJO",BJ31)))</formula>
    </cfRule>
    <cfRule type="cellIs" dxfId="222" priority="237" stopIfTrue="1" operator="equal">
      <formula>"EXTREMO"</formula>
    </cfRule>
    <cfRule type="cellIs" dxfId="221" priority="238" stopIfTrue="1" operator="equal">
      <formula>"MODERADO"</formula>
    </cfRule>
    <cfRule type="cellIs" dxfId="220" priority="239" stopIfTrue="1" operator="equal">
      <formula>"ALTO"</formula>
    </cfRule>
  </conditionalFormatting>
  <conditionalFormatting sqref="C32">
    <cfRule type="containsText" dxfId="219" priority="232" stopIfTrue="1" operator="containsText" text="BAJO">
      <formula>NOT(ISERROR(SEARCH("BAJO",C32)))</formula>
    </cfRule>
    <cfRule type="cellIs" dxfId="218" priority="233" stopIfTrue="1" operator="equal">
      <formula>"MUY ALTO"</formula>
    </cfRule>
    <cfRule type="cellIs" dxfId="217" priority="234" stopIfTrue="1" operator="equal">
      <formula>"MODERADO"</formula>
    </cfRule>
    <cfRule type="cellIs" dxfId="216" priority="235" stopIfTrue="1" operator="equal">
      <formula>"ALTO"</formula>
    </cfRule>
  </conditionalFormatting>
  <conditionalFormatting sqref="BJ32">
    <cfRule type="containsText" dxfId="215" priority="228" stopIfTrue="1" operator="containsText" text="BAJO">
      <formula>NOT(ISERROR(SEARCH("BAJO",BJ32)))</formula>
    </cfRule>
    <cfRule type="cellIs" dxfId="214" priority="229" stopIfTrue="1" operator="equal">
      <formula>"EXTREMO"</formula>
    </cfRule>
    <cfRule type="cellIs" dxfId="213" priority="230" stopIfTrue="1" operator="equal">
      <formula>"MODERADO"</formula>
    </cfRule>
    <cfRule type="cellIs" dxfId="212" priority="231" stopIfTrue="1" operator="equal">
      <formula>"ALTO"</formula>
    </cfRule>
  </conditionalFormatting>
  <conditionalFormatting sqref="C36">
    <cfRule type="containsText" dxfId="211" priority="224" stopIfTrue="1" operator="containsText" text="BAJO">
      <formula>NOT(ISERROR(SEARCH("BAJO",C36)))</formula>
    </cfRule>
    <cfRule type="cellIs" dxfId="210" priority="225" stopIfTrue="1" operator="equal">
      <formula>"MUY ALTO"</formula>
    </cfRule>
    <cfRule type="cellIs" dxfId="209" priority="226" stopIfTrue="1" operator="equal">
      <formula>"MODERADO"</formula>
    </cfRule>
    <cfRule type="cellIs" dxfId="208" priority="227" stopIfTrue="1" operator="equal">
      <formula>"ALTO"</formula>
    </cfRule>
  </conditionalFormatting>
  <conditionalFormatting sqref="BJ36">
    <cfRule type="containsText" dxfId="207" priority="220" stopIfTrue="1" operator="containsText" text="BAJO">
      <formula>NOT(ISERROR(SEARCH("BAJO",BJ36)))</formula>
    </cfRule>
    <cfRule type="cellIs" dxfId="206" priority="221" stopIfTrue="1" operator="equal">
      <formula>"EXTREMO"</formula>
    </cfRule>
    <cfRule type="cellIs" dxfId="205" priority="222" stopIfTrue="1" operator="equal">
      <formula>"MODERADO"</formula>
    </cfRule>
    <cfRule type="cellIs" dxfId="204" priority="223" stopIfTrue="1" operator="equal">
      <formula>"ALTO"</formula>
    </cfRule>
  </conditionalFormatting>
  <conditionalFormatting sqref="BJ36">
    <cfRule type="containsText" dxfId="203" priority="216" stopIfTrue="1" operator="containsText" text="BAJO">
      <formula>NOT(ISERROR(SEARCH("BAJO",BJ36)))</formula>
    </cfRule>
    <cfRule type="cellIs" dxfId="202" priority="217" stopIfTrue="1" operator="equal">
      <formula>"EXTREMO"</formula>
    </cfRule>
    <cfRule type="cellIs" dxfId="201" priority="218" stopIfTrue="1" operator="equal">
      <formula>"MODERADO"</formula>
    </cfRule>
    <cfRule type="cellIs" dxfId="200" priority="219" stopIfTrue="1" operator="equal">
      <formula>"ALTO"</formula>
    </cfRule>
  </conditionalFormatting>
  <conditionalFormatting sqref="C38">
    <cfRule type="containsText" dxfId="199" priority="212" stopIfTrue="1" operator="containsText" text="BAJO">
      <formula>NOT(ISERROR(SEARCH("BAJO",C38)))</formula>
    </cfRule>
    <cfRule type="cellIs" dxfId="198" priority="213" stopIfTrue="1" operator="equal">
      <formula>"MUY ALTO"</formula>
    </cfRule>
    <cfRule type="cellIs" dxfId="197" priority="214" stopIfTrue="1" operator="equal">
      <formula>"MODERADO"</formula>
    </cfRule>
    <cfRule type="cellIs" dxfId="196" priority="215" stopIfTrue="1" operator="equal">
      <formula>"ALTO"</formula>
    </cfRule>
  </conditionalFormatting>
  <conditionalFormatting sqref="BJ41:BJ42">
    <cfRule type="containsText" dxfId="195" priority="208" stopIfTrue="1" operator="containsText" text="BAJO">
      <formula>NOT(ISERROR(SEARCH("BAJO",BJ41)))</formula>
    </cfRule>
    <cfRule type="cellIs" dxfId="194" priority="209" stopIfTrue="1" operator="equal">
      <formula>"EXTREMO"</formula>
    </cfRule>
    <cfRule type="cellIs" dxfId="193" priority="210" stopIfTrue="1" operator="equal">
      <formula>"MODERADO"</formula>
    </cfRule>
    <cfRule type="cellIs" dxfId="192" priority="211" stopIfTrue="1" operator="equal">
      <formula>"ALTO"</formula>
    </cfRule>
  </conditionalFormatting>
  <conditionalFormatting sqref="BJ41:BJ42">
    <cfRule type="containsText" dxfId="191" priority="204" stopIfTrue="1" operator="containsText" text="BAJO">
      <formula>NOT(ISERROR(SEARCH("BAJO",BJ41)))</formula>
    </cfRule>
    <cfRule type="cellIs" dxfId="190" priority="205" stopIfTrue="1" operator="equal">
      <formula>"EXTREMO"</formula>
    </cfRule>
    <cfRule type="cellIs" dxfId="189" priority="206" stopIfTrue="1" operator="equal">
      <formula>"MODERADO"</formula>
    </cfRule>
    <cfRule type="cellIs" dxfId="188" priority="207" stopIfTrue="1" operator="equal">
      <formula>"ALTO"</formula>
    </cfRule>
  </conditionalFormatting>
  <conditionalFormatting sqref="C43">
    <cfRule type="containsText" dxfId="187" priority="200" stopIfTrue="1" operator="containsText" text="BAJO">
      <formula>NOT(ISERROR(SEARCH("BAJO",C43)))</formula>
    </cfRule>
    <cfRule type="cellIs" dxfId="186" priority="201" stopIfTrue="1" operator="equal">
      <formula>"MUY ALTO"</formula>
    </cfRule>
    <cfRule type="cellIs" dxfId="185" priority="202" stopIfTrue="1" operator="equal">
      <formula>"MODERADO"</formula>
    </cfRule>
    <cfRule type="cellIs" dxfId="184" priority="203" stopIfTrue="1" operator="equal">
      <formula>"ALTO"</formula>
    </cfRule>
  </conditionalFormatting>
  <conditionalFormatting sqref="C44">
    <cfRule type="containsText" dxfId="183" priority="196" stopIfTrue="1" operator="containsText" text="BAJO">
      <formula>NOT(ISERROR(SEARCH("BAJO",C44)))</formula>
    </cfRule>
    <cfRule type="cellIs" dxfId="182" priority="197" stopIfTrue="1" operator="equal">
      <formula>"MUY ALTO"</formula>
    </cfRule>
    <cfRule type="cellIs" dxfId="181" priority="198" stopIfTrue="1" operator="equal">
      <formula>"MODERADO"</formula>
    </cfRule>
    <cfRule type="cellIs" dxfId="180" priority="199" stopIfTrue="1" operator="equal">
      <formula>"ALTO"</formula>
    </cfRule>
  </conditionalFormatting>
  <conditionalFormatting sqref="BJ43">
    <cfRule type="containsText" dxfId="179" priority="192" stopIfTrue="1" operator="containsText" text="BAJO">
      <formula>NOT(ISERROR(SEARCH("BAJO",BJ43)))</formula>
    </cfRule>
    <cfRule type="cellIs" dxfId="178" priority="193" stopIfTrue="1" operator="equal">
      <formula>"EXTREMO"</formula>
    </cfRule>
    <cfRule type="cellIs" dxfId="177" priority="194" stopIfTrue="1" operator="equal">
      <formula>"MODERADO"</formula>
    </cfRule>
    <cfRule type="cellIs" dxfId="176" priority="195" stopIfTrue="1" operator="equal">
      <formula>"ALTO"</formula>
    </cfRule>
  </conditionalFormatting>
  <conditionalFormatting sqref="BJ43">
    <cfRule type="containsText" dxfId="175" priority="188" stopIfTrue="1" operator="containsText" text="BAJO">
      <formula>NOT(ISERROR(SEARCH("BAJO",BJ43)))</formula>
    </cfRule>
    <cfRule type="cellIs" dxfId="174" priority="189" stopIfTrue="1" operator="equal">
      <formula>"EXTREMO"</formula>
    </cfRule>
    <cfRule type="cellIs" dxfId="173" priority="190" stopIfTrue="1" operator="equal">
      <formula>"MODERADO"</formula>
    </cfRule>
    <cfRule type="cellIs" dxfId="172" priority="191" stopIfTrue="1" operator="equal">
      <formula>"ALTO"</formula>
    </cfRule>
  </conditionalFormatting>
  <conditionalFormatting sqref="D15">
    <cfRule type="containsText" dxfId="171" priority="184" stopIfTrue="1" operator="containsText" text="BAJO">
      <formula>NOT(ISERROR(SEARCH("BAJO",D15)))</formula>
    </cfRule>
    <cfRule type="cellIs" dxfId="170" priority="185" stopIfTrue="1" operator="equal">
      <formula>"MUY ALTO"</formula>
    </cfRule>
    <cfRule type="cellIs" dxfId="169" priority="186" stopIfTrue="1" operator="equal">
      <formula>"MODERADO"</formula>
    </cfRule>
    <cfRule type="cellIs" dxfId="168" priority="187" stopIfTrue="1" operator="equal">
      <formula>"ALTO"</formula>
    </cfRule>
  </conditionalFormatting>
  <conditionalFormatting sqref="C15">
    <cfRule type="containsText" dxfId="167" priority="180" stopIfTrue="1" operator="containsText" text="BAJO">
      <formula>NOT(ISERROR(SEARCH("BAJO",C15)))</formula>
    </cfRule>
    <cfRule type="cellIs" dxfId="166" priority="181" stopIfTrue="1" operator="equal">
      <formula>"MUY ALTO"</formula>
    </cfRule>
    <cfRule type="cellIs" dxfId="165" priority="182" stopIfTrue="1" operator="equal">
      <formula>"MODERADO"</formula>
    </cfRule>
    <cfRule type="cellIs" dxfId="164" priority="183" stopIfTrue="1" operator="equal">
      <formula>"ALTO"</formula>
    </cfRule>
  </conditionalFormatting>
  <conditionalFormatting sqref="K15">
    <cfRule type="containsText" dxfId="163" priority="176" stopIfTrue="1" operator="containsText" text="BAJO">
      <formula>NOT(ISERROR(SEARCH("BAJO",K15)))</formula>
    </cfRule>
    <cfRule type="cellIs" dxfId="162" priority="177" stopIfTrue="1" operator="equal">
      <formula>"MUY ALTO"</formula>
    </cfRule>
    <cfRule type="cellIs" dxfId="161" priority="178" stopIfTrue="1" operator="equal">
      <formula>"MODERADO"</formula>
    </cfRule>
    <cfRule type="cellIs" dxfId="160" priority="179" stopIfTrue="1" operator="equal">
      <formula>"ALTO"</formula>
    </cfRule>
  </conditionalFormatting>
  <conditionalFormatting sqref="O15:AG15">
    <cfRule type="cellIs" dxfId="159" priority="171" stopIfTrue="1" operator="equal">
      <formula>4</formula>
    </cfRule>
    <cfRule type="cellIs" dxfId="158" priority="172" stopIfTrue="1" operator="equal">
      <formula>3</formula>
    </cfRule>
    <cfRule type="cellIs" dxfId="157" priority="173" stopIfTrue="1" operator="equal">
      <formula>2</formula>
    </cfRule>
    <cfRule type="cellIs" dxfId="156" priority="174" stopIfTrue="1" operator="equal">
      <formula>1</formula>
    </cfRule>
    <cfRule type="cellIs" dxfId="155" priority="175" stopIfTrue="1" operator="equal">
      <formula>5</formula>
    </cfRule>
  </conditionalFormatting>
  <conditionalFormatting sqref="AH15">
    <cfRule type="cellIs" dxfId="154" priority="166" stopIfTrue="1" operator="equal">
      <formula>4</formula>
    </cfRule>
    <cfRule type="cellIs" dxfId="153" priority="167" stopIfTrue="1" operator="equal">
      <formula>3</formula>
    </cfRule>
    <cfRule type="cellIs" dxfId="152" priority="168" stopIfTrue="1" operator="equal">
      <formula>2</formula>
    </cfRule>
    <cfRule type="cellIs" dxfId="151" priority="169" stopIfTrue="1" operator="equal">
      <formula>1</formula>
    </cfRule>
    <cfRule type="cellIs" dxfId="150" priority="170" stopIfTrue="1" operator="equal">
      <formula>5</formula>
    </cfRule>
  </conditionalFormatting>
  <conditionalFormatting sqref="BJ15:BJ16">
    <cfRule type="containsText" dxfId="149" priority="162" stopIfTrue="1" operator="containsText" text="BAJO">
      <formula>NOT(ISERROR(SEARCH("BAJO",BJ15)))</formula>
    </cfRule>
    <cfRule type="cellIs" dxfId="148" priority="163" stopIfTrue="1" operator="equal">
      <formula>"EXTREMO"</formula>
    </cfRule>
    <cfRule type="cellIs" dxfId="147" priority="164" stopIfTrue="1" operator="equal">
      <formula>"MODERADO"</formula>
    </cfRule>
    <cfRule type="cellIs" dxfId="146" priority="165" stopIfTrue="1" operator="equal">
      <formula>"ALTO"</formula>
    </cfRule>
  </conditionalFormatting>
  <conditionalFormatting sqref="K17">
    <cfRule type="containsText" dxfId="145" priority="158" stopIfTrue="1" operator="containsText" text="BAJO">
      <formula>NOT(ISERROR(SEARCH("BAJO",K17)))</formula>
    </cfRule>
    <cfRule type="cellIs" dxfId="144" priority="159" stopIfTrue="1" operator="equal">
      <formula>"MUY ALTO"</formula>
    </cfRule>
    <cfRule type="cellIs" dxfId="143" priority="160" stopIfTrue="1" operator="equal">
      <formula>"MODERADO"</formula>
    </cfRule>
    <cfRule type="cellIs" dxfId="142" priority="161" stopIfTrue="1" operator="equal">
      <formula>"ALTO"</formula>
    </cfRule>
  </conditionalFormatting>
  <conditionalFormatting sqref="M17:M18">
    <cfRule type="cellIs" dxfId="141" priority="153" stopIfTrue="1" operator="equal">
      <formula>4</formula>
    </cfRule>
    <cfRule type="cellIs" dxfId="140" priority="154" stopIfTrue="1" operator="equal">
      <formula>3</formula>
    </cfRule>
    <cfRule type="cellIs" dxfId="139" priority="155" stopIfTrue="1" operator="equal">
      <formula>2</formula>
    </cfRule>
    <cfRule type="cellIs" dxfId="138" priority="156" stopIfTrue="1" operator="equal">
      <formula>1</formula>
    </cfRule>
    <cfRule type="cellIs" dxfId="137" priority="157" stopIfTrue="1" operator="equal">
      <formula>5</formula>
    </cfRule>
  </conditionalFormatting>
  <conditionalFormatting sqref="M17">
    <cfRule type="cellIs" dxfId="136" priority="148" stopIfTrue="1" operator="equal">
      <formula>4</formula>
    </cfRule>
    <cfRule type="cellIs" dxfId="135" priority="149" stopIfTrue="1" operator="equal">
      <formula>3</formula>
    </cfRule>
    <cfRule type="cellIs" dxfId="134" priority="150" stopIfTrue="1" operator="equal">
      <formula>2</formula>
    </cfRule>
    <cfRule type="cellIs" dxfId="133" priority="151" stopIfTrue="1" operator="equal">
      <formula>1</formula>
    </cfRule>
    <cfRule type="cellIs" dxfId="132" priority="152" stopIfTrue="1" operator="equal">
      <formula>5</formula>
    </cfRule>
  </conditionalFormatting>
  <conditionalFormatting sqref="O17:AG17">
    <cfRule type="cellIs" dxfId="131" priority="143" stopIfTrue="1" operator="equal">
      <formula>4</formula>
    </cfRule>
    <cfRule type="cellIs" dxfId="130" priority="144" stopIfTrue="1" operator="equal">
      <formula>3</formula>
    </cfRule>
    <cfRule type="cellIs" dxfId="129" priority="145" stopIfTrue="1" operator="equal">
      <formula>2</formula>
    </cfRule>
    <cfRule type="cellIs" dxfId="128" priority="146" stopIfTrue="1" operator="equal">
      <formula>1</formula>
    </cfRule>
    <cfRule type="cellIs" dxfId="127" priority="147" stopIfTrue="1" operator="equal">
      <formula>5</formula>
    </cfRule>
  </conditionalFormatting>
  <conditionalFormatting sqref="BJ17:BJ18">
    <cfRule type="containsText" dxfId="126" priority="139" stopIfTrue="1" operator="containsText" text="BAJO">
      <formula>NOT(ISERROR(SEARCH("BAJO",BJ17)))</formula>
    </cfRule>
    <cfRule type="cellIs" dxfId="125" priority="140" stopIfTrue="1" operator="equal">
      <formula>"EXTREMO"</formula>
    </cfRule>
    <cfRule type="cellIs" dxfId="124" priority="141" stopIfTrue="1" operator="equal">
      <formula>"MODERADO"</formula>
    </cfRule>
    <cfRule type="cellIs" dxfId="123" priority="142" stopIfTrue="1" operator="equal">
      <formula>"ALTO"</formula>
    </cfRule>
  </conditionalFormatting>
  <conditionalFormatting sqref="C19">
    <cfRule type="containsText" dxfId="122" priority="135" stopIfTrue="1" operator="containsText" text="BAJO">
      <formula>NOT(ISERROR(SEARCH("BAJO",C19)))</formula>
    </cfRule>
    <cfRule type="cellIs" dxfId="121" priority="136" stopIfTrue="1" operator="equal">
      <formula>"MUY ALTO"</formula>
    </cfRule>
    <cfRule type="cellIs" dxfId="120" priority="137" stopIfTrue="1" operator="equal">
      <formula>"MODERADO"</formula>
    </cfRule>
    <cfRule type="cellIs" dxfId="119" priority="138" stopIfTrue="1" operator="equal">
      <formula>"ALTO"</formula>
    </cfRule>
  </conditionalFormatting>
  <conditionalFormatting sqref="M19:M20">
    <cfRule type="cellIs" dxfId="118" priority="130" stopIfTrue="1" operator="equal">
      <formula>4</formula>
    </cfRule>
    <cfRule type="cellIs" dxfId="117" priority="131" stopIfTrue="1" operator="equal">
      <formula>3</formula>
    </cfRule>
    <cfRule type="cellIs" dxfId="116" priority="132" stopIfTrue="1" operator="equal">
      <formula>2</formula>
    </cfRule>
    <cfRule type="cellIs" dxfId="115" priority="133" stopIfTrue="1" operator="equal">
      <formula>1</formula>
    </cfRule>
    <cfRule type="cellIs" dxfId="114" priority="134" stopIfTrue="1" operator="equal">
      <formula>5</formula>
    </cfRule>
  </conditionalFormatting>
  <conditionalFormatting sqref="M19">
    <cfRule type="cellIs" dxfId="113" priority="125" stopIfTrue="1" operator="equal">
      <formula>4</formula>
    </cfRule>
    <cfRule type="cellIs" dxfId="112" priority="126" stopIfTrue="1" operator="equal">
      <formula>3</formula>
    </cfRule>
    <cfRule type="cellIs" dxfId="111" priority="127" stopIfTrue="1" operator="equal">
      <formula>2</formula>
    </cfRule>
    <cfRule type="cellIs" dxfId="110" priority="128" stopIfTrue="1" operator="equal">
      <formula>1</formula>
    </cfRule>
    <cfRule type="cellIs" dxfId="109" priority="129" stopIfTrue="1" operator="equal">
      <formula>5</formula>
    </cfRule>
  </conditionalFormatting>
  <conditionalFormatting sqref="O19:AG19">
    <cfRule type="cellIs" dxfId="108" priority="120" stopIfTrue="1" operator="equal">
      <formula>4</formula>
    </cfRule>
    <cfRule type="cellIs" dxfId="107" priority="121" stopIfTrue="1" operator="equal">
      <formula>3</formula>
    </cfRule>
    <cfRule type="cellIs" dxfId="106" priority="122" stopIfTrue="1" operator="equal">
      <formula>2</formula>
    </cfRule>
    <cfRule type="cellIs" dxfId="105" priority="123" stopIfTrue="1" operator="equal">
      <formula>1</formula>
    </cfRule>
    <cfRule type="cellIs" dxfId="104" priority="124" stopIfTrue="1" operator="equal">
      <formula>5</formula>
    </cfRule>
  </conditionalFormatting>
  <conditionalFormatting sqref="C21">
    <cfRule type="containsText" dxfId="103" priority="116" stopIfTrue="1" operator="containsText" text="BAJO">
      <formula>NOT(ISERROR(SEARCH("BAJO",C21)))</formula>
    </cfRule>
    <cfRule type="cellIs" dxfId="102" priority="117" stopIfTrue="1" operator="equal">
      <formula>"MUY ALTO"</formula>
    </cfRule>
    <cfRule type="cellIs" dxfId="101" priority="118" stopIfTrue="1" operator="equal">
      <formula>"MODERADO"</formula>
    </cfRule>
    <cfRule type="cellIs" dxfId="100" priority="119" stopIfTrue="1" operator="equal">
      <formula>"ALTO"</formula>
    </cfRule>
  </conditionalFormatting>
  <conditionalFormatting sqref="M21">
    <cfRule type="cellIs" dxfId="99" priority="111" stopIfTrue="1" operator="equal">
      <formula>4</formula>
    </cfRule>
    <cfRule type="cellIs" dxfId="98" priority="112" stopIfTrue="1" operator="equal">
      <formula>3</formula>
    </cfRule>
    <cfRule type="cellIs" dxfId="97" priority="113" stopIfTrue="1" operator="equal">
      <formula>2</formula>
    </cfRule>
    <cfRule type="cellIs" dxfId="96" priority="114" stopIfTrue="1" operator="equal">
      <formula>1</formula>
    </cfRule>
    <cfRule type="cellIs" dxfId="95" priority="115" stopIfTrue="1" operator="equal">
      <formula>5</formula>
    </cfRule>
  </conditionalFormatting>
  <conditionalFormatting sqref="M21">
    <cfRule type="cellIs" dxfId="94" priority="106" stopIfTrue="1" operator="equal">
      <formula>4</formula>
    </cfRule>
    <cfRule type="cellIs" dxfId="93" priority="107" stopIfTrue="1" operator="equal">
      <formula>3</formula>
    </cfRule>
    <cfRule type="cellIs" dxfId="92" priority="108" stopIfTrue="1" operator="equal">
      <formula>2</formula>
    </cfRule>
    <cfRule type="cellIs" dxfId="91" priority="109" stopIfTrue="1" operator="equal">
      <formula>1</formula>
    </cfRule>
    <cfRule type="cellIs" dxfId="90" priority="110" stopIfTrue="1" operator="equal">
      <formula>5</formula>
    </cfRule>
  </conditionalFormatting>
  <conditionalFormatting sqref="P21:V21">
    <cfRule type="cellIs" dxfId="89" priority="101" stopIfTrue="1" operator="equal">
      <formula>4</formula>
    </cfRule>
    <cfRule type="cellIs" dxfId="88" priority="102" stopIfTrue="1" operator="equal">
      <formula>3</formula>
    </cfRule>
    <cfRule type="cellIs" dxfId="87" priority="103" stopIfTrue="1" operator="equal">
      <formula>2</formula>
    </cfRule>
    <cfRule type="cellIs" dxfId="86" priority="104" stopIfTrue="1" operator="equal">
      <formula>1</formula>
    </cfRule>
    <cfRule type="cellIs" dxfId="85" priority="105" stopIfTrue="1" operator="equal">
      <formula>5</formula>
    </cfRule>
  </conditionalFormatting>
  <conditionalFormatting sqref="W21:AG21">
    <cfRule type="cellIs" dxfId="84" priority="96" stopIfTrue="1" operator="equal">
      <formula>4</formula>
    </cfRule>
    <cfRule type="cellIs" dxfId="83" priority="97" stopIfTrue="1" operator="equal">
      <formula>3</formula>
    </cfRule>
    <cfRule type="cellIs" dxfId="82" priority="98" stopIfTrue="1" operator="equal">
      <formula>2</formula>
    </cfRule>
    <cfRule type="cellIs" dxfId="81" priority="99" stopIfTrue="1" operator="equal">
      <formula>1</formula>
    </cfRule>
    <cfRule type="cellIs" dxfId="80" priority="100" stopIfTrue="1" operator="equal">
      <formula>5</formula>
    </cfRule>
  </conditionalFormatting>
  <conditionalFormatting sqref="BJ21">
    <cfRule type="containsText" dxfId="79" priority="92" stopIfTrue="1" operator="containsText" text="BAJO">
      <formula>NOT(ISERROR(SEARCH("BAJO",BJ21)))</formula>
    </cfRule>
    <cfRule type="cellIs" dxfId="78" priority="93" stopIfTrue="1" operator="equal">
      <formula>"EXTREMO"</formula>
    </cfRule>
    <cfRule type="cellIs" dxfId="77" priority="94" stopIfTrue="1" operator="equal">
      <formula>"MODERADO"</formula>
    </cfRule>
    <cfRule type="cellIs" dxfId="76" priority="95" stopIfTrue="1" operator="equal">
      <formula>"ALTO"</formula>
    </cfRule>
  </conditionalFormatting>
  <conditionalFormatting sqref="K33:K34">
    <cfRule type="containsText" dxfId="75" priority="88" stopIfTrue="1" operator="containsText" text="BAJO">
      <formula>NOT(ISERROR(SEARCH("BAJO",K33)))</formula>
    </cfRule>
    <cfRule type="cellIs" dxfId="74" priority="89" stopIfTrue="1" operator="equal">
      <formula>"MUY ALTO"</formula>
    </cfRule>
    <cfRule type="cellIs" dxfId="73" priority="90" stopIfTrue="1" operator="equal">
      <formula>"MODERADO"</formula>
    </cfRule>
    <cfRule type="cellIs" dxfId="72" priority="91" stopIfTrue="1" operator="equal">
      <formula>"ALTO"</formula>
    </cfRule>
  </conditionalFormatting>
  <conditionalFormatting sqref="P40:Z40">
    <cfRule type="cellIs" dxfId="71" priority="83" stopIfTrue="1" operator="equal">
      <formula>4</formula>
    </cfRule>
    <cfRule type="cellIs" dxfId="70" priority="84" stopIfTrue="1" operator="equal">
      <formula>3</formula>
    </cfRule>
    <cfRule type="cellIs" dxfId="69" priority="85" stopIfTrue="1" operator="equal">
      <formula>2</formula>
    </cfRule>
    <cfRule type="cellIs" dxfId="68" priority="86" stopIfTrue="1" operator="equal">
      <formula>1</formula>
    </cfRule>
    <cfRule type="cellIs" dxfId="67" priority="87" stopIfTrue="1" operator="equal">
      <formula>5</formula>
    </cfRule>
  </conditionalFormatting>
  <conditionalFormatting sqref="AA40:AH40">
    <cfRule type="cellIs" dxfId="66" priority="78" stopIfTrue="1" operator="equal">
      <formula>4</formula>
    </cfRule>
    <cfRule type="cellIs" dxfId="65" priority="79" stopIfTrue="1" operator="equal">
      <formula>3</formula>
    </cfRule>
    <cfRule type="cellIs" dxfId="64" priority="80" stopIfTrue="1" operator="equal">
      <formula>2</formula>
    </cfRule>
    <cfRule type="cellIs" dxfId="63" priority="81" stopIfTrue="1" operator="equal">
      <formula>1</formula>
    </cfRule>
    <cfRule type="cellIs" dxfId="62" priority="82" stopIfTrue="1" operator="equal">
      <formula>5</formula>
    </cfRule>
  </conditionalFormatting>
  <conditionalFormatting sqref="BG28:BG29">
    <cfRule type="cellIs" dxfId="61" priority="68" operator="equal">
      <formula>5</formula>
    </cfRule>
    <cfRule type="cellIs" dxfId="60" priority="69" operator="equal">
      <formula>4</formula>
    </cfRule>
    <cfRule type="cellIs" dxfId="59" priority="70" operator="equal">
      <formula>3</formula>
    </cfRule>
    <cfRule type="cellIs" dxfId="58" priority="71" operator="equal">
      <formula>2</formula>
    </cfRule>
    <cfRule type="cellIs" dxfId="57" priority="72" operator="lessThanOrEqual">
      <formula>1</formula>
    </cfRule>
  </conditionalFormatting>
  <conditionalFormatting sqref="BG28">
    <cfRule type="colorScale" priority="73">
      <colorScale>
        <cfvo type="min"/>
        <cfvo type="percentile" val="50"/>
        <cfvo type="max"/>
        <color rgb="FFF8696B"/>
        <color rgb="FFFFEB84"/>
        <color rgb="FF63BE7B"/>
      </colorScale>
    </cfRule>
  </conditionalFormatting>
  <conditionalFormatting sqref="AL29">
    <cfRule type="containsText" dxfId="56" priority="61" stopIfTrue="1" operator="containsText" text="BAJO">
      <formula>NOT(ISERROR(SEARCH("BAJO",AL29)))</formula>
    </cfRule>
    <cfRule type="cellIs" dxfId="55" priority="62" stopIfTrue="1" operator="equal">
      <formula>"MUY ALTO"</formula>
    </cfRule>
    <cfRule type="cellIs" dxfId="54" priority="63" stopIfTrue="1" operator="equal">
      <formula>"MODERADO"</formula>
    </cfRule>
    <cfRule type="cellIs" dxfId="53" priority="64" stopIfTrue="1" operator="equal">
      <formula>"ALTO"</formula>
    </cfRule>
  </conditionalFormatting>
  <conditionalFormatting sqref="AL29">
    <cfRule type="cellIs" dxfId="52" priority="65" stopIfTrue="1" operator="equal">
      <formula>"EXTREMO"</formula>
    </cfRule>
  </conditionalFormatting>
  <conditionalFormatting sqref="BF29">
    <cfRule type="cellIs" dxfId="51" priority="50" operator="equal">
      <formula>5</formula>
    </cfRule>
    <cfRule type="cellIs" dxfId="50" priority="51" operator="equal">
      <formula>4</formula>
    </cfRule>
    <cfRule type="cellIs" dxfId="49" priority="52" operator="equal">
      <formula>3</formula>
    </cfRule>
    <cfRule type="cellIs" dxfId="48" priority="53" operator="equal">
      <formula>2</formula>
    </cfRule>
    <cfRule type="cellIs" dxfId="47" priority="54" operator="lessThanOrEqual">
      <formula>1</formula>
    </cfRule>
  </conditionalFormatting>
  <conditionalFormatting sqref="BF29">
    <cfRule type="colorScale" priority="55">
      <colorScale>
        <cfvo type="min"/>
        <cfvo type="percentile" val="50"/>
        <cfvo type="max"/>
        <color rgb="FFF8696B"/>
        <color rgb="FFFFEB84"/>
        <color rgb="FF63BE7B"/>
      </colorScale>
    </cfRule>
  </conditionalFormatting>
  <conditionalFormatting sqref="BJ29">
    <cfRule type="containsText" dxfId="46" priority="46" stopIfTrue="1" operator="containsText" text="BAJO">
      <formula>NOT(ISERROR(SEARCH("BAJO",BJ29)))</formula>
    </cfRule>
    <cfRule type="cellIs" dxfId="45" priority="47" stopIfTrue="1" operator="equal">
      <formula>"EXTREMO"</formula>
    </cfRule>
    <cfRule type="cellIs" dxfId="44" priority="48" stopIfTrue="1" operator="equal">
      <formula>"MODERADO"</formula>
    </cfRule>
    <cfRule type="cellIs" dxfId="43" priority="49" stopIfTrue="1" operator="equal">
      <formula>"ALTO"</formula>
    </cfRule>
  </conditionalFormatting>
  <conditionalFormatting sqref="C29">
    <cfRule type="containsText" dxfId="42" priority="42" stopIfTrue="1" operator="containsText" text="BAJO">
      <formula>NOT(ISERROR(SEARCH("BAJO",C29)))</formula>
    </cfRule>
    <cfRule type="cellIs" dxfId="41" priority="43" stopIfTrue="1" operator="equal">
      <formula>"MUY ALTO"</formula>
    </cfRule>
    <cfRule type="cellIs" dxfId="40" priority="44" stopIfTrue="1" operator="equal">
      <formula>"MODERADO"</formula>
    </cfRule>
    <cfRule type="cellIs" dxfId="39" priority="45" stopIfTrue="1" operator="equal">
      <formula>"ALTO"</formula>
    </cfRule>
  </conditionalFormatting>
  <conditionalFormatting sqref="M29">
    <cfRule type="cellIs" dxfId="38" priority="37" stopIfTrue="1" operator="equal">
      <formula>4</formula>
    </cfRule>
    <cfRule type="cellIs" dxfId="37" priority="38" stopIfTrue="1" operator="equal">
      <formula>3</formula>
    </cfRule>
    <cfRule type="cellIs" dxfId="36" priority="39" stopIfTrue="1" operator="equal">
      <formula>2</formula>
    </cfRule>
    <cfRule type="cellIs" dxfId="35" priority="40" stopIfTrue="1" operator="equal">
      <formula>1</formula>
    </cfRule>
    <cfRule type="cellIs" dxfId="34" priority="41" stopIfTrue="1" operator="equal">
      <formula>5</formula>
    </cfRule>
  </conditionalFormatting>
  <conditionalFormatting sqref="BG29">
    <cfRule type="cellIs" dxfId="33" priority="31" operator="equal">
      <formula>5</formula>
    </cfRule>
    <cfRule type="cellIs" dxfId="32" priority="32" operator="equal">
      <formula>4</formula>
    </cfRule>
    <cfRule type="cellIs" dxfId="31" priority="33" operator="equal">
      <formula>3</formula>
    </cfRule>
    <cfRule type="cellIs" dxfId="30" priority="34" operator="equal">
      <formula>2</formula>
    </cfRule>
    <cfRule type="cellIs" dxfId="29" priority="35" operator="lessThanOrEqual">
      <formula>1</formula>
    </cfRule>
  </conditionalFormatting>
  <conditionalFormatting sqref="BG29">
    <cfRule type="colorScale" priority="36">
      <colorScale>
        <cfvo type="min"/>
        <cfvo type="percentile" val="50"/>
        <cfvo type="max"/>
        <color rgb="FFF8696B"/>
        <color rgb="FFFFEB84"/>
        <color rgb="FF63BE7B"/>
      </colorScale>
    </cfRule>
  </conditionalFormatting>
  <conditionalFormatting sqref="BD29:BE29">
    <cfRule type="iconSet" priority="66">
      <iconSet iconSet="4TrafficLights">
        <cfvo type="percent" val="0"/>
        <cfvo type="percent" val="20"/>
        <cfvo type="percent" val="61"/>
        <cfvo type="percent" val="96"/>
      </iconSet>
    </cfRule>
  </conditionalFormatting>
  <conditionalFormatting sqref="BC29">
    <cfRule type="iconSet" priority="67">
      <iconSet iconSet="4TrafficLights">
        <cfvo type="percent" val="0"/>
        <cfvo type="percent" val="20"/>
        <cfvo type="percent" val="61"/>
        <cfvo type="percent" val="81"/>
      </iconSet>
    </cfRule>
  </conditionalFormatting>
  <conditionalFormatting sqref="BM6">
    <cfRule type="containsText" dxfId="28" priority="27" stopIfTrue="1" operator="containsText" text="BAJO">
      <formula>NOT(ISERROR(SEARCH("BAJO",BM6)))</formula>
    </cfRule>
    <cfRule type="cellIs" dxfId="27" priority="28" stopIfTrue="1" operator="equal">
      <formula>"EXTREMO"</formula>
    </cfRule>
    <cfRule type="cellIs" dxfId="26" priority="29" stopIfTrue="1" operator="equal">
      <formula>"MODERADO"</formula>
    </cfRule>
    <cfRule type="cellIs" dxfId="25" priority="30" stopIfTrue="1" operator="equal">
      <formula>"ALTO"</formula>
    </cfRule>
  </conditionalFormatting>
  <conditionalFormatting sqref="BD50:BE50">
    <cfRule type="iconSet" priority="26">
      <iconSet iconSet="4TrafficLights">
        <cfvo type="percent" val="0"/>
        <cfvo type="percent" val="20"/>
        <cfvo type="percent" val="61"/>
        <cfvo type="percent" val="96"/>
      </iconSet>
    </cfRule>
  </conditionalFormatting>
  <conditionalFormatting sqref="BD23:BE24">
    <cfRule type="iconSet" priority="2053">
      <iconSet iconSet="4TrafficLights">
        <cfvo type="percent" val="0"/>
        <cfvo type="percent" val="20"/>
        <cfvo type="percent" val="61"/>
        <cfvo type="percent" val="96"/>
      </iconSet>
    </cfRule>
  </conditionalFormatting>
  <conditionalFormatting sqref="BG23:BG24">
    <cfRule type="colorScale" priority="2054">
      <colorScale>
        <cfvo type="min"/>
        <cfvo type="percentile" val="50"/>
        <cfvo type="max"/>
        <color rgb="FFF8696B"/>
        <color rgb="FFFFEB84"/>
        <color rgb="FF63BE7B"/>
      </colorScale>
    </cfRule>
  </conditionalFormatting>
  <conditionalFormatting sqref="BF11 BF17 BF19 BF30:BF31 BF7:BF8 BF33:BF34 BF47 BF43:BF45 BF39:BF41 BF13:BF14">
    <cfRule type="colorScale" priority="2059">
      <colorScale>
        <cfvo type="min"/>
        <cfvo type="percentile" val="50"/>
        <cfvo type="max"/>
        <color rgb="FFF8696B"/>
        <color rgb="FFFFEB84"/>
        <color rgb="FF63BE7B"/>
      </colorScale>
    </cfRule>
  </conditionalFormatting>
  <conditionalFormatting sqref="BG17 BG19 BG8:BG9 BG30:BG31 BG33:BG34 BG47 BG43:BG45 BG11 BG39:BG41 BG13:BG15">
    <cfRule type="colorScale" priority="2069">
      <colorScale>
        <cfvo type="min"/>
        <cfvo type="percentile" val="50"/>
        <cfvo type="max"/>
        <color rgb="FFF8696B"/>
        <color rgb="FFFFEB84"/>
        <color rgb="FF63BE7B"/>
      </colorScale>
    </cfRule>
  </conditionalFormatting>
  <conditionalFormatting sqref="BD11:BE11 BD17:BE17 BD19:BE19 BD26:BE28 BD30:BE31 BD21:BE21 BD7:BE8 BD33:BE34 BD47:BE47 BE45:BE46 BD43:BE44 BD39:BE41 BD13:BE15">
    <cfRule type="iconSet" priority="2079">
      <iconSet iconSet="4TrafficLights">
        <cfvo type="percent" val="0"/>
        <cfvo type="percent" val="20"/>
        <cfvo type="percent" val="61"/>
        <cfvo type="percent" val="96"/>
      </iconSet>
    </cfRule>
  </conditionalFormatting>
  <conditionalFormatting sqref="BC47:BC48 BC33:BC35 BC23:BC28 BC30:BC31 BC8:BC9 BC11 BC39:BC44 BC13:BC20">
    <cfRule type="iconSet" priority="2093">
      <iconSet iconSet="4TrafficLights">
        <cfvo type="percent" val="0"/>
        <cfvo type="percent" val="20"/>
        <cfvo type="percent" val="61"/>
        <cfvo type="percent" val="81"/>
      </iconSet>
    </cfRule>
  </conditionalFormatting>
  <conditionalFormatting sqref="AI28:AJ28">
    <cfRule type="cellIs" dxfId="24" priority="16" stopIfTrue="1" operator="equal">
      <formula>4</formula>
    </cfRule>
    <cfRule type="cellIs" dxfId="23" priority="17" stopIfTrue="1" operator="equal">
      <formula>3</formula>
    </cfRule>
    <cfRule type="cellIs" dxfId="22" priority="18" stopIfTrue="1" operator="equal">
      <formula>2</formula>
    </cfRule>
    <cfRule type="cellIs" dxfId="21" priority="19" stopIfTrue="1" operator="equal">
      <formula>1</formula>
    </cfRule>
    <cfRule type="cellIs" dxfId="20" priority="20" stopIfTrue="1" operator="equal">
      <formula>5</formula>
    </cfRule>
  </conditionalFormatting>
  <conditionalFormatting sqref="AI28:AJ28">
    <cfRule type="cellIs" dxfId="19" priority="21" stopIfTrue="1" operator="equal">
      <formula>4</formula>
    </cfRule>
    <cfRule type="cellIs" dxfId="18" priority="22" stopIfTrue="1" operator="equal">
      <formula>3</formula>
    </cfRule>
    <cfRule type="cellIs" dxfId="17" priority="23" stopIfTrue="1" operator="equal">
      <formula>2</formula>
    </cfRule>
    <cfRule type="cellIs" dxfId="16" priority="24" stopIfTrue="1" operator="equal">
      <formula>1</formula>
    </cfRule>
    <cfRule type="cellIs" dxfId="15" priority="25" stopIfTrue="1" operator="equal">
      <formula>5</formula>
    </cfRule>
  </conditionalFormatting>
  <conditionalFormatting sqref="AI29:AJ29">
    <cfRule type="cellIs" dxfId="14" priority="6" stopIfTrue="1" operator="equal">
      <formula>4</formula>
    </cfRule>
    <cfRule type="cellIs" dxfId="13" priority="7" stopIfTrue="1" operator="equal">
      <formula>3</formula>
    </cfRule>
    <cfRule type="cellIs" dxfId="12" priority="8" stopIfTrue="1" operator="equal">
      <formula>2</formula>
    </cfRule>
    <cfRule type="cellIs" dxfId="11" priority="9" stopIfTrue="1" operator="equal">
      <formula>1</formula>
    </cfRule>
    <cfRule type="cellIs" dxfId="10" priority="10" stopIfTrue="1" operator="equal">
      <formula>5</formula>
    </cfRule>
  </conditionalFormatting>
  <conditionalFormatting sqref="AI29:AJ29">
    <cfRule type="cellIs" dxfId="9" priority="11" stopIfTrue="1" operator="equal">
      <formula>4</formula>
    </cfRule>
    <cfRule type="cellIs" dxfId="8" priority="12" stopIfTrue="1" operator="equal">
      <formula>3</formula>
    </cfRule>
    <cfRule type="cellIs" dxfId="7" priority="13" stopIfTrue="1" operator="equal">
      <formula>2</formula>
    </cfRule>
    <cfRule type="cellIs" dxfId="6" priority="14" stopIfTrue="1" operator="equal">
      <formula>1</formula>
    </cfRule>
    <cfRule type="cellIs" dxfId="5" priority="15" stopIfTrue="1" operator="equal">
      <formula>5</formula>
    </cfRule>
  </conditionalFormatting>
  <conditionalFormatting sqref="BG50">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lessThanOrEqual">
      <formula>1</formula>
    </cfRule>
  </conditionalFormatting>
  <dataValidations count="2">
    <dataValidation type="list" allowBlank="1" showInputMessage="1" showErrorMessage="1" sqref="AO32 AO5:AO6" xr:uid="{00000000-0002-0000-0000-000000000000}">
      <formula1>"PREVENTIVO,DETECCION,CORRECTIVO"</formula1>
    </dataValidation>
    <dataValidation type="list" allowBlank="1" showInputMessage="1" showErrorMessage="1" sqref="M5:M6" xr:uid="{00000000-0002-0000-0000-000001000000}">
      <formula1>"1,2,3,4,5"</formula1>
    </dataValidation>
  </dataValidations>
  <hyperlinks>
    <hyperlink ref="BJ3:BJ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A3" location="'Solidez del control'!A1" display="SOLIDEZ INDIVIDUAL DEL CONTROL " xr:uid="{00000000-0004-0000-0000-000003000000}"/>
    <hyperlink ref="BF2:BI2" location="'Solidez del control'!A1" display="RIESGO RESIDUAL" xr:uid="{00000000-0004-0000-0000-000004000000}"/>
    <hyperlink ref="BD3:BE4" location="'Solidez del control'!A1" display="SOLIDEZ DEL CONJUNTO DE CONTROLES" xr:uid="{00000000-0004-0000-0000-000005000000}"/>
    <hyperlink ref="AY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5E8-B6A7-4310-9D22-76153F7A4577}">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82" t="s">
        <v>71</v>
      </c>
      <c r="B1" s="75" t="s">
        <v>72</v>
      </c>
      <c r="C1" s="82">
        <v>2</v>
      </c>
    </row>
    <row r="2" spans="1:3" ht="38.25" customHeight="1" x14ac:dyDescent="0.2">
      <c r="A2" s="82" t="s">
        <v>106</v>
      </c>
      <c r="B2" s="81" t="s">
        <v>107</v>
      </c>
      <c r="C2" s="82">
        <v>1</v>
      </c>
    </row>
    <row r="3" spans="1:3" ht="38.25" customHeight="1" x14ac:dyDescent="0.2">
      <c r="A3" s="82" t="s">
        <v>120</v>
      </c>
      <c r="B3" s="83" t="s">
        <v>121</v>
      </c>
      <c r="C3" s="82">
        <v>2</v>
      </c>
    </row>
    <row r="4" spans="1:3" ht="38.25" customHeight="1" x14ac:dyDescent="0.2">
      <c r="A4" s="82" t="s">
        <v>143</v>
      </c>
      <c r="B4" s="83" t="s">
        <v>144</v>
      </c>
      <c r="C4" s="82">
        <v>2</v>
      </c>
    </row>
    <row r="5" spans="1:3" ht="38.25" customHeight="1" x14ac:dyDescent="0.2">
      <c r="A5" s="82" t="s">
        <v>161</v>
      </c>
      <c r="B5" s="83" t="s">
        <v>150</v>
      </c>
      <c r="C5" s="82">
        <v>2</v>
      </c>
    </row>
    <row r="6" spans="1:3" ht="38.25" customHeight="1" x14ac:dyDescent="0.2">
      <c r="A6" s="82" t="s">
        <v>186</v>
      </c>
      <c r="B6" s="83" t="s">
        <v>170</v>
      </c>
      <c r="C6" s="82">
        <v>9</v>
      </c>
    </row>
    <row r="7" spans="1:3" ht="38.25" customHeight="1" x14ac:dyDescent="0.2">
      <c r="A7" s="82" t="s">
        <v>272</v>
      </c>
      <c r="B7" s="83" t="s">
        <v>273</v>
      </c>
      <c r="C7" s="82">
        <v>5</v>
      </c>
    </row>
    <row r="8" spans="1:3" ht="38.25" customHeight="1" x14ac:dyDescent="0.2">
      <c r="A8" s="82" t="s">
        <v>318</v>
      </c>
      <c r="B8" s="83" t="s">
        <v>299</v>
      </c>
      <c r="C8" s="82">
        <v>1</v>
      </c>
    </row>
    <row r="9" spans="1:3" ht="38.25" customHeight="1" x14ac:dyDescent="0.2">
      <c r="A9" s="82" t="s">
        <v>329</v>
      </c>
      <c r="B9" s="83" t="s">
        <v>307</v>
      </c>
      <c r="C9" s="82">
        <v>2</v>
      </c>
    </row>
    <row r="10" spans="1:3" ht="38.25" customHeight="1" x14ac:dyDescent="0.2">
      <c r="A10" s="82" t="s">
        <v>346</v>
      </c>
      <c r="B10" s="83" t="s">
        <v>330</v>
      </c>
      <c r="C10" s="82">
        <v>2</v>
      </c>
    </row>
    <row r="11" spans="1:3" ht="38.25" customHeight="1" x14ac:dyDescent="0.2">
      <c r="A11" s="82" t="s">
        <v>369</v>
      </c>
      <c r="B11" s="83" t="s">
        <v>347</v>
      </c>
      <c r="C11" s="82">
        <v>1</v>
      </c>
    </row>
    <row r="12" spans="1:3" ht="38.25" customHeight="1" x14ac:dyDescent="0.2">
      <c r="A12" s="82" t="s">
        <v>374</v>
      </c>
      <c r="B12" s="83" t="s">
        <v>358</v>
      </c>
      <c r="C12" s="82">
        <v>3</v>
      </c>
    </row>
    <row r="13" spans="1:3" ht="38.25" customHeight="1" x14ac:dyDescent="0.2">
      <c r="A13" s="82" t="s">
        <v>391</v>
      </c>
      <c r="B13" s="83" t="s">
        <v>389</v>
      </c>
      <c r="C13" s="82">
        <v>4</v>
      </c>
    </row>
    <row r="14" spans="1:3" ht="38.25" customHeight="1" x14ac:dyDescent="0.2">
      <c r="A14" s="82" t="s">
        <v>402</v>
      </c>
      <c r="B14" s="74" t="s">
        <v>392</v>
      </c>
      <c r="C14" s="82">
        <v>1</v>
      </c>
    </row>
    <row r="15" spans="1:3" x14ac:dyDescent="0.2">
      <c r="C15">
        <f>SUM(C1:C14)</f>
        <v>37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topLeftCell="F9" zoomScale="110" zoomScaleNormal="110" zoomScaleSheetLayoutView="80" workbookViewId="0">
      <selection activeCell="G9" sqref="G9"/>
    </sheetView>
  </sheetViews>
  <sheetFormatPr baseColWidth="10" defaultColWidth="11.42578125" defaultRowHeight="12.75" x14ac:dyDescent="0.2"/>
  <cols>
    <col min="1" max="1" width="3.5703125" customWidth="1"/>
    <col min="3" max="3" width="15.85546875" customWidth="1"/>
    <col min="4" max="4" width="12" customWidth="1"/>
    <col min="5" max="7" width="54.28515625" customWidth="1"/>
    <col min="8" max="8" width="3.5703125" customWidth="1"/>
    <col min="9" max="9" width="15.140625" customWidth="1"/>
    <col min="10" max="10" width="4.28515625" customWidth="1"/>
    <col min="12" max="12" width="17.140625" customWidth="1"/>
    <col min="13" max="13" width="11.7109375" customWidth="1"/>
    <col min="14" max="16" width="50.7109375" customWidth="1"/>
    <col min="17" max="17" width="5.85546875" customWidth="1"/>
  </cols>
  <sheetData>
    <row r="1" spans="1:17" ht="85.5" customHeight="1" thickBot="1" x14ac:dyDescent="0.25">
      <c r="A1" s="580" t="s">
        <v>403</v>
      </c>
      <c r="B1" s="580"/>
      <c r="C1" s="580"/>
      <c r="D1" s="580"/>
      <c r="E1" s="580"/>
      <c r="F1" s="580"/>
      <c r="G1" s="580"/>
      <c r="H1" s="580"/>
      <c r="I1" s="580"/>
      <c r="J1" s="580"/>
      <c r="K1" s="580"/>
      <c r="L1" s="580"/>
      <c r="M1" s="580"/>
      <c r="N1" s="580"/>
      <c r="O1" s="580"/>
      <c r="P1" s="580"/>
    </row>
    <row r="2" spans="1:17" x14ac:dyDescent="0.2">
      <c r="A2" s="34"/>
      <c r="B2" s="35"/>
      <c r="C2" s="35"/>
      <c r="D2" s="35"/>
      <c r="E2" s="35"/>
      <c r="F2" s="35"/>
      <c r="G2" s="35"/>
      <c r="H2" s="36"/>
      <c r="J2" s="34"/>
      <c r="K2" s="35"/>
      <c r="L2" s="35"/>
      <c r="M2" s="35"/>
      <c r="N2" s="35"/>
      <c r="O2" s="35"/>
      <c r="P2" s="35"/>
      <c r="Q2" s="36"/>
    </row>
    <row r="3" spans="1:17" ht="51.75" customHeight="1" x14ac:dyDescent="0.2">
      <c r="A3" s="37"/>
      <c r="B3" s="586" t="s">
        <v>404</v>
      </c>
      <c r="C3" s="586"/>
      <c r="D3" s="586"/>
      <c r="E3" s="586"/>
      <c r="F3" s="586"/>
      <c r="G3" s="586"/>
      <c r="H3" s="38"/>
      <c r="J3" s="37"/>
      <c r="K3" s="581" t="s">
        <v>405</v>
      </c>
      <c r="L3" s="581"/>
      <c r="M3" s="581"/>
      <c r="N3" s="581"/>
      <c r="O3" s="581"/>
      <c r="P3" s="581"/>
      <c r="Q3" s="38"/>
    </row>
    <row r="4" spans="1:17" ht="57" customHeight="1" x14ac:dyDescent="0.2">
      <c r="A4" s="37"/>
      <c r="E4" s="584" t="s">
        <v>16</v>
      </c>
      <c r="F4" s="584"/>
      <c r="G4" s="584"/>
      <c r="H4" s="38"/>
      <c r="J4" s="37"/>
      <c r="N4" s="582" t="s">
        <v>16</v>
      </c>
      <c r="O4" s="582"/>
      <c r="P4" s="582"/>
      <c r="Q4" s="38"/>
    </row>
    <row r="5" spans="1:17" ht="30" hidden="1" customHeight="1" x14ac:dyDescent="0.2">
      <c r="A5" s="37"/>
      <c r="E5" s="31" t="s">
        <v>175</v>
      </c>
      <c r="F5" s="32" t="s">
        <v>81</v>
      </c>
      <c r="G5" s="33" t="s">
        <v>189</v>
      </c>
      <c r="H5" s="38"/>
      <c r="J5" s="37"/>
      <c r="N5" s="31" t="s">
        <v>175</v>
      </c>
      <c r="O5" s="47" t="s">
        <v>81</v>
      </c>
      <c r="P5" s="33" t="s">
        <v>189</v>
      </c>
      <c r="Q5" s="38"/>
    </row>
    <row r="6" spans="1:17" ht="33.75" customHeight="1" x14ac:dyDescent="0.2">
      <c r="A6" s="37"/>
      <c r="E6" s="49">
        <v>3</v>
      </c>
      <c r="F6" s="50">
        <v>4</v>
      </c>
      <c r="G6" s="51">
        <v>5</v>
      </c>
      <c r="H6" s="38"/>
      <c r="J6" s="37"/>
      <c r="N6" s="49">
        <v>3</v>
      </c>
      <c r="O6" s="42">
        <v>4</v>
      </c>
      <c r="P6" s="43">
        <v>5</v>
      </c>
      <c r="Q6" s="38"/>
    </row>
    <row r="7" spans="1:17" ht="122.25" customHeight="1" x14ac:dyDescent="0.2">
      <c r="A7" s="37"/>
      <c r="B7" s="583" t="s">
        <v>406</v>
      </c>
      <c r="C7" s="27" t="s">
        <v>407</v>
      </c>
      <c r="D7" s="53">
        <v>5</v>
      </c>
      <c r="E7" s="52">
        <f>+D7*E6</f>
        <v>15</v>
      </c>
      <c r="F7" s="48">
        <f>+D7*F6</f>
        <v>20</v>
      </c>
      <c r="G7" s="48">
        <f>+D7*G6</f>
        <v>25</v>
      </c>
      <c r="H7" s="38"/>
      <c r="J7" s="37"/>
      <c r="K7" s="585" t="s">
        <v>406</v>
      </c>
      <c r="L7" s="27" t="s">
        <v>407</v>
      </c>
      <c r="M7" s="53">
        <v>5</v>
      </c>
      <c r="N7" s="52">
        <f>+M7*N6</f>
        <v>15</v>
      </c>
      <c r="O7" s="44">
        <f>+M7*O6</f>
        <v>20</v>
      </c>
      <c r="P7" s="44">
        <f>+M7*P6</f>
        <v>25</v>
      </c>
      <c r="Q7" s="38"/>
    </row>
    <row r="8" spans="1:17" ht="122.25" customHeight="1" x14ac:dyDescent="0.2">
      <c r="A8" s="37"/>
      <c r="B8" s="583"/>
      <c r="C8" s="28" t="s">
        <v>378</v>
      </c>
      <c r="D8" s="55">
        <v>4</v>
      </c>
      <c r="E8" s="54">
        <f>+D8*E6</f>
        <v>12</v>
      </c>
      <c r="F8" s="44">
        <f>+D8*F6</f>
        <v>16</v>
      </c>
      <c r="G8" s="44">
        <f>+D8*G6</f>
        <v>20</v>
      </c>
      <c r="H8" s="38"/>
      <c r="J8" s="37"/>
      <c r="K8" s="585"/>
      <c r="L8" s="28" t="s">
        <v>378</v>
      </c>
      <c r="M8" s="55">
        <v>4</v>
      </c>
      <c r="N8" s="54">
        <f>+M8*N6</f>
        <v>12</v>
      </c>
      <c r="O8" s="44">
        <f>+M8*O6</f>
        <v>16</v>
      </c>
      <c r="P8" s="44">
        <f>+M8*P6</f>
        <v>20</v>
      </c>
      <c r="Q8" s="38"/>
    </row>
    <row r="9" spans="1:17" ht="200.1" customHeight="1" x14ac:dyDescent="0.2">
      <c r="A9" s="37"/>
      <c r="B9" s="583"/>
      <c r="C9" s="29" t="s">
        <v>80</v>
      </c>
      <c r="D9" s="56">
        <v>3</v>
      </c>
      <c r="E9" s="54">
        <f>+D9*E6</f>
        <v>9</v>
      </c>
      <c r="F9" s="46">
        <f>+D9*F6</f>
        <v>12</v>
      </c>
      <c r="G9" s="46">
        <f>+D9*G6</f>
        <v>15</v>
      </c>
      <c r="H9" s="38"/>
      <c r="J9" s="37"/>
      <c r="K9" s="585"/>
      <c r="L9" s="29" t="s">
        <v>80</v>
      </c>
      <c r="M9" s="56">
        <v>3</v>
      </c>
      <c r="N9" s="54">
        <f>+M9*N6</f>
        <v>9</v>
      </c>
      <c r="O9" s="46">
        <f>+M9*O6</f>
        <v>12</v>
      </c>
      <c r="P9" s="46">
        <f>+M9*P6</f>
        <v>15</v>
      </c>
      <c r="Q9" s="38"/>
    </row>
    <row r="10" spans="1:17" ht="192" customHeight="1" x14ac:dyDescent="0.2">
      <c r="A10" s="37"/>
      <c r="B10" s="583"/>
      <c r="C10" s="30" t="s">
        <v>99</v>
      </c>
      <c r="D10" s="58">
        <v>2</v>
      </c>
      <c r="E10" s="57">
        <f>+D10*E6</f>
        <v>6</v>
      </c>
      <c r="F10" s="45">
        <f>+D10*F6</f>
        <v>8</v>
      </c>
      <c r="G10" s="46">
        <f>+D10*G6</f>
        <v>10</v>
      </c>
      <c r="H10" s="38"/>
      <c r="J10" s="37"/>
      <c r="K10" s="585"/>
      <c r="L10" s="30" t="s">
        <v>99</v>
      </c>
      <c r="M10" s="58">
        <v>2</v>
      </c>
      <c r="N10" s="57">
        <f>+M10*N6</f>
        <v>6</v>
      </c>
      <c r="O10" s="45">
        <f>+M10*O6</f>
        <v>8</v>
      </c>
      <c r="P10" s="46">
        <f>+M10*P6</f>
        <v>10</v>
      </c>
      <c r="Q10" s="38"/>
    </row>
    <row r="11" spans="1:17" ht="213.75" customHeight="1" x14ac:dyDescent="0.2">
      <c r="A11" s="37"/>
      <c r="B11" s="583"/>
      <c r="C11" s="30" t="s">
        <v>322</v>
      </c>
      <c r="D11" s="58">
        <v>1</v>
      </c>
      <c r="E11" s="57">
        <f>+D11*E6</f>
        <v>3</v>
      </c>
      <c r="F11" s="45">
        <v>4</v>
      </c>
      <c r="G11" s="46">
        <f>+D11*G6</f>
        <v>5</v>
      </c>
      <c r="H11" s="38"/>
      <c r="J11" s="37"/>
      <c r="K11" s="585"/>
      <c r="L11" s="30" t="s">
        <v>322</v>
      </c>
      <c r="M11" s="58">
        <v>1</v>
      </c>
      <c r="N11" s="57">
        <f>+M11*N6</f>
        <v>3</v>
      </c>
      <c r="O11" s="45">
        <f>+M11*O6</f>
        <v>4</v>
      </c>
      <c r="P11" s="46">
        <f>+M11*P6</f>
        <v>5</v>
      </c>
      <c r="Q11" s="38"/>
    </row>
    <row r="12" spans="1:17" ht="13.5" thickBot="1" x14ac:dyDescent="0.25">
      <c r="A12" s="39"/>
      <c r="B12" s="40"/>
      <c r="C12" s="40"/>
      <c r="D12" s="40"/>
      <c r="E12" s="40"/>
      <c r="F12" s="40"/>
      <c r="G12" s="40"/>
      <c r="H12" s="41"/>
      <c r="J12" s="39"/>
      <c r="K12" s="40"/>
      <c r="L12" s="40"/>
      <c r="M12" s="40"/>
      <c r="N12" s="40"/>
      <c r="O12" s="40"/>
      <c r="P12" s="40"/>
      <c r="Q12" s="41"/>
    </row>
  </sheetData>
  <mergeCells count="7">
    <mergeCell ref="A1:P1"/>
    <mergeCell ref="K3:P3"/>
    <mergeCell ref="N4:P4"/>
    <mergeCell ref="B7:B11"/>
    <mergeCell ref="E4:G4"/>
    <mergeCell ref="K7:K11"/>
    <mergeCell ref="B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topLeftCell="A7"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76" t="s">
        <v>72</v>
      </c>
      <c r="C1">
        <v>2</v>
      </c>
      <c r="E1" s="24" t="s">
        <v>408</v>
      </c>
      <c r="G1">
        <v>5</v>
      </c>
    </row>
    <row r="2" spans="2:7" ht="35.25" customHeight="1" x14ac:dyDescent="0.2">
      <c r="B2" s="80" t="s">
        <v>107</v>
      </c>
      <c r="C2">
        <v>1</v>
      </c>
      <c r="E2" s="24" t="s">
        <v>409</v>
      </c>
      <c r="G2">
        <v>11</v>
      </c>
    </row>
    <row r="3" spans="2:7" ht="35.25" customHeight="1" x14ac:dyDescent="0.2">
      <c r="B3" s="77" t="s">
        <v>121</v>
      </c>
      <c r="C3">
        <v>2</v>
      </c>
      <c r="E3" s="24" t="s">
        <v>410</v>
      </c>
      <c r="G3">
        <v>14</v>
      </c>
    </row>
    <row r="4" spans="2:7" ht="35.25" customHeight="1" x14ac:dyDescent="0.2">
      <c r="B4" s="77" t="s">
        <v>144</v>
      </c>
      <c r="C4">
        <v>2</v>
      </c>
      <c r="E4" s="24" t="s">
        <v>411</v>
      </c>
      <c r="G4">
        <v>5</v>
      </c>
    </row>
    <row r="5" spans="2:7" ht="35.25" customHeight="1" x14ac:dyDescent="0.2">
      <c r="B5" s="77" t="s">
        <v>150</v>
      </c>
      <c r="C5">
        <v>2</v>
      </c>
    </row>
    <row r="6" spans="2:7" ht="35.25" customHeight="1" x14ac:dyDescent="0.2">
      <c r="B6" s="77" t="s">
        <v>170</v>
      </c>
      <c r="C6">
        <v>9</v>
      </c>
    </row>
    <row r="7" spans="2:7" ht="35.25" customHeight="1" x14ac:dyDescent="0.2">
      <c r="B7" s="77" t="s">
        <v>273</v>
      </c>
      <c r="C7">
        <v>5</v>
      </c>
    </row>
    <row r="8" spans="2:7" ht="35.25" customHeight="1" x14ac:dyDescent="0.2">
      <c r="B8" s="77" t="s">
        <v>299</v>
      </c>
      <c r="C8">
        <v>2</v>
      </c>
    </row>
    <row r="9" spans="2:7" ht="35.25" customHeight="1" x14ac:dyDescent="0.2">
      <c r="B9" s="77" t="s">
        <v>307</v>
      </c>
      <c r="C9">
        <v>1</v>
      </c>
    </row>
    <row r="10" spans="2:7" ht="35.25" customHeight="1" x14ac:dyDescent="0.2">
      <c r="B10" s="77" t="s">
        <v>330</v>
      </c>
      <c r="C10">
        <v>2</v>
      </c>
    </row>
    <row r="11" spans="2:7" ht="35.25" customHeight="1" x14ac:dyDescent="0.2">
      <c r="B11" s="77" t="s">
        <v>347</v>
      </c>
      <c r="C11">
        <v>1</v>
      </c>
    </row>
    <row r="12" spans="2:7" ht="35.25" customHeight="1" x14ac:dyDescent="0.2">
      <c r="B12" s="79" t="s">
        <v>358</v>
      </c>
      <c r="C12">
        <v>3</v>
      </c>
    </row>
    <row r="13" spans="2:7" ht="35.25" customHeight="1" x14ac:dyDescent="0.2">
      <c r="B13" s="77" t="s">
        <v>389</v>
      </c>
      <c r="C13">
        <v>4</v>
      </c>
    </row>
    <row r="14" spans="2:7" ht="35.25" customHeight="1" x14ac:dyDescent="0.2">
      <c r="B14" s="78" t="s">
        <v>392</v>
      </c>
      <c r="C14">
        <v>1</v>
      </c>
    </row>
    <row r="15" spans="2:7" x14ac:dyDescent="0.2">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topLeftCell="A9" zoomScale="130" zoomScaleNormal="130" workbookViewId="0">
      <selection activeCell="J15" sqref="J15"/>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590" t="s">
        <v>412</v>
      </c>
      <c r="B3" s="590"/>
      <c r="C3" s="590"/>
      <c r="D3" s="590"/>
      <c r="F3" s="590" t="s">
        <v>413</v>
      </c>
      <c r="G3" s="590"/>
      <c r="H3" s="590"/>
      <c r="I3" s="590"/>
    </row>
    <row r="4" spans="1:9" s="2" customFormat="1" ht="36" customHeight="1" x14ac:dyDescent="0.2">
      <c r="A4" s="16" t="s">
        <v>414</v>
      </c>
      <c r="B4" s="17" t="s">
        <v>415</v>
      </c>
      <c r="C4" s="18" t="s">
        <v>416</v>
      </c>
      <c r="D4" s="18" t="s">
        <v>417</v>
      </c>
      <c r="F4" s="587" t="s">
        <v>418</v>
      </c>
      <c r="G4" s="589"/>
      <c r="H4" s="589"/>
      <c r="I4" s="588"/>
    </row>
    <row r="5" spans="1:9" s="2" customFormat="1" ht="54.75" customHeight="1" x14ac:dyDescent="0.2">
      <c r="A5" s="19">
        <v>1</v>
      </c>
      <c r="B5" s="19" t="s">
        <v>322</v>
      </c>
      <c r="C5" s="20" t="s">
        <v>419</v>
      </c>
      <c r="D5" s="20" t="s">
        <v>420</v>
      </c>
      <c r="F5" s="587" t="s">
        <v>421</v>
      </c>
      <c r="G5" s="589"/>
      <c r="H5" s="589"/>
      <c r="I5" s="588"/>
    </row>
    <row r="6" spans="1:9" s="2" customFormat="1" ht="54.75" customHeight="1" x14ac:dyDescent="0.2">
      <c r="A6" s="19">
        <v>2</v>
      </c>
      <c r="B6" s="19" t="s">
        <v>99</v>
      </c>
      <c r="C6" s="20" t="s">
        <v>422</v>
      </c>
      <c r="D6" s="20" t="s">
        <v>423</v>
      </c>
      <c r="F6" s="587" t="s">
        <v>424</v>
      </c>
      <c r="G6" s="589"/>
      <c r="H6" s="589"/>
      <c r="I6" s="588"/>
    </row>
    <row r="7" spans="1:9" s="2" customFormat="1" ht="54.75" customHeight="1" x14ac:dyDescent="0.2">
      <c r="A7" s="21">
        <v>3</v>
      </c>
      <c r="B7" s="21" t="s">
        <v>80</v>
      </c>
      <c r="C7" s="20" t="s">
        <v>425</v>
      </c>
      <c r="D7" s="20" t="s">
        <v>426</v>
      </c>
      <c r="E7" s="5"/>
      <c r="F7" s="6" t="s">
        <v>414</v>
      </c>
      <c r="G7" s="7" t="s">
        <v>16</v>
      </c>
      <c r="H7" s="14" t="s">
        <v>427</v>
      </c>
      <c r="I7" s="15"/>
    </row>
    <row r="8" spans="1:9" s="2" customFormat="1" ht="54.75" customHeight="1" x14ac:dyDescent="0.2">
      <c r="A8" s="22">
        <v>4</v>
      </c>
      <c r="B8" s="22" t="s">
        <v>378</v>
      </c>
      <c r="C8" s="20" t="s">
        <v>428</v>
      </c>
      <c r="D8" s="20" t="s">
        <v>429</v>
      </c>
      <c r="F8" s="8">
        <v>3</v>
      </c>
      <c r="G8" s="9" t="s">
        <v>175</v>
      </c>
      <c r="H8" s="587" t="s">
        <v>430</v>
      </c>
      <c r="I8" s="588"/>
    </row>
    <row r="9" spans="1:9" s="2" customFormat="1" ht="54.75" customHeight="1" x14ac:dyDescent="0.2">
      <c r="A9" s="23">
        <v>5</v>
      </c>
      <c r="B9" s="23" t="s">
        <v>407</v>
      </c>
      <c r="C9" s="20" t="s">
        <v>431</v>
      </c>
      <c r="D9" s="20" t="s">
        <v>432</v>
      </c>
      <c r="F9" s="10">
        <v>4</v>
      </c>
      <c r="G9" s="11" t="s">
        <v>81</v>
      </c>
      <c r="H9" s="587" t="s">
        <v>433</v>
      </c>
      <c r="I9" s="588"/>
    </row>
    <row r="10" spans="1:9" ht="36" customHeight="1" x14ac:dyDescent="0.2">
      <c r="F10" s="12">
        <v>5</v>
      </c>
      <c r="G10" s="13" t="s">
        <v>189</v>
      </c>
      <c r="H10" s="587" t="s">
        <v>434</v>
      </c>
      <c r="I10" s="588"/>
    </row>
    <row r="11" spans="1:9" ht="36" customHeight="1" x14ac:dyDescent="0.2"/>
    <row r="12" spans="1:9" ht="33.75" customHeight="1" x14ac:dyDescent="0.2"/>
    <row r="13" spans="1:9" ht="36" customHeight="1" x14ac:dyDescent="0.2">
      <c r="F13" s="3"/>
    </row>
    <row r="14" spans="1:9" ht="36" customHeight="1" x14ac:dyDescent="0.2"/>
    <row r="15" spans="1:9" ht="36" customHeight="1" x14ac:dyDescent="0.2"/>
    <row r="16" spans="1:9" ht="36" customHeight="1" x14ac:dyDescent="0.2"/>
    <row r="17" spans="6:6" ht="72.75" customHeight="1" x14ac:dyDescent="0.2">
      <c r="F17" s="4"/>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C3CE-8569-4785-B21B-5A2B3D92F0FA}">
  <dimension ref="A1:O11"/>
  <sheetViews>
    <sheetView topLeftCell="A4" zoomScale="60" zoomScaleNormal="60" zoomScaleSheetLayoutView="30" workbookViewId="0">
      <selection activeCell="D28" sqref="D28"/>
    </sheetView>
  </sheetViews>
  <sheetFormatPr baseColWidth="10" defaultColWidth="11.42578125" defaultRowHeight="23.25" x14ac:dyDescent="0.35"/>
  <cols>
    <col min="1" max="1" width="3.5703125" customWidth="1"/>
    <col min="3" max="3" width="34.7109375" style="85"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580" t="s">
        <v>403</v>
      </c>
      <c r="B1" s="580"/>
      <c r="C1" s="580"/>
      <c r="D1" s="580"/>
      <c r="E1" s="580"/>
      <c r="F1" s="580"/>
      <c r="G1" s="580"/>
      <c r="H1" s="580"/>
      <c r="I1" s="580"/>
      <c r="J1" s="580"/>
      <c r="K1" s="580"/>
      <c r="L1" s="580"/>
      <c r="M1" s="580"/>
      <c r="N1" s="580"/>
    </row>
    <row r="2" spans="1:15" x14ac:dyDescent="0.35">
      <c r="A2" s="34"/>
      <c r="B2" s="35"/>
      <c r="C2" s="91"/>
      <c r="D2" s="35"/>
      <c r="E2" s="35"/>
      <c r="F2" s="35"/>
      <c r="G2" s="36"/>
      <c r="I2" s="34"/>
      <c r="J2" s="35"/>
      <c r="K2" s="35"/>
      <c r="L2" s="35"/>
      <c r="M2" s="35"/>
      <c r="N2" s="35"/>
      <c r="O2" s="36"/>
    </row>
    <row r="3" spans="1:15" ht="51.75" customHeight="1" x14ac:dyDescent="0.2">
      <c r="A3" s="37"/>
      <c r="B3" s="586" t="s">
        <v>404</v>
      </c>
      <c r="C3" s="586"/>
      <c r="D3" s="586"/>
      <c r="E3" s="586"/>
      <c r="F3" s="586"/>
      <c r="G3" s="38"/>
      <c r="I3" s="37"/>
      <c r="J3" s="581" t="s">
        <v>405</v>
      </c>
      <c r="K3" s="581"/>
      <c r="L3" s="581"/>
      <c r="M3" s="581"/>
      <c r="N3" s="581"/>
      <c r="O3" s="38"/>
    </row>
    <row r="4" spans="1:15" ht="57" customHeight="1" x14ac:dyDescent="0.35">
      <c r="A4" s="37"/>
      <c r="D4" s="584" t="s">
        <v>16</v>
      </c>
      <c r="E4" s="584"/>
      <c r="F4" s="584"/>
      <c r="G4" s="38"/>
      <c r="I4" s="37"/>
      <c r="L4" s="582" t="s">
        <v>16</v>
      </c>
      <c r="M4" s="582"/>
      <c r="N4" s="582"/>
      <c r="O4" s="38"/>
    </row>
    <row r="5" spans="1:15" s="85" customFormat="1" ht="37.5" customHeight="1" x14ac:dyDescent="0.35">
      <c r="A5" s="84"/>
      <c r="D5" s="86" t="s">
        <v>175</v>
      </c>
      <c r="E5" s="87" t="s">
        <v>81</v>
      </c>
      <c r="F5" s="88" t="s">
        <v>189</v>
      </c>
      <c r="G5" s="89"/>
      <c r="I5" s="84"/>
      <c r="L5" s="86" t="s">
        <v>175</v>
      </c>
      <c r="M5" s="90" t="s">
        <v>81</v>
      </c>
      <c r="N5" s="88" t="s">
        <v>189</v>
      </c>
      <c r="O5" s="89"/>
    </row>
    <row r="6" spans="1:15" ht="117" customHeight="1" x14ac:dyDescent="0.2">
      <c r="A6" s="37"/>
      <c r="B6" s="583" t="s">
        <v>406</v>
      </c>
      <c r="C6" s="92" t="s">
        <v>407</v>
      </c>
      <c r="D6" s="52" t="s">
        <v>113</v>
      </c>
      <c r="E6" s="48" t="s">
        <v>113</v>
      </c>
      <c r="F6" s="48" t="s">
        <v>113</v>
      </c>
      <c r="G6" s="38"/>
      <c r="I6" s="37"/>
      <c r="J6" s="585" t="s">
        <v>406</v>
      </c>
      <c r="K6" s="92" t="s">
        <v>407</v>
      </c>
      <c r="L6" s="97" t="s">
        <v>113</v>
      </c>
      <c r="M6" s="98" t="s">
        <v>113</v>
      </c>
      <c r="N6" s="98" t="s">
        <v>113</v>
      </c>
      <c r="O6" s="38"/>
    </row>
    <row r="7" spans="1:15" ht="117" customHeight="1" x14ac:dyDescent="0.2">
      <c r="A7" s="37"/>
      <c r="B7" s="583"/>
      <c r="C7" s="93" t="s">
        <v>378</v>
      </c>
      <c r="D7" s="54" t="s">
        <v>113</v>
      </c>
      <c r="E7" s="44" t="s">
        <v>113</v>
      </c>
      <c r="F7" s="44" t="s">
        <v>113</v>
      </c>
      <c r="G7" s="38"/>
      <c r="I7" s="37"/>
      <c r="J7" s="585"/>
      <c r="K7" s="93" t="s">
        <v>378</v>
      </c>
      <c r="L7" s="99" t="s">
        <v>113</v>
      </c>
      <c r="M7" s="98" t="s">
        <v>113</v>
      </c>
      <c r="N7" s="98" t="s">
        <v>113</v>
      </c>
      <c r="O7" s="38"/>
    </row>
    <row r="8" spans="1:15" ht="117" customHeight="1" x14ac:dyDescent="0.2">
      <c r="A8" s="37"/>
      <c r="B8" s="583"/>
      <c r="C8" s="94" t="s">
        <v>80</v>
      </c>
      <c r="D8" s="54" t="s">
        <v>113</v>
      </c>
      <c r="E8" s="46" t="s">
        <v>113</v>
      </c>
      <c r="F8" s="46" t="s">
        <v>113</v>
      </c>
      <c r="G8" s="38"/>
      <c r="I8" s="37"/>
      <c r="J8" s="585"/>
      <c r="K8" s="94" t="s">
        <v>80</v>
      </c>
      <c r="L8" s="99" t="s">
        <v>113</v>
      </c>
      <c r="M8" s="98" t="s">
        <v>113</v>
      </c>
      <c r="N8" s="98" t="s">
        <v>113</v>
      </c>
      <c r="O8" s="38"/>
    </row>
    <row r="9" spans="1:15" ht="117" customHeight="1" x14ac:dyDescent="0.2">
      <c r="A9" s="37"/>
      <c r="B9" s="583"/>
      <c r="C9" s="95" t="s">
        <v>99</v>
      </c>
      <c r="D9" s="57" t="s">
        <v>113</v>
      </c>
      <c r="E9" s="45" t="s">
        <v>113</v>
      </c>
      <c r="F9" s="46" t="s">
        <v>113</v>
      </c>
      <c r="G9" s="38"/>
      <c r="I9" s="37"/>
      <c r="J9" s="585"/>
      <c r="K9" s="95" t="s">
        <v>99</v>
      </c>
      <c r="L9" s="100" t="s">
        <v>113</v>
      </c>
      <c r="M9" s="101" t="s">
        <v>113</v>
      </c>
      <c r="N9" s="98" t="s">
        <v>113</v>
      </c>
      <c r="O9" s="38"/>
    </row>
    <row r="10" spans="1:15" ht="117" customHeight="1" x14ac:dyDescent="0.2">
      <c r="A10" s="37"/>
      <c r="B10" s="583"/>
      <c r="C10" s="95" t="s">
        <v>322</v>
      </c>
      <c r="D10" s="57" t="s">
        <v>113</v>
      </c>
      <c r="E10" s="45" t="s">
        <v>113</v>
      </c>
      <c r="F10" s="46" t="s">
        <v>113</v>
      </c>
      <c r="G10" s="38"/>
      <c r="I10" s="37"/>
      <c r="J10" s="585"/>
      <c r="K10" s="95" t="s">
        <v>322</v>
      </c>
      <c r="L10" s="100" t="s">
        <v>113</v>
      </c>
      <c r="M10" s="101" t="s">
        <v>435</v>
      </c>
      <c r="N10" s="98"/>
      <c r="O10" s="38"/>
    </row>
    <row r="11" spans="1:15" ht="24" thickBot="1" x14ac:dyDescent="0.4">
      <c r="A11" s="39"/>
      <c r="B11" s="40"/>
      <c r="C11" s="96"/>
      <c r="D11" s="40"/>
      <c r="E11" s="40"/>
      <c r="F11" s="40"/>
      <c r="G11" s="41"/>
      <c r="I11" s="39"/>
      <c r="J11" s="40"/>
      <c r="K11" s="40"/>
      <c r="L11" s="40"/>
      <c r="M11" s="40"/>
      <c r="N11" s="40"/>
      <c r="O11" s="41"/>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0"/>
  <sheetViews>
    <sheetView topLeftCell="A7" zoomScale="40" zoomScaleNormal="40" workbookViewId="0">
      <selection activeCell="C16" sqref="C16:C19"/>
    </sheetView>
  </sheetViews>
  <sheetFormatPr baseColWidth="10" defaultColWidth="11.42578125" defaultRowHeight="12.75" x14ac:dyDescent="0.2"/>
  <cols>
    <col min="2" max="2" width="46.42578125" customWidth="1"/>
    <col min="3" max="3" width="80.42578125" customWidth="1"/>
    <col min="4" max="5" width="38" customWidth="1"/>
  </cols>
  <sheetData>
    <row r="3" spans="2:5" x14ac:dyDescent="0.2">
      <c r="B3" s="24" t="s">
        <v>113</v>
      </c>
    </row>
    <row r="8" spans="2:5" ht="46.5" customHeight="1" x14ac:dyDescent="0.2">
      <c r="B8" s="591" t="s">
        <v>436</v>
      </c>
      <c r="C8" s="592" t="s">
        <v>437</v>
      </c>
      <c r="D8" s="593" t="s">
        <v>438</v>
      </c>
      <c r="E8" s="594"/>
    </row>
    <row r="9" spans="2:5" ht="44.25" customHeight="1" x14ac:dyDescent="0.2">
      <c r="B9" s="591"/>
      <c r="C9" s="592"/>
      <c r="D9" s="595" t="s">
        <v>439</v>
      </c>
      <c r="E9" s="596"/>
    </row>
    <row r="10" spans="2:5" s="60" customFormat="1" ht="79.5" customHeight="1" x14ac:dyDescent="0.35">
      <c r="B10" s="597" t="s">
        <v>440</v>
      </c>
      <c r="C10" s="598" t="s">
        <v>441</v>
      </c>
      <c r="D10" s="59" t="s">
        <v>442</v>
      </c>
      <c r="E10" s="59" t="s">
        <v>443</v>
      </c>
    </row>
    <row r="11" spans="2:5" s="60" customFormat="1" ht="56.25" customHeight="1" x14ac:dyDescent="0.35">
      <c r="B11" s="597"/>
      <c r="C11" s="598"/>
      <c r="D11" s="61">
        <v>15</v>
      </c>
      <c r="E11" s="61">
        <v>0</v>
      </c>
    </row>
    <row r="12" spans="2:5" s="60" customFormat="1" ht="107.25" customHeight="1" x14ac:dyDescent="0.35">
      <c r="B12" s="597"/>
      <c r="C12" s="598" t="s">
        <v>444</v>
      </c>
      <c r="D12" s="62" t="s">
        <v>445</v>
      </c>
      <c r="E12" s="62" t="s">
        <v>446</v>
      </c>
    </row>
    <row r="13" spans="2:5" s="60" customFormat="1" ht="45" customHeight="1" x14ac:dyDescent="0.35">
      <c r="B13" s="597"/>
      <c r="C13" s="598"/>
      <c r="D13" s="61">
        <v>15</v>
      </c>
      <c r="E13" s="61">
        <v>0</v>
      </c>
    </row>
    <row r="14" spans="2:5" s="60" customFormat="1" ht="129" customHeight="1" x14ac:dyDescent="0.35">
      <c r="B14" s="597" t="s">
        <v>447</v>
      </c>
      <c r="C14" s="598" t="s">
        <v>448</v>
      </c>
      <c r="D14" s="62" t="s">
        <v>449</v>
      </c>
      <c r="E14" s="62" t="s">
        <v>450</v>
      </c>
    </row>
    <row r="15" spans="2:5" s="60" customFormat="1" ht="59.25" customHeight="1" x14ac:dyDescent="0.35">
      <c r="B15" s="597"/>
      <c r="C15" s="598"/>
      <c r="D15" s="61">
        <v>15</v>
      </c>
      <c r="E15" s="61">
        <v>0</v>
      </c>
    </row>
    <row r="16" spans="2:5" s="60" customFormat="1" ht="62.25" customHeight="1" x14ac:dyDescent="0.35">
      <c r="B16" s="597" t="s">
        <v>451</v>
      </c>
      <c r="C16" s="598" t="s">
        <v>452</v>
      </c>
      <c r="D16" s="63" t="s">
        <v>453</v>
      </c>
      <c r="E16" s="64"/>
    </row>
    <row r="17" spans="2:5" s="60" customFormat="1" ht="51.75" customHeight="1" x14ac:dyDescent="0.35">
      <c r="B17" s="597"/>
      <c r="C17" s="598"/>
      <c r="D17" s="65">
        <v>15</v>
      </c>
      <c r="E17" s="59" t="s">
        <v>454</v>
      </c>
    </row>
    <row r="18" spans="2:5" s="60" customFormat="1" ht="63" customHeight="1" x14ac:dyDescent="0.35">
      <c r="B18" s="597"/>
      <c r="C18" s="598"/>
      <c r="D18" s="63" t="s">
        <v>455</v>
      </c>
      <c r="E18" s="61">
        <v>0</v>
      </c>
    </row>
    <row r="19" spans="2:5" s="60" customFormat="1" ht="42.75" customHeight="1" x14ac:dyDescent="0.35">
      <c r="B19" s="597"/>
      <c r="C19" s="598"/>
      <c r="D19" s="66">
        <v>10</v>
      </c>
      <c r="E19" s="67"/>
    </row>
    <row r="20" spans="2:5" s="60" customFormat="1" ht="76.5" customHeight="1" x14ac:dyDescent="0.35">
      <c r="B20" s="597" t="s">
        <v>456</v>
      </c>
      <c r="C20" s="598" t="s">
        <v>457</v>
      </c>
      <c r="D20" s="63" t="s">
        <v>458</v>
      </c>
      <c r="E20" s="62" t="s">
        <v>459</v>
      </c>
    </row>
    <row r="21" spans="2:5" s="60" customFormat="1" ht="33" customHeight="1" x14ac:dyDescent="0.35">
      <c r="B21" s="597"/>
      <c r="C21" s="598"/>
      <c r="D21" s="66">
        <v>15</v>
      </c>
      <c r="E21" s="61">
        <v>0</v>
      </c>
    </row>
    <row r="22" spans="2:5" s="60" customFormat="1" ht="77.25" x14ac:dyDescent="0.35">
      <c r="B22" s="597"/>
      <c r="C22" s="68" t="s">
        <v>460</v>
      </c>
      <c r="D22" s="69"/>
      <c r="E22" s="67"/>
    </row>
    <row r="23" spans="2:5" s="60" customFormat="1" ht="27" customHeight="1" x14ac:dyDescent="0.35">
      <c r="B23" s="597"/>
      <c r="C23" s="70"/>
      <c r="D23" s="69"/>
      <c r="E23" s="67"/>
    </row>
    <row r="24" spans="2:5" s="60" customFormat="1" ht="128.25" x14ac:dyDescent="0.35">
      <c r="B24" s="597"/>
      <c r="C24" s="68" t="s">
        <v>461</v>
      </c>
      <c r="D24" s="69"/>
      <c r="E24" s="67"/>
    </row>
    <row r="25" spans="2:5" s="60" customFormat="1" ht="10.5" customHeight="1" x14ac:dyDescent="0.35">
      <c r="B25" s="597"/>
      <c r="C25" s="70"/>
      <c r="D25" s="69"/>
      <c r="E25" s="67"/>
    </row>
    <row r="26" spans="2:5" s="60" customFormat="1" ht="143.25" customHeight="1" x14ac:dyDescent="0.35">
      <c r="B26" s="597"/>
      <c r="C26" s="71" t="s">
        <v>462</v>
      </c>
      <c r="D26" s="69"/>
      <c r="E26" s="67"/>
    </row>
    <row r="27" spans="2:5" s="60" customFormat="1" ht="92.25" customHeight="1" x14ac:dyDescent="0.35">
      <c r="B27" s="597" t="s">
        <v>463</v>
      </c>
      <c r="C27" s="598" t="s">
        <v>464</v>
      </c>
      <c r="D27" s="63" t="s">
        <v>465</v>
      </c>
      <c r="E27" s="62" t="s">
        <v>466</v>
      </c>
    </row>
    <row r="28" spans="2:5" s="60" customFormat="1" ht="57.75" customHeight="1" x14ac:dyDescent="0.35">
      <c r="B28" s="597"/>
      <c r="C28" s="598"/>
      <c r="D28" s="66">
        <v>15</v>
      </c>
      <c r="E28" s="61">
        <v>0</v>
      </c>
    </row>
    <row r="29" spans="2:5" s="60" customFormat="1" ht="57.75" customHeight="1" x14ac:dyDescent="0.35">
      <c r="B29" s="597" t="s">
        <v>467</v>
      </c>
      <c r="C29" s="598" t="s">
        <v>468</v>
      </c>
      <c r="D29" s="63" t="s">
        <v>469</v>
      </c>
      <c r="E29" s="62" t="s">
        <v>470</v>
      </c>
    </row>
    <row r="30" spans="2:5" s="60" customFormat="1" ht="57.75" customHeight="1" x14ac:dyDescent="0.35">
      <c r="B30" s="597"/>
      <c r="C30" s="598"/>
      <c r="D30" s="66">
        <v>10</v>
      </c>
      <c r="E30" s="61">
        <v>5</v>
      </c>
    </row>
    <row r="31" spans="2:5" s="60" customFormat="1" ht="57.75" customHeight="1" x14ac:dyDescent="0.35">
      <c r="B31" s="597"/>
      <c r="C31" s="598"/>
      <c r="D31" s="69"/>
      <c r="E31" s="62" t="s">
        <v>471</v>
      </c>
    </row>
    <row r="32" spans="2:5" s="60" customFormat="1" ht="57.75" customHeight="1" x14ac:dyDescent="0.35">
      <c r="B32" s="597"/>
      <c r="C32" s="598"/>
      <c r="D32" s="72"/>
      <c r="E32" s="73">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zoomScale="40" zoomScaleNormal="40" workbookViewId="0">
      <selection activeCell="AC86" sqref="AC86"/>
    </sheetView>
  </sheetViews>
  <sheetFormatPr baseColWidth="10" defaultColWidth="11.42578125" defaultRowHeight="12.75" x14ac:dyDescent="0.2"/>
  <cols>
    <col min="2" max="2" width="17.42578125" customWidth="1"/>
  </cols>
  <sheetData>
    <row r="1" spans="2:2" ht="76.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Props1.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Riesgos 2022 V.1</vt:lpstr>
      <vt:lpstr>Hoja2</vt:lpstr>
      <vt:lpstr>MAPA CALORIMETRICO</vt:lpstr>
      <vt:lpstr>Hoja1</vt:lpstr>
      <vt:lpstr>Probabilidad Impacto</vt:lpstr>
      <vt:lpstr>MAPA CALORIMETRICO (2)</vt:lpstr>
      <vt:lpstr>Calificación diseño control</vt:lpstr>
      <vt:lpstr>Calificación ejecucion control</vt:lpstr>
      <vt:lpstr>Solidez del control</vt:lpstr>
      <vt:lpstr>Desplazamiento RI</vt:lpstr>
      <vt:lpstr>'Riesgos 2022 V.1'!Área_de_impresión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Criss Cossio</dc:creator>
  <cp:keywords/>
  <dc:description/>
  <cp:lastModifiedBy>Diana Alicia Castro Roa</cp:lastModifiedBy>
  <cp:revision/>
  <cp:lastPrinted>2022-08-10T16:07:32Z</cp:lastPrinted>
  <dcterms:created xsi:type="dcterms:W3CDTF">2019-08-31T23:05:49Z</dcterms:created>
  <dcterms:modified xsi:type="dcterms:W3CDTF">2022-08-22T21:27:07Z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