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ohn.burgos\OneDrive - Admincloud TRANSMILENIO\Escritorio\SCI 2022\"/>
    </mc:Choice>
  </mc:AlternateContent>
  <bookViews>
    <workbookView xWindow="0" yWindow="0" windowWidth="28800" windowHeight="11730"/>
  </bookViews>
  <sheets>
    <sheet name="Conclusion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#REF!</definedName>
    <definedName name="\BD">#REF!</definedName>
    <definedName name="\BJ">#REF!</definedName>
    <definedName name="\BP">#REF!</definedName>
    <definedName name="\c">[1]BDATOS!#REF!</definedName>
    <definedName name="\CA">#REF!</definedName>
    <definedName name="\i">#REF!</definedName>
    <definedName name="\m">#REF!</definedName>
    <definedName name="__123Graph_AC86W2CE" hidden="1">[2]WIZ!$G$19:$G$30</definedName>
    <definedName name="__123Graph_AC86W2ROLL" hidden="1">[2]WIZ!$F$19:$F$30</definedName>
    <definedName name="__123Graph_AC86W3CE" hidden="1">[2]WIZ!$J$19:$J$30</definedName>
    <definedName name="__123Graph_AC86W3ROLL" hidden="1">[2]WIZ!$I$19:$I$30</definedName>
    <definedName name="__123Graph_B" hidden="1">[2]WIZ!$G$32:$G$43</definedName>
    <definedName name="__123Graph_BC86W2CE" hidden="1">[2]WIZ!$G$32:$G$43</definedName>
    <definedName name="__123Graph_BC86W2ROLL" hidden="1">[2]WIZ!$F$32:$F$43</definedName>
    <definedName name="__123Graph_BC86W3CE" hidden="1">[2]WIZ!$J$32:$J$43</definedName>
    <definedName name="__123Graph_BC86W3ROLL" hidden="1">[2]WIZ!$I$32:$I$43</definedName>
    <definedName name="__123Graph_LBL_A" hidden="1">[2]WIZ!$G$19:$G$30</definedName>
    <definedName name="__123Graph_LBL_AC86W2CE" hidden="1">[2]WIZ!$G$19:$G$30</definedName>
    <definedName name="__123Graph_LBL_AC86W2ROLL" hidden="1">[2]WIZ!$F$19:$F$30</definedName>
    <definedName name="__123Graph_LBL_AC86W3CE" hidden="1">[2]WIZ!$J$19:$J$30</definedName>
    <definedName name="__123Graph_LBL_AC86W3ROLL" hidden="1">[2]WIZ!$I$19:$I$30</definedName>
    <definedName name="__123Graph_LBL_B" hidden="1">[2]WIZ!$G$32:$G$43</definedName>
    <definedName name="__123Graph_LBL_BC86W2CE" hidden="1">[2]WIZ!$G$32:$G$43</definedName>
    <definedName name="__123Graph_LBL_BC86W2ROLL" hidden="1">[2]WIZ!$F$32:$F$43</definedName>
    <definedName name="__123Graph_LBL_BC86W3CE" hidden="1">[2]WIZ!$J$32:$J$43</definedName>
    <definedName name="__123Graph_LBL_BC86W3ROLL" hidden="1">[2]WIZ!$I$32:$I$43</definedName>
    <definedName name="__123Graph_X" hidden="1">[2]WIZ!$B$19:$B$30</definedName>
    <definedName name="__123Graph_XC86W2CE" hidden="1">[2]WIZ!$B$19:$B$30</definedName>
    <definedName name="__123Graph_XC86W2ROLL" hidden="1">[2]WIZ!$B$19:$B$30</definedName>
    <definedName name="__123Graph_XC86W3CE" hidden="1">[2]WIZ!$B$19:$B$30</definedName>
    <definedName name="__123Graph_XC86W3ROLL" hidden="1">[2]WIZ!$B$19:$B$30</definedName>
    <definedName name="_1__123Graph_AC86W_2" hidden="1">[2]WIZ!$F$19:$F$30</definedName>
    <definedName name="_10__123Graph_LBL_BC86W_2" hidden="1">[2]WIZ!$F$32:$F$43</definedName>
    <definedName name="_11__123Graph_LBL_BC86W30" hidden="1">[2]WIZ!$AE$32:$AE$43</definedName>
    <definedName name="_12__123Graph_LBL_BC86W90" hidden="1">[2]WIZ!$AF$32:$AF$43</definedName>
    <definedName name="_13__123Graph_XC86W30" hidden="1">[2]WIZ!$B$19:$B$30</definedName>
    <definedName name="_14__123Graph_XC86W90" hidden="1">[2]WIZ!$B$19:$B$30</definedName>
    <definedName name="_2__123Graph_AC86W30" hidden="1">[2]WIZ!$AE$19:$AE$30</definedName>
    <definedName name="_296">'[3]384-Acciones Corporacion'!#REF!</definedName>
    <definedName name="_3__123Graph_AC86W90" hidden="1">[2]WIZ!$AF$19:$AF$30</definedName>
    <definedName name="_304">'[3]384-Acciones Corporacion'!#REF!</definedName>
    <definedName name="_312">'[3]384-Acciones Corporacion'!#REF!</definedName>
    <definedName name="_320">'[3]384-Acciones Corporacion'!#REF!</definedName>
    <definedName name="_336">'[3]384-Acciones Corporacion'!#REF!</definedName>
    <definedName name="_344">'[3]384-Acciones Corporacion'!#REF!</definedName>
    <definedName name="_352">'[3]384-Acciones Corporacion'!#REF!</definedName>
    <definedName name="_4__123Graph_BC86W_2" hidden="1">[2]WIZ!$F$32:$F$43</definedName>
    <definedName name="_5__123Graph_BC86W30" hidden="1">[2]WIZ!$AE$32:$AE$43</definedName>
    <definedName name="_522">'[3]384-Acciones Corporacion'!#REF!</definedName>
    <definedName name="_530">'[3]384-Acciones Corporacion'!#REF!</definedName>
    <definedName name="_546">'[3]384-Acciones Corporacion'!#REF!</definedName>
    <definedName name="_554">'[3]384-Acciones Corporacion'!#REF!</definedName>
    <definedName name="_562">'[3]384-Acciones Corporacion'!#REF!</definedName>
    <definedName name="_6__123Graph_BC86W90" hidden="1">[2]WIZ!$AF$32:$AF$43</definedName>
    <definedName name="_7__123Graph_LBL_AC86W_2" hidden="1">[2]WIZ!$F$19:$F$30</definedName>
    <definedName name="_8__123Graph_LBL_AC86W30" hidden="1">[2]WIZ!$AE$19:$AE$30</definedName>
    <definedName name="_9__123Graph_LBL_AC86W90" hidden="1">[2]WIZ!$AF$19:$AF$30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[4]B.BTA.S.VALORES!#REF!</definedName>
    <definedName name="_Sort" hidden="1">#REF!</definedName>
    <definedName name="A">[5]oficial!$A$1:$H$160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'[6]Oper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[1]BDATOS!#REF!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[1]BDATOS!#REF!</definedName>
    <definedName name="conotros">#REF!</definedName>
    <definedName name="Contagio030">SUMIF([7]DATA1!$B$1:$B$65536,[8]Octubre!$C1,[7]DATA1!XFA$1:XFA$65536)</definedName>
    <definedName name="Contagio060">SUMIF([7]DATA1!$B$1:$B$65536,[8]Octubre!$C1,[7]DATA1!XFA$1:XFA$65536)</definedName>
    <definedName name="Contagio090">SUMIF([7]DATA1!$B$1:$B$65536,[8]Octubre!$C1,[7]DATA1!XFA$1:XFA$65536)</definedName>
    <definedName name="Contagio120">SUMIF([7]DATA1!$B$1:$B$65536,[8]Octubre!$C1,[7]DATA1!XFA$1:XFA$65536)</definedName>
    <definedName name="Contagio150">SUMIF([7]DATA1!$B$1:$B$65536,[8]Octubre!$C1,[7]DATA1!XFA$1:XFA$65536)</definedName>
    <definedName name="Contagio180">SUMIF([7]DATA1!$B$1:$B$65536,[8]Octubre!$C1,[7]DATA1!XFA$1:XFA$65536)</definedName>
    <definedName name="ContAverage">[9]!ContAverage</definedName>
    <definedName name="CORDEN">#REF!</definedName>
    <definedName name="CREDITO">[10]oficial!$H$1:$H$160</definedName>
    <definedName name="CUENTA96">#REF!</definedName>
    <definedName name="Cuentas">[11]Cuentas!$B$3:$E$41</definedName>
    <definedName name="d">[12]Cuentas!$B$3:$E$42</definedName>
    <definedName name="DEBITO">[10]oficial!$G$1:$G$160</definedName>
    <definedName name="dfsd">SUMIF([7]DATA1!$B$1:$B$65536,[8]Octubre!$C1,[7]DATA1!K$1:K$65536)</definedName>
    <definedName name="Div" hidden="1">[4]B.BTA.S.VALORES!#REF!</definedName>
    <definedName name="Divide">#REF!</definedName>
    <definedName name="doce">'[13]Anexo-Participaciones Dic-11'!$E$22</definedName>
    <definedName name="ELIEXTRA">'[14]ELIMINA EXT'!$A$3:$Y$217</definedName>
    <definedName name="ELIFIL">[14]ELIMINA!$A$4:$AM$231</definedName>
    <definedName name="ELIMEXT">#REF!</definedName>
    <definedName name="ELIMINA">#REF!</definedName>
    <definedName name="entidades">#REF!</definedName>
    <definedName name="EPIANDES">#REF!</definedName>
    <definedName name="ESCRIBA">[1]BDATOS!#REF!</definedName>
    <definedName name="ESTADOS_FINANCIEROS_A_PROCESAR">#REF!</definedName>
    <definedName name="ESTCAM">#REF!</definedName>
    <definedName name="ET">#REF!</definedName>
    <definedName name="FailureActual">[9]!FailureActual</definedName>
    <definedName name="FailurePlan">[9]!FailurePlan</definedName>
    <definedName name="FILEXT">[14]FILIALEXT!$A$1:$L$4091</definedName>
    <definedName name="FILIAL">[14]FILIAL!$A$3:$AE$5414</definedName>
    <definedName name="FleetAdj">[9]!FleetAdj</definedName>
    <definedName name="FleetNoAdj">[9]!FleetNoAdj</definedName>
    <definedName name="GastosRegionales_Monto">'[15]Gastos regionales'!$G$8:$G$47</definedName>
    <definedName name="gorr">"Botón 17"</definedName>
    <definedName name="HTML_CodePage" hidden="1">1252</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[16]!LLPModel</definedName>
    <definedName name="MATRIZ">[17]MATRIZ!$A$7:$BY$4664</definedName>
    <definedName name="MC.PL_Cuentas">#REF!</definedName>
    <definedName name="MC.PL_Monto">#REF!</definedName>
    <definedName name="MESANT">#REF!</definedName>
    <definedName name="MESES">'[18]7'!$AL$3:$AL$7</definedName>
    <definedName name="MESHOY">#REF!</definedName>
    <definedName name="Mora030">SUMIF([7]DATA1!$B$1:$B$65536,[8]Octubre!$C1,[7]DATA1!XFA$1:XFA$65536)</definedName>
    <definedName name="Mora060">SUMIF([7]DATA1!$B$1:$B$65536,[8]Octubre!$C1,[7]DATA1!XFA$1:XFA$65536)</definedName>
    <definedName name="Mora090">SUMIF([7]DATA1!$B$1:$B$65536,[8]Octubre!$C1,[7]DATA1!XFA$1:XFA$65536)</definedName>
    <definedName name="Mora120">SUMIF([7]DATA1!$B$1:$B$65536,[8]Octubre!$C1,[7]DATA1!XFA$1:XFA$65536)</definedName>
    <definedName name="Mora150">SUMIF([7]DATA1!$B$1:$B$65536,[8]Octubre!$C1,[7]DATA1!XFA$1:XFA$65536)</definedName>
    <definedName name="Mora180">SUMIF([7]DATA1!$B$1:$B$65536,[8]Octubre!$C1,[7]DATA1!XFA$1:XFA$65536)</definedName>
    <definedName name="MultiSelectNames">#REF!</definedName>
    <definedName name="Nivel">#REF!</definedName>
    <definedName name="NOPUC">#REF!</definedName>
    <definedName name="OFI">[10]oficial!$A$1:$H$160</definedName>
    <definedName name="ORDEN1">#REF!</definedName>
    <definedName name="ORDEN2">#REF!</definedName>
    <definedName name="ORDEN3">#REF!</definedName>
    <definedName name="ORDEN4">#REF!</definedName>
    <definedName name="ORDEN5">#REF!</definedName>
    <definedName name="ORDEN6">#REF!</definedName>
    <definedName name="p">'[19]Participación Accionaria Junio '!$K$11</definedName>
    <definedName name="PAS">#REF!</definedName>
    <definedName name="PAT">#REF!</definedName>
    <definedName name="Pcnt.Competencia">IF([20]Resumen!B1&gt;0.01,IF([20]Resumen!XFD1&gt;0.01,[20]Resumen!XFD1/[20]Resumen!B1,0),0)</definedName>
    <definedName name="Pcnt.COMSAL">IF([20]Resumen!D1&gt;0.01,IF([20]Resumen!XFD1&gt;0.01,[20]Resumen!XFD1/[20]Resumen!D1,0),0)</definedName>
    <definedName name="PL.120_Cuentas">'[21]Time Deposits (PL.120)'!$C$7:$C$10</definedName>
    <definedName name="PL.120_Monto">'[21]Time Deposits (PL.120)'!$E$7:$E$10</definedName>
    <definedName name="PL.501_Cuentas">'[15]Swap Gain MtM (PL.501)'!$C$7:$C$12</definedName>
    <definedName name="PL.501_Monto">'[15]Swap Gain MtM (PL.501)'!$E$7:$E$12</definedName>
    <definedName name="PL.502_Cuentas">'[15]Gain on Sale of OREOs (PL.502)'!$C$7:$C$9</definedName>
    <definedName name="PL.502_Monto">'[15]Gain on Sale of OREOs (PL.502)'!$E$7:$E$9</definedName>
    <definedName name="PL.505_Monto">'[15]Other Income (PL.505)'!$E$8:$E$39</definedName>
    <definedName name="PL.581_Cuentas">'[15]Other Compensation (PL.581)'!$C$7:$C$19</definedName>
    <definedName name="PL.581_Monto">'[15]Other Compensation (PL.581)'!$E$7:$E$19</definedName>
    <definedName name="PL.601_Cuentas">'[15]Other Comp Benefits (PL.601)'!$C$7:$C$19</definedName>
    <definedName name="PL.601_Monto">'[15]Other Comp Benefits (PL.601)'!$E$7:$E$19</definedName>
    <definedName name="PL.621_Cuentas">'[15]Rents Build &amp; Park (PL.621)'!$C$7:$C$10</definedName>
    <definedName name="PL.621_Monto">'[15]Rents Build &amp; Park (PL.621)'!$E$7:$E$10</definedName>
    <definedName name="PL.657_Cuentas">'[15]Consulting Fees (PL.657)'!$C$7:$C$13</definedName>
    <definedName name="PL.657_Monto">'[15]Consulting Fees (PL.657)'!$E$7:$E$13</definedName>
    <definedName name="PL.661_Cuentas">'[15]Professional Services (PL.661)'!$C$7:$C$15</definedName>
    <definedName name="PL.661_Monto">'[15]Professional Services (PL.661)'!$E$7:$E$15</definedName>
    <definedName name="PL.665_Cuentas">'[15]Insurance (PL.665)'!$C$7:$C$16</definedName>
    <definedName name="PL.665_Monto">'[15]Insurance (PL.665)'!$E$7:$E$16</definedName>
    <definedName name="PL.713_Cuentas">'[15]Frauds (PL.713)'!$C$7:$C$16</definedName>
    <definedName name="PL.713_Monto">'[15]Frauds (PL.713)'!$E$7:$E$16</definedName>
    <definedName name="PL.717_Cuentas">'[21]Corporate Expenses (PL.717)'!$D$8:$D$43</definedName>
    <definedName name="PL.717_Monto">'[21]Corporate Expenses (PL.717)'!$F$8:$F$43</definedName>
    <definedName name="PL.721_Cuentas">'[15]Veh &amp; Equ Maintenance (PL.721)'!$C$7:$C$13</definedName>
    <definedName name="PL.721_Monto">'[15]Veh &amp; Equ Maintenance (PL.721)'!$E$7:$E$13</definedName>
    <definedName name="PL.741_Cuentas">'[15]Representation Expnses (PL.741)'!$C$7:$C$16</definedName>
    <definedName name="PL.741_Monto">'[15]Representation Expnses (PL.741)'!$E$7:$E$16</definedName>
    <definedName name="PL.773_Monto">'[15]Other Services (PL.773)'!$E$8:$E$43</definedName>
    <definedName name="PL.797_Cuentas">'[15]Depreciation (PL.797)'!$C$7:$C$12</definedName>
    <definedName name="PL.797_Monto">'[15]Depreciation (PL.797)'!$E$7:$E$12</definedName>
    <definedName name="PRES">#REF!</definedName>
    <definedName name="PRES1">#REF!</definedName>
    <definedName name="Presup">SUMIF([22]DATA!$H$1:$H$65536,#REF!&amp;"-"&amp;#REF!&amp;"-"&amp;MONTH(#REF!),[22]DATA!$G$1:$G$65536)</definedName>
    <definedName name="ProductivityWith">[9]!ProductivityWith</definedName>
    <definedName name="ProductivityWithout">[9]!ProductivityWithout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SUMIF([7]DATA1!$B$1:$B$65536,[8]Octubre!$C1,[7]DATA1!XFA$1:XFA$65536)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hidden="1">{"'Sheet1'!$A$1:$F$179"}</definedName>
    <definedName name="rod" hidden="1">{"'Sheet1'!$A$1:$F$179"}</definedName>
    <definedName name="rodirgo" hidden="1">{"'Sheet1'!$A$1:$F$179"}</definedName>
    <definedName name="Saldo">SUMIF([7]DATA2!XFB$1:XFB$65536,[8]Octubre!$C1,[7]DATA2!A$1:A$65536)</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SUMIF([7]DATA1!$B$1:$B$65536,[8]Octubre!$C1,[7]DATA1!K$1:K$65536)</definedName>
    <definedName name="Total_Mora">SUMIF([7]DATA1!$B$1:$B$65536,[8]Octubre!$C1,[7]DATA1!K$1:K$65536)</definedName>
    <definedName name="TypesOfTransaction">#REF!</definedName>
    <definedName name="uno">'[13]Anexo-Participaciones Dic-11'!$E$9</definedName>
    <definedName name="utilidad">'[6]Estado de Resultados'!#REF!</definedName>
    <definedName name="VALID">#REF!</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[5]oficial!$G$1:$G$160</definedName>
    <definedName name="we">SUMIF([7]DATA1!$B$1:$B$65536,[8]Octubre!$C1,[7]DATA1!XFA$1:XFA$65536)</definedName>
    <definedName name="weq">SUMIF([7]DATA1!$B$1:$B$65536,[8]Octubre!$C1,[7]DATA1!XFA$1:XFA$65536)</definedName>
    <definedName name="wrn.CONSOLIDADO." hidden="1">{#N/A,#N/A,FALSE,"ANEXO1";"ACTIVO",#N/A,FALSE,"ANEXO1";"PASIVO",#N/A,FALSE,"ANEXO1";"G Y P",#N/A,FALSE,"ANEXO1"}</definedName>
    <definedName name="ws" hidden="1">{"'Sheet1'!$A$1:$F$179"}</definedName>
    <definedName name="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 l="1"/>
  <c r="O33" i="1" s="1"/>
  <c r="E33" i="1"/>
  <c r="O31" i="1"/>
  <c r="G31" i="1"/>
  <c r="E31" i="1"/>
  <c r="G29" i="1"/>
  <c r="O29" i="1" s="1"/>
  <c r="E29" i="1"/>
  <c r="G27" i="1"/>
  <c r="O27" i="1" s="1"/>
  <c r="E27" i="1"/>
  <c r="G25" i="1"/>
  <c r="O25" i="1" s="1"/>
  <c r="E25" i="1"/>
  <c r="M7" i="1"/>
</calcChain>
</file>

<file path=xl/sharedStrings.xml><?xml version="1.0" encoding="utf-8"?>
<sst xmlns="http://schemas.openxmlformats.org/spreadsheetml/2006/main" count="37" uniqueCount="36">
  <si>
    <t>Nombre de la Entidad:</t>
  </si>
  <si>
    <t>EMPRESA DE TRANSPORTE DEL TERCER MILENIO TRANSMILENIO S. A.</t>
  </si>
  <si>
    <t>Periodo Evaluado:</t>
  </si>
  <si>
    <t>ENERO 1 A JUNIO 30 DE 2022</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</si>
  <si>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</si>
  <si>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</si>
  <si>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</si>
  <si>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</si>
  <si>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Todos los componentes del Sistema de Control Interno de TRANSMILENIO S.A. se encuentran operando juntos y de manera integrada.</t>
  </si>
  <si>
    <t>¿Es efectivo el sistema de control interno para los objetivos evaluados? (Si/No) (Justifique su respuesta):</t>
  </si>
  <si>
    <t>Si</t>
  </si>
  <si>
    <r>
      <t xml:space="preserve">De  acuerdo con el análisis y resultados obtenidos de la presente evaluación y aplicando el instrumento diagnóstico suministrado por el DAFP para construcción del presente informe, el Sistema de Control Interno para Transmilenio S.A se encuentra con un grado de avance del </t>
    </r>
    <r>
      <rPr>
        <sz val="20"/>
        <rFont val="Arial"/>
        <family val="2"/>
      </rPr>
      <t>96</t>
    </r>
    <r>
      <rPr>
        <sz val="20"/>
        <color theme="1"/>
        <rFont val="Arial"/>
        <family val="2"/>
      </rPr>
      <t>%. Por lo tanto si es efectivo el sistema de Control Interno al interior de la Entidad.</t>
    </r>
  </si>
  <si>
    <t>La entidad cuenta dentro de su Sistema de Control Interno, con una institucionalidad (Líneas de defensa)  que le permita la toma de decisiones frente al control (Si/No) (Justifique su respuesta):</t>
  </si>
  <si>
    <t xml:space="preserve">Como se pudo observar en el desarrollo de la presente evaluación, desde las funciones de las lineas de defensa se contruyen y se documentan los diferentes mecanismos que permiten dar cumplimiento a los lineamientos estratégicos de la Entidad los cuales estan alineados con los objetivos operacionales. Adicionalmente, estos mecanismo se encuentran debidamente documentados y socializados al interior de Transmilenio S.A.  </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</si>
  <si>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</si>
  <si>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</si>
  <si>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</si>
  <si>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</si>
  <si>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</si>
  <si>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</si>
  <si>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</si>
  <si>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</si>
  <si>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Si bien el componente Ambiente de Control se encuentra alineado con las necesidades de la Entidad  y con las dispociones del Deparatamento Administrativo de la Función Pública - DAFP, no se deben disminuir los esfuerzos para  continuar con el fortalecimiento de la cultura del auto control y seguir con la  sensibilización a los colaboradores de la Entidad en lo relacionado con las responsabilidades de cada servidor sobre el desarrollo y mantenimiento del control interno como primera línea de defensa.</t>
  </si>
  <si>
    <t>Componente en donde se presentaron  debilidades en la aplicación de controles para dos (2) lineamientos al corte de diciembre 31 2021.  Algunas de las  recomendaciones efectuadas frente a la debilidad evidenciada corresponden a:
- Aunque se cuenta con la resolución 288 de 2020 a partir de la cual se definen responsabilidades dentro del MIPG, incluso el Sistema de Control Interno, de igual forma se cuenta con la resolución 100 de 2018 mediante la cual se imparten responsabilidades en materia de control Interno, en la intranet ha sido socializada la resolución 288 de 2020 en diferentes momentos. Falta promover la cultura del auto control y sensibilizar a los colaboradores en lo relacionado con las responsabilidades de cada servidor sobre el desarrollo y mantenimiento del control interno como primera línea de defensa.
- Todos los informes emitidos por la Oficina de Control Interno con los resultados de los trabajos de aseguramiento y cumplimiento, son compartidos a los miembros del comité Institucional de Coordinación de Control Interno.
- Mediante  comité institucional de coordinación de control interno, del 27 de diciembre de 2021 fueron presentados por la oficina de Control Interno, los informes radicados con sus resultados junto con las recomendaciones más relevantes.
- No obstante, falta fortalecer la cultura del autocontrol, y el apoyo a al tercera línea de defensa en el marco del Sistema de Control Interno, dado que algunas de las recomendaciones definidas en algunos informes no han sido tenidas en cuenta por los procesos auditados.</t>
  </si>
  <si>
    <t>Evaluación de riesgos</t>
  </si>
  <si>
    <t xml:space="preserve">Faltan fortalecer  la definición de programas, proyectos o procesos susceptibles de posibles actos de corrupción, soborno y lavado de activos, dado que faltan directrices por parte de la Entidad que Lidera en cuanto a SARLAFT.
Es necesario aúnar esfuerzas para  implementar y fortalecer el sistema de gestión del riesgo,  controles asociados con continuidad del negocio sobre  actividades tercerizadas que afecten la prestación del servicio.
Fortalecer los procesos de sensibilización al interior de la Entidad, a fin de que los procesos revisen y reporten a la Oficina Asesora de Planeación, los eventos de riesgos que se han materializado, así como las causas que dieron origen a esos eventos, como aquellas que están ocasionando que no se logre el cumplimiento de los objetivos y metas, a través del análisis de indicadores asociados a dichos objetivos y evaluar la posibilidad de adicionarle nuevos controles para su mitigación.
"Riesgo potencial para la Entidad es la no contar con una cobertura de las pólizas que cubra todos los riesgos potenciales que impacten los bienes y decisiones de la entidad" 
</t>
  </si>
  <si>
    <t xml:space="preserve">Componente en donde se presentaron debilidades en la aplicación de controles para tres (3) lineamientos, uno menos que en el informe anterior. Algunas de las  recomendaciones efectuadas frente a las debilidades evidenciadas corresponden a:
- Faltan fortalecer  la definición de programas, proyectos o procesos susceptibles de posibles actos de corrupción, soborno y lavado de activos, dado que faltan directrices por parte de la Entidad que Lidera en cuanto a SARLAFT.
- Culminar, verificar y tomar acciones para validar la eficacia del sistema de gestión de continuidad del negocio, que se ha venido implementando en la Entidad.
- Si bien se analizan los riesgos asociados a actividades tercerizadas, que afecten la prestación de los servicios a los usuarios, a partir de los informes de la segunda y tercera línea de defensa,   falta incluir,  implementar, y fortalecer el sistema de gestión del riesgo,  controles a  actividades tercerizadas que afecten la prestación del servicio específicamente a los relacionados con tecnologías de la Información.
- Realizar procesos de sensibilización para que los ciudadanos conozcan plenamente cómo realizar las diferentes denuncias.
- Fortalecer los procesos de sensibilización al interior de la Entidad, a fin de que los procesos revisen y reporten a la Oficina Asesora de Planeación, los eventos de riesgos que se han materializado, así como las causas que dieron origen a esos eventos, como aquellas que están ocasionando que no se logre el cumplimiento de los objetivos y metas, a través del análisis de indicadores asociados a dichos objetivos y evaluar la posibilidad de adicionarle nuevos controles para su mitigación. Lo anterior para los riesgos de gestión que se materializaron en los procesos de Mercadeo y Gestión de Servicios Logísticos.
</t>
  </si>
  <si>
    <t>Actividades de control</t>
  </si>
  <si>
    <t xml:space="preserve">Se presentó un avance frente al compromiso DCP4 "Alinear la estructura, planta y los manuales de funciones con las necesidades de la Entidad"  Componente 2. Adecuación de planta de la Entidad.
En las evaluaciones independientes efectuadas por la 3a línea defensa se ha evidenciado que algunos de los responsables, no están ejecutando los controles tal como han sido diseñados, por lo que se han derivado planes de mejoramiento para subsanar los hallazgos.
Es importante fortalecer algunos procesos. Lo anterior de acuerdo con las evaluaciones independientes efectuadas por la Oficina de Control Interno  dado que se han evidenciado debilidades en la aplicación de políticas de seguridad.
</t>
  </si>
  <si>
    <t xml:space="preserve">Componente en donde se presentaron debilidades en la aplicación de controles para cuatro (4) lineamientos,es decir uno menos que el informe anterior. Algunas de las  recomendaciones efectuadas frente a las debilidades evidenciadas corresponden a:
- Dar continuidad a las acciones tomadas y culminar con la puesta en marcha de las acciones propuestas por la Dirección de TIC a fin de fortalecer los controles con los proveedores de tecnología y culminar la campaña de monitoreo a la muestra seleccionada de proveedores de tecnología (1 de 4) para validar la aplicación de los controles definidos para gestionar los riesgos del proceso Gestión de TIC.
-Dar continuidad a las acciones tomadas  por la Dirección de TIC en cuanto a revisiones periódicas de monitoreo con respecto a los informes que generan las herramientas de seguridad, con el fin de gestionar la remediación de las vulnerabilidades detectadas. Continuar con la revisión de  los reportes de: Vulnerabilidades identificadas, Alarmas del SIEM, Tráfico de Firewall (Ataques, VPNs, tráfico), Consumo de ancho de banda, Alarmas de Base de datos, Reporte Antivirus, Reporte TRAPS y Reporte de seguridad Correo electrónico.
- Tomar acciones para eliminar la causa que originaron los hallazgos en las acciones incumplidas y reformular aquellas que resultaron inefectivas a propósito de las debilidades evidenciadas por la tercera línea de defensa durante la vigencia, en relación con  los controles implementados para la implementación del SGSI y otros aspectos.
- Validar los controles diseñados en el segundo semestre de 2021 por la Dirección de TIC, asociados a los lineamientos en materia de confidencialidad de la información, respecto de las revisiones de los servicios, reportes y registros suministrados por terceras partes, una vez concluida esta fase, resulta necesario llevar a cabo autoinspecciones por parte de la Dirección de TIC a intervalos regulares a los servicios suministrados por terceros.
-En las evaluaciones independientes efectuadas por la 3a línea defensa se ha evidenciado que algunos de los responsables, no están ejecutando los controles tal como han sido diseñados, por lo que se han derivado planes de mejoramiento para subsanar los hallazgos. Falta que la primera línea de defensa fortalezca la aplicación de controles, así como la sensibilización sobre la adecuada gestión y administración del riesgo con sus equipos de trabajo, así como del Sistema de Control Interno.
</t>
  </si>
  <si>
    <t>Información y comunicación</t>
  </si>
  <si>
    <t xml:space="preserve">La entidad aplica lo establecio en en la Directiva No. 1 de 2021 de la Alcaldía Mayor de Bogotá que  indica a numeral primero los canales de recepción de las denuncias en el Distrito Capital a fines de promover la eficiencia en la gestión, centralización y control de casos.
Desde la tecera línea de defensa se evidenciaron debilidades al respecto, registradas en el informe de Derechos de Autor OCI-2020-21 y OCI-2020-22.
A través del Manual de Gestión Documental, se evidencian los lineamientos para el manejo de la información entrante (quién la recibe, quien la clasifica, quién la analiza). Lo anterior en el Marco del Programa de gestión Documental.
</t>
  </si>
  <si>
    <t xml:space="preserve">Componente en donde se presentaron debilidades en la aplicación de controles para un lineamiento, es decir uno menos que en el informe anterior. Algunas de las  recomendaciones efectuadas frente a las debilidades evidenciadas corresponden a:
- Dar continuidad a las acciones tomadas frente al control sobre la integridad, confidencialidad y disponibilidad de los datos de información definidos como relevantes.
- Culminar con las acciones de mejora asociadas a la actualización en el el sistema de información T-DOC asociada con las PQRS, actividades que han sido articuladas entre la Dirección de TIC y la Subgerencia de Atención al Ciudadano y Comunicaciones, producto de las recomendaciones realizadas por la tercera línea de defensa.
-Validar la efectividad de los ajustes y la correcta gestión en cuanto al inventario de activos de la información que fueron efectuados por la Dirección de TIC, ya que se adelantaron actividades de articulación del catálogo de Sistemas de Información con el inventario de Activos de información, y con base en ello, se actualizó el formato de inventario de activos de información R-DT-010 V1 (diciembre) el instructivo I-DT-001 V.1 (noviembre)correspondiente en SIGEST.
-La entidad aplica lo establecido en la Directiva No. 1 de 2021 de la Alcaldía Mayor de Bogotá que  indica a numeral primero los canales de recepción de las denuncias en el Distrito Capital a fines de promover la eficiencia en la gestión, centralización y control de casos.
No obstante lo anterior, desde la Subgerencia de Atención al Usuario y Comunicaciones para la vigencia 2021 se incluyó el boton de Bogotá te Escucha en la Intranet de manera anónima tal como lo permite dicha herramienta. Sin embargo se recomienda definir mecanismos mediante los cuales los colaboradores al realizar las denuncias por posibles hechos de corrupción, que  garanticen la protección de datos y generen confianza al denunciante.
-  Generar un mecanismo para que todos los radicados de la correspondencia que se entregue externamente sean relacionados en la planilla de entrega de correspondencia R-DA-086, y evitar el riesgo de que se presenten pérdidas de los documentos o demás elementos que se entreguen. A  través del Manual de Gestión Documental, se evidencian los lineamientos para el manejo de la información entrante (quién la recibe, quien la clasifica, quién la analiza). Lo anterior en el Marco del Programa de gestión Documental y el PINAR con que cuenta la Entidad. Lo anterior ya que mediante la auditoría realizada al proceso Gestión de Servicios Logísticos, la tercera línea de defensa realizó algunas recomendaciones para la mejora, a propósito de las actividades de correspondencia, en virtud de la auditoría realizada al proceso Gestión de Servicios Logísticos
</t>
  </si>
  <si>
    <t xml:space="preserve">Monitoreo </t>
  </si>
  <si>
    <t>El Componente de Monitoreo para el presente periodo concuerda con resultado general de la Evaluación del Sitema de Control Interno, en donde no se presentaron debilidades en la aplicación de los controles y al contrario estos se han fortalecido a partir de las auditorías y demás elementos de control documentados en el Plan Anual de Auditorías. Adicionalmente, este componente se fortalece por el compromiso que se manifiesta desde la Alta Dirección mediante el Comité Institucional de Coordinación de Control Interno y el compromiso institucional.</t>
  </si>
  <si>
    <t>Componente en donde no se presentaron debilidades en la aplicación de controles, las recomendaciones efectuadas en el informe anterior, fueron adoptadas.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</si>
</sst>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4" x14ac:knownFonts="1">
    <font>
      <sz val="10"/>
      <color theme="1"/>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20"/>
      <color theme="1"/>
      <name val="Arial"/>
      <family val="2"/>
    </font>
    <font>
      <sz val="20"/>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sz val="14"/>
      <name val="Arial"/>
      <family val="2"/>
    </font>
    <font>
      <sz val="12"/>
      <name val="Arial"/>
      <family val="2"/>
    </font>
    <font>
      <sz val="14"/>
      <color theme="1"/>
      <name val="Arial"/>
      <family val="2"/>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7">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2" fillId="2" borderId="0" xfId="0" applyFont="1" applyFill="1" applyAlignment="1">
      <alignment horizontal="center"/>
    </xf>
    <xf numFmtId="0" fontId="0" fillId="2" borderId="7" xfId="0" applyFill="1" applyBorder="1"/>
    <xf numFmtId="0" fontId="1" fillId="3" borderId="6" xfId="0" applyFont="1" applyFill="1" applyBorder="1" applyAlignment="1">
      <alignment horizontal="center" vertical="center"/>
    </xf>
    <xf numFmtId="164" fontId="2" fillId="2" borderId="0" xfId="0" applyNumberFormat="1" applyFont="1" applyFill="1" applyAlignment="1">
      <alignment horizontal="center"/>
    </xf>
    <xf numFmtId="0" fontId="3" fillId="2" borderId="0" xfId="0" applyFont="1" applyFill="1" applyAlignment="1">
      <alignment vertical="center"/>
    </xf>
    <xf numFmtId="9" fontId="5" fillId="3" borderId="15" xfId="0" applyNumberFormat="1" applyFont="1" applyFill="1" applyBorder="1" applyAlignment="1" applyProtection="1">
      <alignment horizontal="center" vertical="center"/>
      <protection hidden="1"/>
    </xf>
    <xf numFmtId="0" fontId="6" fillId="2" borderId="0" xfId="0" applyFont="1" applyFill="1" applyAlignment="1">
      <alignment horizontal="center" vertical="center"/>
    </xf>
    <xf numFmtId="0" fontId="7" fillId="2" borderId="0" xfId="0" applyFont="1" applyFill="1"/>
    <xf numFmtId="0" fontId="4" fillId="2" borderId="0" xfId="0" applyFont="1" applyFill="1" applyAlignment="1">
      <alignment horizontal="center" vertical="center"/>
    </xf>
    <xf numFmtId="0" fontId="8" fillId="2" borderId="19" xfId="0" applyFont="1" applyFill="1" applyBorder="1" applyAlignment="1">
      <alignment horizontal="center" vertical="center"/>
    </xf>
    <xf numFmtId="0" fontId="8" fillId="2" borderId="0" xfId="0" applyFont="1" applyFill="1" applyAlignment="1">
      <alignment horizontal="center" vertical="center"/>
    </xf>
    <xf numFmtId="49" fontId="10" fillId="2" borderId="22" xfId="0" applyNumberFormat="1" applyFont="1" applyFill="1" applyBorder="1" applyAlignment="1" applyProtection="1">
      <alignment horizontal="center" vertical="center" wrapText="1"/>
      <protection locked="0"/>
    </xf>
    <xf numFmtId="49" fontId="0" fillId="2" borderId="0" xfId="0" applyNumberFormat="1" applyFill="1" applyAlignment="1">
      <alignment horizontal="left" vertical="top" wrapText="1"/>
    </xf>
    <xf numFmtId="0" fontId="13" fillId="2" borderId="0" xfId="0" applyFont="1" applyFill="1" applyAlignment="1">
      <alignment wrapText="1"/>
    </xf>
    <xf numFmtId="0" fontId="4" fillId="4" borderId="28" xfId="0" applyFont="1" applyFill="1" applyBorder="1" applyAlignment="1">
      <alignment horizontal="center" vertical="center" wrapText="1"/>
    </xf>
    <xf numFmtId="0" fontId="8" fillId="0" borderId="0" xfId="0" applyFont="1" applyAlignment="1">
      <alignment horizontal="center" vertical="center" wrapText="1"/>
    </xf>
    <xf numFmtId="0" fontId="14" fillId="4" borderId="28"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7" fillId="2" borderId="0" xfId="0" applyFont="1" applyFill="1" applyAlignment="1">
      <alignment horizontal="center" vertical="center" wrapText="1"/>
    </xf>
    <xf numFmtId="0" fontId="14" fillId="3" borderId="29"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0" xfId="0" applyFont="1" applyFill="1" applyAlignment="1">
      <alignment horizontal="center" vertical="center" wrapText="1"/>
    </xf>
    <xf numFmtId="0" fontId="16" fillId="2" borderId="0" xfId="0" applyFont="1" applyFill="1" applyAlignment="1">
      <alignment wrapText="1"/>
    </xf>
    <xf numFmtId="0" fontId="17" fillId="0" borderId="0" xfId="0" applyFont="1" applyAlignment="1">
      <alignment horizontal="center" wrapText="1"/>
    </xf>
    <xf numFmtId="0" fontId="0" fillId="0" borderId="30" xfId="0" applyBorder="1"/>
    <xf numFmtId="0" fontId="4" fillId="5" borderId="6" xfId="0" applyFont="1" applyFill="1" applyBorder="1" applyAlignment="1">
      <alignment horizontal="center" vertical="center" wrapText="1"/>
    </xf>
    <xf numFmtId="0" fontId="14" fillId="0" borderId="0" xfId="0" applyFont="1" applyAlignment="1">
      <alignment vertical="center"/>
    </xf>
    <xf numFmtId="0" fontId="8" fillId="0" borderId="6" xfId="0" applyFont="1" applyBorder="1" applyAlignment="1" applyProtection="1">
      <alignment horizontal="center" vertical="center"/>
      <protection hidden="1"/>
    </xf>
    <xf numFmtId="9" fontId="8" fillId="0" borderId="0" xfId="0" applyNumberFormat="1" applyFont="1" applyAlignment="1">
      <alignment vertical="center"/>
    </xf>
    <xf numFmtId="9" fontId="18" fillId="6" borderId="6" xfId="0" applyNumberFormat="1" applyFont="1" applyFill="1" applyBorder="1" applyAlignment="1" applyProtection="1">
      <alignment horizontal="center" vertical="center"/>
      <protection hidden="1"/>
    </xf>
    <xf numFmtId="0" fontId="19" fillId="0" borderId="31" xfId="0" applyFont="1" applyBorder="1" applyAlignment="1" applyProtection="1">
      <alignment horizontal="justify" vertical="center" wrapText="1"/>
      <protection locked="0"/>
    </xf>
    <xf numFmtId="0" fontId="8" fillId="0" borderId="0" xfId="0" applyFont="1" applyAlignment="1">
      <alignment vertical="center"/>
    </xf>
    <xf numFmtId="9" fontId="18" fillId="6" borderId="6" xfId="0" applyNumberFormat="1" applyFont="1" applyFill="1" applyBorder="1" applyAlignment="1" applyProtection="1">
      <alignment horizontal="center" vertical="center"/>
      <protection locked="0"/>
    </xf>
    <xf numFmtId="0" fontId="8" fillId="0" borderId="11" xfId="0" applyFont="1" applyBorder="1" applyAlignment="1">
      <alignment vertical="center"/>
    </xf>
    <xf numFmtId="0" fontId="20" fillId="0" borderId="11" xfId="0" applyFont="1" applyBorder="1" applyAlignment="1" applyProtection="1">
      <alignment horizontal="justify" vertical="top" wrapText="1"/>
      <protection locked="0"/>
    </xf>
    <xf numFmtId="0" fontId="8" fillId="0" borderId="0" xfId="0" applyFont="1" applyAlignment="1">
      <alignment horizontal="left" vertical="center"/>
    </xf>
    <xf numFmtId="9" fontId="8" fillId="0" borderId="6" xfId="0" applyNumberFormat="1" applyFont="1" applyBorder="1" applyAlignment="1" applyProtection="1">
      <alignment horizontal="center" vertical="center"/>
      <protection locked="0"/>
    </xf>
    <xf numFmtId="0" fontId="8" fillId="2" borderId="7" xfId="0" applyFont="1" applyFill="1" applyBorder="1" applyAlignment="1">
      <alignment vertical="center"/>
    </xf>
    <xf numFmtId="0" fontId="8" fillId="2" borderId="0" xfId="0" applyFont="1" applyFill="1" applyAlignment="1">
      <alignment vertical="center"/>
    </xf>
    <xf numFmtId="0" fontId="0" fillId="0" borderId="0" xfId="0" applyAlignment="1">
      <alignment horizontal="center"/>
    </xf>
    <xf numFmtId="0" fontId="0" fillId="0" borderId="6" xfId="0" applyBorder="1"/>
    <xf numFmtId="0" fontId="0" fillId="0" borderId="31" xfId="0" applyBorder="1"/>
    <xf numFmtId="0" fontId="0" fillId="0" borderId="0" xfId="0" applyAlignment="1">
      <alignment horizontal="left"/>
    </xf>
    <xf numFmtId="0" fontId="0" fillId="0" borderId="6" xfId="0" applyBorder="1" applyAlignment="1">
      <alignment horizontal="left"/>
    </xf>
    <xf numFmtId="0" fontId="4" fillId="7" borderId="6" xfId="0" applyFont="1" applyFill="1" applyBorder="1" applyAlignment="1">
      <alignment horizontal="center" vertical="center" wrapText="1"/>
    </xf>
    <xf numFmtId="0" fontId="21" fillId="0" borderId="31" xfId="0" applyFont="1" applyBorder="1" applyAlignment="1" applyProtection="1">
      <alignment horizontal="justify" vertical="center" wrapText="1"/>
      <protection locked="0"/>
    </xf>
    <xf numFmtId="0" fontId="0" fillId="0" borderId="11" xfId="0" applyBorder="1"/>
    <xf numFmtId="0" fontId="4" fillId="3" borderId="6" xfId="0" applyFont="1" applyFill="1" applyBorder="1" applyAlignment="1">
      <alignment horizontal="center" vertical="center" wrapText="1"/>
    </xf>
    <xf numFmtId="0" fontId="21" fillId="0" borderId="31" xfId="0" applyFont="1" applyBorder="1" applyAlignment="1" applyProtection="1">
      <alignment horizontal="justify" vertical="top" wrapText="1"/>
      <protection locked="0"/>
    </xf>
    <xf numFmtId="0" fontId="4" fillId="8"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21" fillId="0" borderId="32" xfId="0" applyFont="1" applyBorder="1" applyAlignment="1" applyProtection="1">
      <alignment horizontal="justify" vertical="top" wrapText="1"/>
      <protection locked="0"/>
    </xf>
    <xf numFmtId="0" fontId="14" fillId="2" borderId="0" xfId="0" applyFont="1" applyFill="1" applyAlignment="1">
      <alignment vertical="center"/>
    </xf>
    <xf numFmtId="0" fontId="8" fillId="2" borderId="0" xfId="0" applyFont="1" applyFill="1" applyAlignment="1">
      <alignment horizontal="left" vertical="center"/>
    </xf>
    <xf numFmtId="0" fontId="22" fillId="2" borderId="0" xfId="0" applyFont="1" applyFill="1" applyAlignment="1">
      <alignment vertical="center"/>
    </xf>
    <xf numFmtId="0" fontId="23" fillId="2" borderId="0" xfId="0" applyFont="1" applyFill="1"/>
    <xf numFmtId="0" fontId="0" fillId="2" borderId="33" xfId="0" applyFill="1" applyBorder="1"/>
    <xf numFmtId="0" fontId="0" fillId="2" borderId="34" xfId="0" applyFill="1" applyBorder="1"/>
    <xf numFmtId="0" fontId="0" fillId="2" borderId="35" xfId="0" applyFill="1" applyBorder="1"/>
    <xf numFmtId="49" fontId="9" fillId="2" borderId="20" xfId="0" applyNumberFormat="1" applyFont="1" applyFill="1" applyBorder="1" applyAlignment="1">
      <alignment horizontal="left" vertical="center" wrapText="1"/>
    </xf>
    <xf numFmtId="49" fontId="9" fillId="2" borderId="21" xfId="0" applyNumberFormat="1" applyFont="1" applyFill="1" applyBorder="1" applyAlignment="1">
      <alignment horizontal="left" vertical="center" wrapText="1"/>
    </xf>
    <xf numFmtId="49" fontId="11" fillId="2" borderId="23" xfId="0" applyNumberFormat="1" applyFont="1" applyFill="1" applyBorder="1" applyAlignment="1" applyProtection="1">
      <alignment horizontal="justify" vertical="center" wrapText="1"/>
      <protection locked="0"/>
    </xf>
    <xf numFmtId="49" fontId="11" fillId="2" borderId="24" xfId="0" applyNumberFormat="1" applyFont="1" applyFill="1" applyBorder="1" applyAlignment="1" applyProtection="1">
      <alignment horizontal="justify" vertical="center" wrapText="1"/>
      <protection locked="0"/>
    </xf>
    <xf numFmtId="49" fontId="11" fillId="2" borderId="25" xfId="0" applyNumberFormat="1" applyFont="1" applyFill="1" applyBorder="1" applyAlignment="1" applyProtection="1">
      <alignment horizontal="justify" vertical="center" wrapText="1"/>
      <protection locked="0"/>
    </xf>
    <xf numFmtId="49" fontId="9" fillId="2" borderId="26" xfId="0" applyNumberFormat="1" applyFont="1" applyFill="1" applyBorder="1" applyAlignment="1">
      <alignment horizontal="left" vertical="center" wrapText="1"/>
    </xf>
    <xf numFmtId="49" fontId="9" fillId="2" borderId="27" xfId="0" applyNumberFormat="1"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2" borderId="6" xfId="0" applyFont="1" applyFill="1" applyBorder="1" applyAlignment="1" applyProtection="1">
      <alignment horizontal="center"/>
      <protection locked="0"/>
    </xf>
    <xf numFmtId="164" fontId="2" fillId="2" borderId="9" xfId="0" applyNumberFormat="1" applyFont="1" applyFill="1" applyBorder="1" applyAlignment="1" applyProtection="1">
      <alignment horizontal="center"/>
      <protection locked="0"/>
    </xf>
    <xf numFmtId="164" fontId="2" fillId="2" borderId="10" xfId="0" applyNumberFormat="1" applyFont="1" applyFill="1" applyBorder="1" applyAlignment="1" applyProtection="1">
      <alignment horizontal="center"/>
      <protection locked="0"/>
    </xf>
    <xf numFmtId="164" fontId="2" fillId="2" borderId="11" xfId="0" applyNumberFormat="1" applyFont="1" applyFill="1" applyBorder="1" applyAlignment="1" applyProtection="1">
      <alignment horizontal="center"/>
      <protection locked="0"/>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11" fillId="2" borderId="23" xfId="0" applyNumberFormat="1" applyFont="1" applyFill="1" applyBorder="1" applyAlignment="1" applyProtection="1">
      <alignment horizontal="center" vertical="center" wrapText="1"/>
      <protection locked="0"/>
    </xf>
    <xf numFmtId="49" fontId="11" fillId="2" borderId="24" xfId="0" applyNumberFormat="1" applyFont="1" applyFill="1" applyBorder="1" applyAlignment="1" applyProtection="1">
      <alignment horizontal="center" vertical="center" wrapText="1"/>
      <protection locked="0"/>
    </xf>
    <xf numFmtId="49" fontId="11" fillId="2" borderId="25" xfId="0" applyNumberFormat="1" applyFont="1" applyFill="1" applyBorder="1" applyAlignment="1" applyProtection="1">
      <alignment horizontal="center" vertical="center" wrapText="1"/>
      <protection locked="0"/>
    </xf>
  </cellXfs>
  <cellStyles count="1">
    <cellStyle name="Normal" xfId="0" builtinId="0"/>
  </cellStyles>
  <dxfs count="2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721178</xdr:colOff>
      <xdr:row>14</xdr:row>
      <xdr:rowOff>34633</xdr:rowOff>
    </xdr:to>
    <xdr:pic>
      <xdr:nvPicPr>
        <xdr:cNvPr id="2" name="Imagen 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2615292" y="1702968"/>
          <a:ext cx="4392386" cy="23893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1\ljlopez\CONFIG~1\Temp\notesE1EF34\Otros%20Anexos\Gastos%20Regionales,%20Setiembre%2020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1\ECESPE~1\CONFIG~1\Temp\notesFFF692\Otros%20Anexos\Gastos%20Regionales,%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Evalbuena\AppData\Local\Microsoft\Windows\Temporary%20Internet%20Files\Content.Outlook\SVA60ZPR\Consolidado%20Diciembre%20%202011%20Banking%20Gaap%20Grupo%20Aval-1204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Jcruz\Desktop\COnsolidacion\Informacion-Julio2011\Recibidos\Bogota\ECP\Real\CONSOLRE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1\ECESPE~1\CONFIG~1\Temp\notesFFF692\PUC_1112%20v5.9.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E\Documents\Brand%20X\JT8D\200\Meridiana\VB%20LLP%20Model%20V3%20Meridian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Jcruz\Desktop\COnsolidacion\Informacion-Julio2011\Recibidos\Bogota\ECP\Financiero\Consol\CONSOLFINA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Grupo_Aval\USGAAP\BANKING\1106\Entregado\Guia%203%20Historica%20a%20Junio%202011%20-%20Agosto%2020%202011%20-%201109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Mis%20Documentos\GRUPO%20AVAL\Banking%20Junio%202011\Julio-Banking%20Junio%2020110813\Banking%20Junio%202011\Consolidacion%20Entidades%20Aval%20SEC%20Banking%20Gaap%20a%20Junio%20de%202011-20111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Shared\Collections\AMIT\Eswaran_Files\DLF\Julie\wizmo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ESTADOS%20FINANCIEROS%202002\Salvador\Set\SALV-Mktshare-Emisor%20SET-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1\ljlopez\CONFIG~1\Temp\notesE1EF34\Leasing%20Bogot&#225;,%20PUC%20Marzo%202011%20Final%20sin%20detalles.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E\DOCUME~1\malas\CONFIG~1\Temp\notesE1EF34\Presupuesto%202007%20(Consult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Anexo%20Evaluaci&#243;n%20Independiente%20Sistema%20de%20Control%20Interno%20con%20corte%20a%2030%20de%20junio%20de%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CONSOLIDACION%20ATH\JUNIO%202011\CONSOLIDACION%20PARA%20AVAL_ANUALIZADO\ATH_Estados%20Financieros%20Junio%202011%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rchivos%20comunes\2005\Reserva\Cargar%20Reporte%20de%20Mo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Marielos\Estad&#237;sticas\2005\Nueva%20Estadistica\Nueva%20Estadistica\52.Dias%20de%20atraso%20(Outstan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E\tmp\97pbt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
      <sheetName val="oficial"/>
      <sheetName val="valores"/>
    </sheetNames>
    <sheetDataSet>
      <sheetData sheetId="0" refreshError="1"/>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heetName val="Data"/>
      <sheetName val="PL.717 Corporate Expense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talogo"/>
      <sheetName val="23 Part Adq"/>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1</v>
          </cell>
        </row>
        <row r="26">
          <cell r="N26">
            <v>0.97058823529411764</v>
          </cell>
        </row>
        <row r="43">
          <cell r="N43">
            <v>0.875</v>
          </cell>
        </row>
        <row r="55">
          <cell r="N55">
            <v>0.9642857142857143</v>
          </cell>
        </row>
        <row r="69">
          <cell r="N69">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
      <sheetName val="oficial"/>
    </sheet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7pbth"/>
      <sheetName val="97pbth.xls"/>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8"/>
  <sheetViews>
    <sheetView tabSelected="1" zoomScale="60" zoomScaleNormal="60" workbookViewId="0">
      <selection activeCell="C25" sqref="C25"/>
    </sheetView>
  </sheetViews>
  <sheetFormatPr baseColWidth="10" defaultColWidth="11.42578125" defaultRowHeight="12.75" x14ac:dyDescent="0.2"/>
  <cols>
    <col min="1" max="1" width="3.140625" style="1" customWidth="1"/>
    <col min="2" max="2" width="3.42578125" style="1" customWidth="1"/>
    <col min="3" max="3" width="35.5703125" style="1" customWidth="1"/>
    <col min="4" max="4" width="2.5703125" style="1" customWidth="1"/>
    <col min="5" max="5" width="38.7109375" style="1" customWidth="1"/>
    <col min="6" max="6" width="10.85546875" style="1" customWidth="1"/>
    <col min="7" max="7" width="23.42578125" style="1" customWidth="1"/>
    <col min="8" max="8" width="7.5703125" style="1" customWidth="1"/>
    <col min="9" max="9" width="68.140625" style="1" customWidth="1"/>
    <col min="10" max="10" width="5.85546875" style="1" customWidth="1"/>
    <col min="11" max="11" width="28.140625" style="1" customWidth="1"/>
    <col min="12" max="12" width="4.28515625" style="1" customWidth="1"/>
    <col min="13" max="13" width="78.7109375" style="1" customWidth="1"/>
    <col min="14" max="14" width="5.85546875" style="1" customWidth="1"/>
    <col min="15" max="15" width="24.85546875" style="1" customWidth="1"/>
    <col min="16" max="16" width="7" style="1" customWidth="1"/>
    <col min="17" max="16384" width="11.42578125" style="1"/>
  </cols>
  <sheetData>
    <row r="1" spans="2:16" ht="13.5" thickBot="1" x14ac:dyDescent="0.25"/>
    <row r="2" spans="2:16" ht="18" customHeight="1" thickTop="1" x14ac:dyDescent="0.2">
      <c r="B2" s="2"/>
      <c r="C2" s="3"/>
      <c r="D2" s="3"/>
      <c r="E2" s="3"/>
      <c r="F2" s="3"/>
      <c r="G2" s="3"/>
      <c r="H2" s="3"/>
      <c r="I2" s="3"/>
      <c r="J2" s="3"/>
      <c r="K2" s="3"/>
      <c r="L2" s="3"/>
      <c r="M2" s="3"/>
      <c r="N2" s="3"/>
      <c r="O2" s="3"/>
      <c r="P2" s="4"/>
    </row>
    <row r="3" spans="2:16" ht="18" customHeight="1" x14ac:dyDescent="0.3">
      <c r="B3" s="5"/>
      <c r="E3" s="72" t="s">
        <v>0</v>
      </c>
      <c r="F3" s="74" t="s">
        <v>1</v>
      </c>
      <c r="G3" s="74"/>
      <c r="H3" s="74"/>
      <c r="I3" s="74"/>
      <c r="J3" s="74"/>
      <c r="K3" s="74"/>
      <c r="L3" s="74"/>
      <c r="M3" s="74"/>
      <c r="N3" s="6"/>
      <c r="O3" s="6"/>
      <c r="P3" s="7"/>
    </row>
    <row r="4" spans="2:16" ht="18" customHeight="1" x14ac:dyDescent="0.3">
      <c r="B4" s="5"/>
      <c r="E4" s="73"/>
      <c r="F4" s="74"/>
      <c r="G4" s="74"/>
      <c r="H4" s="74"/>
      <c r="I4" s="74"/>
      <c r="J4" s="74"/>
      <c r="K4" s="74"/>
      <c r="L4" s="74"/>
      <c r="M4" s="74"/>
      <c r="N4" s="6"/>
      <c r="O4" s="6"/>
      <c r="P4" s="7"/>
    </row>
    <row r="5" spans="2:16" ht="41.25" customHeight="1" x14ac:dyDescent="0.3">
      <c r="B5" s="5"/>
      <c r="E5" s="8" t="s">
        <v>2</v>
      </c>
      <c r="F5" s="75" t="s">
        <v>3</v>
      </c>
      <c r="G5" s="76"/>
      <c r="H5" s="76"/>
      <c r="I5" s="76"/>
      <c r="J5" s="76"/>
      <c r="K5" s="76"/>
      <c r="L5" s="76"/>
      <c r="M5" s="77"/>
      <c r="N5" s="9"/>
      <c r="O5" s="9"/>
      <c r="P5" s="7"/>
    </row>
    <row r="6" spans="2:16" ht="18" customHeight="1" thickBot="1" x14ac:dyDescent="0.35">
      <c r="B6" s="5"/>
      <c r="E6" s="10"/>
      <c r="F6" s="9"/>
      <c r="G6" s="9"/>
      <c r="H6" s="9"/>
      <c r="I6" s="9"/>
      <c r="J6" s="9"/>
      <c r="K6" s="9"/>
      <c r="L6" s="9"/>
      <c r="P6" s="7"/>
    </row>
    <row r="7" spans="2:16" ht="93" customHeight="1" thickBot="1" x14ac:dyDescent="0.25">
      <c r="B7" s="5"/>
      <c r="I7" s="78" t="s">
        <v>4</v>
      </c>
      <c r="J7" s="79"/>
      <c r="K7" s="80"/>
      <c r="M7" s="11">
        <f>+AVERAGE(G25,G27,G29,G31,G33)</f>
        <v>0.96197478991596641</v>
      </c>
      <c r="N7" s="12"/>
      <c r="O7" s="12"/>
      <c r="P7" s="7"/>
    </row>
    <row r="8" spans="2:16" ht="18" customHeight="1" x14ac:dyDescent="0.25">
      <c r="B8" s="5"/>
      <c r="M8" s="13"/>
      <c r="N8" s="13"/>
      <c r="O8" s="13"/>
      <c r="P8" s="7"/>
    </row>
    <row r="9" spans="2:16" ht="18" customHeight="1" x14ac:dyDescent="0.2">
      <c r="B9" s="5"/>
      <c r="P9" s="7"/>
    </row>
    <row r="10" spans="2:16" x14ac:dyDescent="0.2">
      <c r="B10" s="5"/>
      <c r="P10" s="7"/>
    </row>
    <row r="11" spans="2:16" x14ac:dyDescent="0.2">
      <c r="B11" s="5"/>
      <c r="P11" s="7"/>
    </row>
    <row r="12" spans="2:16" x14ac:dyDescent="0.2">
      <c r="B12" s="5"/>
      <c r="P12" s="7"/>
    </row>
    <row r="13" spans="2:16" x14ac:dyDescent="0.2">
      <c r="B13" s="5"/>
      <c r="P13" s="7"/>
    </row>
    <row r="14" spans="2:16" x14ac:dyDescent="0.2">
      <c r="B14" s="5"/>
      <c r="P14" s="7"/>
    </row>
    <row r="15" spans="2:16" x14ac:dyDescent="0.2">
      <c r="B15" s="5"/>
      <c r="P15" s="7"/>
    </row>
    <row r="16" spans="2:16" x14ac:dyDescent="0.2">
      <c r="B16" s="5"/>
      <c r="P16" s="7"/>
    </row>
    <row r="17" spans="2:22" ht="23.25" x14ac:dyDescent="0.2">
      <c r="B17" s="5"/>
      <c r="C17" s="81" t="s">
        <v>5</v>
      </c>
      <c r="D17" s="82"/>
      <c r="E17" s="82"/>
      <c r="F17" s="82"/>
      <c r="G17" s="82"/>
      <c r="H17" s="82"/>
      <c r="I17" s="82"/>
      <c r="J17" s="82"/>
      <c r="K17" s="82"/>
      <c r="L17" s="82"/>
      <c r="M17" s="83"/>
      <c r="N17" s="14"/>
      <c r="O17" s="14"/>
      <c r="P17" s="7"/>
    </row>
    <row r="18" spans="2:22" ht="15.75" customHeight="1" x14ac:dyDescent="0.2">
      <c r="B18" s="5"/>
      <c r="C18" s="15"/>
      <c r="D18" s="15"/>
      <c r="E18" s="15"/>
      <c r="F18" s="15"/>
      <c r="G18" s="15"/>
      <c r="H18" s="15"/>
      <c r="I18" s="15"/>
      <c r="J18" s="15"/>
      <c r="K18" s="15"/>
      <c r="L18" s="15"/>
      <c r="M18" s="15"/>
      <c r="N18" s="16"/>
      <c r="O18" s="16"/>
      <c r="P18" s="7"/>
    </row>
    <row r="19" spans="2:22" ht="141.75" customHeight="1" x14ac:dyDescent="0.2">
      <c r="B19" s="5"/>
      <c r="C19" s="65" t="s">
        <v>6</v>
      </c>
      <c r="D19" s="66"/>
      <c r="E19" s="17" t="s">
        <v>7</v>
      </c>
      <c r="F19" s="84" t="s">
        <v>8</v>
      </c>
      <c r="G19" s="85"/>
      <c r="H19" s="85"/>
      <c r="I19" s="85"/>
      <c r="J19" s="85"/>
      <c r="K19" s="85"/>
      <c r="L19" s="85"/>
      <c r="M19" s="86"/>
      <c r="N19" s="18"/>
      <c r="O19" s="18"/>
      <c r="P19" s="7"/>
    </row>
    <row r="20" spans="2:22" ht="105.75" customHeight="1" x14ac:dyDescent="0.2">
      <c r="B20" s="5"/>
      <c r="C20" s="65" t="s">
        <v>9</v>
      </c>
      <c r="D20" s="66"/>
      <c r="E20" s="17" t="s">
        <v>10</v>
      </c>
      <c r="F20" s="67" t="s">
        <v>11</v>
      </c>
      <c r="G20" s="68"/>
      <c r="H20" s="68"/>
      <c r="I20" s="68"/>
      <c r="J20" s="68"/>
      <c r="K20" s="68"/>
      <c r="L20" s="68"/>
      <c r="M20" s="69"/>
      <c r="N20" s="18"/>
      <c r="O20" s="18"/>
      <c r="P20" s="7"/>
    </row>
    <row r="21" spans="2:22" ht="143.25" customHeight="1" x14ac:dyDescent="0.2">
      <c r="B21" s="5"/>
      <c r="C21" s="70" t="s">
        <v>12</v>
      </c>
      <c r="D21" s="71"/>
      <c r="E21" s="17" t="s">
        <v>10</v>
      </c>
      <c r="F21" s="67" t="s">
        <v>13</v>
      </c>
      <c r="G21" s="68"/>
      <c r="H21" s="68"/>
      <c r="I21" s="68"/>
      <c r="J21" s="68"/>
      <c r="K21" s="68"/>
      <c r="L21" s="68"/>
      <c r="M21" s="69"/>
      <c r="N21" s="18"/>
      <c r="O21" s="18"/>
      <c r="P21" s="7"/>
    </row>
    <row r="22" spans="2:22" ht="66" customHeight="1" thickBot="1" x14ac:dyDescent="0.25">
      <c r="B22" s="5"/>
      <c r="G22" s="19"/>
      <c r="P22" s="7"/>
    </row>
    <row r="23" spans="2:22" ht="102.75" customHeight="1" thickBot="1" x14ac:dyDescent="0.25">
      <c r="B23" s="5"/>
      <c r="C23" s="20" t="s">
        <v>14</v>
      </c>
      <c r="D23" s="21"/>
      <c r="E23" s="22" t="s">
        <v>15</v>
      </c>
      <c r="F23" s="21"/>
      <c r="G23" s="22" t="s">
        <v>16</v>
      </c>
      <c r="H23" s="21"/>
      <c r="I23" s="23" t="s">
        <v>17</v>
      </c>
      <c r="J23" s="24"/>
      <c r="K23" s="25" t="s">
        <v>18</v>
      </c>
      <c r="L23" s="24"/>
      <c r="M23" s="26" t="s">
        <v>19</v>
      </c>
      <c r="N23" s="24"/>
      <c r="O23" s="27" t="s">
        <v>20</v>
      </c>
      <c r="P23" s="7"/>
      <c r="Q23" s="28"/>
    </row>
    <row r="24" spans="2:22" ht="6.75" customHeight="1" x14ac:dyDescent="0.35">
      <c r="B24" s="5"/>
      <c r="C24" s="29"/>
      <c r="D24"/>
      <c r="E24"/>
      <c r="F24"/>
      <c r="G24"/>
      <c r="H24"/>
      <c r="I24" s="30"/>
      <c r="J24"/>
      <c r="K24" s="30"/>
      <c r="L24"/>
      <c r="M24"/>
      <c r="N24"/>
      <c r="O24"/>
      <c r="P24" s="7"/>
    </row>
    <row r="25" spans="2:22" ht="409.6" customHeight="1" x14ac:dyDescent="0.2">
      <c r="B25" s="5"/>
      <c r="C25" s="31" t="s">
        <v>21</v>
      </c>
      <c r="D25" s="32"/>
      <c r="E25" s="33" t="str">
        <f>+IF([23]Hoja1!$N$2&gt;=0.5,"Si","No")</f>
        <v>Si</v>
      </c>
      <c r="F25" s="34"/>
      <c r="G25" s="35">
        <f>+[23]Hoja1!N2</f>
        <v>1</v>
      </c>
      <c r="H25" s="34"/>
      <c r="I25" s="36" t="s">
        <v>22</v>
      </c>
      <c r="J25" s="37"/>
      <c r="K25" s="38">
        <v>0.98</v>
      </c>
      <c r="L25" s="39"/>
      <c r="M25" s="40" t="s">
        <v>23</v>
      </c>
      <c r="N25" s="41"/>
      <c r="O25" s="42">
        <f>G25-K25</f>
        <v>2.0000000000000018E-2</v>
      </c>
      <c r="P25" s="43"/>
      <c r="Q25" s="44"/>
      <c r="R25" s="44"/>
      <c r="S25" s="44"/>
      <c r="T25" s="44"/>
      <c r="U25" s="44"/>
      <c r="V25" s="44"/>
    </row>
    <row r="26" spans="2:22" ht="6.75" customHeight="1" x14ac:dyDescent="0.35">
      <c r="B26" s="5"/>
      <c r="C26" s="29"/>
      <c r="D26"/>
      <c r="E26" s="45"/>
      <c r="F26"/>
      <c r="G26" s="46"/>
      <c r="H26"/>
      <c r="I26" s="47"/>
      <c r="J26"/>
      <c r="K26" s="30"/>
      <c r="L26"/>
      <c r="M26" s="48"/>
      <c r="N26" s="48"/>
      <c r="O26" s="49"/>
      <c r="P26" s="7"/>
    </row>
    <row r="27" spans="2:22" ht="409.6" customHeight="1" x14ac:dyDescent="0.2">
      <c r="B27" s="5"/>
      <c r="C27" s="50" t="s">
        <v>24</v>
      </c>
      <c r="D27" s="32"/>
      <c r="E27" s="33" t="str">
        <f>+IF([23]Hoja1!$N$26&gt;=0.5,"Si","No")</f>
        <v>Si</v>
      </c>
      <c r="F27"/>
      <c r="G27" s="35">
        <f>+[23]Hoja1!N26</f>
        <v>0.97058823529411764</v>
      </c>
      <c r="H27"/>
      <c r="I27" s="51" t="s">
        <v>25</v>
      </c>
      <c r="J27"/>
      <c r="K27" s="38">
        <v>0.93</v>
      </c>
      <c r="L27" s="52"/>
      <c r="M27" s="40" t="s">
        <v>26</v>
      </c>
      <c r="N27" s="41"/>
      <c r="O27" s="42">
        <f>G27-K27</f>
        <v>4.0588235294117592E-2</v>
      </c>
      <c r="P27" s="7"/>
    </row>
    <row r="28" spans="2:22" ht="6.75" customHeight="1" x14ac:dyDescent="0.35">
      <c r="B28" s="5"/>
      <c r="C28" s="29"/>
      <c r="D28"/>
      <c r="E28" s="45"/>
      <c r="F28"/>
      <c r="G28" s="46"/>
      <c r="H28"/>
      <c r="I28" s="47"/>
      <c r="J28"/>
      <c r="K28" s="30"/>
      <c r="L28"/>
      <c r="M28" s="48"/>
      <c r="N28" s="48"/>
      <c r="O28" s="49"/>
      <c r="P28" s="7"/>
    </row>
    <row r="29" spans="2:22" ht="409.6" customHeight="1" x14ac:dyDescent="0.2">
      <c r="B29" s="5"/>
      <c r="C29" s="53" t="s">
        <v>27</v>
      </c>
      <c r="D29" s="32"/>
      <c r="E29" s="33" t="str">
        <f>+IF([23]Hoja1!$N$43&gt;=0.5,"Si","No")</f>
        <v>Si</v>
      </c>
      <c r="F29"/>
      <c r="G29" s="35">
        <f>+[23]Hoja1!N43</f>
        <v>0.875</v>
      </c>
      <c r="H29"/>
      <c r="I29" s="54" t="s">
        <v>28</v>
      </c>
      <c r="J29"/>
      <c r="K29" s="38">
        <v>0.83</v>
      </c>
      <c r="L29" s="52"/>
      <c r="M29" s="40" t="s">
        <v>29</v>
      </c>
      <c r="N29" s="41"/>
      <c r="O29" s="42">
        <f>G29-K29</f>
        <v>4.500000000000004E-2</v>
      </c>
      <c r="P29" s="7"/>
    </row>
    <row r="30" spans="2:22" ht="6.75" customHeight="1" x14ac:dyDescent="0.35">
      <c r="B30" s="5"/>
      <c r="C30" s="29"/>
      <c r="D30"/>
      <c r="E30" s="45"/>
      <c r="F30"/>
      <c r="G30" s="46"/>
      <c r="H30"/>
      <c r="I30" s="47"/>
      <c r="J30"/>
      <c r="K30" s="30"/>
      <c r="L30"/>
      <c r="M30" s="48"/>
      <c r="N30" s="48"/>
      <c r="O30" s="49"/>
      <c r="P30" s="7"/>
    </row>
    <row r="31" spans="2:22" ht="409.5" customHeight="1" x14ac:dyDescent="0.2">
      <c r="B31" s="5"/>
      <c r="C31" s="55" t="s">
        <v>30</v>
      </c>
      <c r="D31" s="32"/>
      <c r="E31" s="33" t="str">
        <f>+IF([23]Hoja1!$N$55&gt;=0.5,"Si","No")</f>
        <v>Si</v>
      </c>
      <c r="F31"/>
      <c r="G31" s="35">
        <f>+[23]Hoja1!N55</f>
        <v>0.9642857142857143</v>
      </c>
      <c r="H31"/>
      <c r="I31" s="54" t="s">
        <v>31</v>
      </c>
      <c r="J31"/>
      <c r="K31" s="38">
        <v>0.96</v>
      </c>
      <c r="L31" s="52"/>
      <c r="M31" s="40" t="s">
        <v>32</v>
      </c>
      <c r="N31" s="41"/>
      <c r="O31" s="42">
        <f>G31-K31</f>
        <v>4.2857142857143371E-3</v>
      </c>
      <c r="P31" s="7"/>
    </row>
    <row r="32" spans="2:22" ht="6.75" customHeight="1" x14ac:dyDescent="0.35">
      <c r="B32" s="5"/>
      <c r="C32" s="29"/>
      <c r="D32"/>
      <c r="E32" s="45"/>
      <c r="F32"/>
      <c r="G32" s="46"/>
      <c r="H32"/>
      <c r="I32" s="47"/>
      <c r="J32"/>
      <c r="K32" s="30"/>
      <c r="L32"/>
      <c r="M32" s="48"/>
      <c r="N32" s="48"/>
      <c r="O32" s="49"/>
      <c r="P32" s="7"/>
    </row>
    <row r="33" spans="2:16" ht="192.75" customHeight="1" thickBot="1" x14ac:dyDescent="0.25">
      <c r="B33" s="5"/>
      <c r="C33" s="56" t="s">
        <v>33</v>
      </c>
      <c r="D33" s="32"/>
      <c r="E33" s="33" t="str">
        <f>+IF([23]Hoja1!$N$69&gt;=0.5,"Si","No")</f>
        <v>Si</v>
      </c>
      <c r="F33"/>
      <c r="G33" s="35">
        <f>+[23]Hoja1!N69</f>
        <v>1</v>
      </c>
      <c r="H33"/>
      <c r="I33" s="57" t="s">
        <v>34</v>
      </c>
      <c r="J33"/>
      <c r="K33" s="38">
        <v>1</v>
      </c>
      <c r="L33" s="52"/>
      <c r="M33" s="40" t="s">
        <v>35</v>
      </c>
      <c r="N33" s="41"/>
      <c r="O33" s="42">
        <f>G33-K33</f>
        <v>0</v>
      </c>
      <c r="P33" s="7"/>
    </row>
    <row r="34" spans="2:16" ht="15.75" x14ac:dyDescent="0.2">
      <c r="B34" s="5"/>
      <c r="C34" s="58"/>
      <c r="D34" s="58"/>
      <c r="E34" s="16"/>
      <c r="M34" s="59"/>
      <c r="N34" s="59"/>
      <c r="O34" s="59"/>
      <c r="P34" s="7"/>
    </row>
    <row r="35" spans="2:16" ht="15.75" x14ac:dyDescent="0.2">
      <c r="B35" s="5"/>
      <c r="C35" s="60"/>
      <c r="D35" s="58"/>
      <c r="E35" s="16"/>
      <c r="M35" s="59"/>
      <c r="N35" s="59"/>
      <c r="O35" s="59"/>
      <c r="P35" s="7"/>
    </row>
    <row r="36" spans="2:16" x14ac:dyDescent="0.2">
      <c r="B36" s="5"/>
      <c r="C36" s="61"/>
      <c r="P36" s="7"/>
    </row>
    <row r="37" spans="2:16" ht="13.5" thickBot="1" x14ac:dyDescent="0.25">
      <c r="B37" s="62"/>
      <c r="C37" s="63"/>
      <c r="D37" s="63"/>
      <c r="E37" s="63"/>
      <c r="F37" s="63"/>
      <c r="G37" s="63"/>
      <c r="H37" s="63"/>
      <c r="I37" s="63"/>
      <c r="J37" s="63"/>
      <c r="K37" s="63"/>
      <c r="L37" s="63"/>
      <c r="M37" s="63"/>
      <c r="N37" s="63"/>
      <c r="O37" s="63"/>
      <c r="P37" s="64"/>
    </row>
    <row r="38" spans="2:16" ht="13.5" thickTop="1" x14ac:dyDescent="0.2"/>
  </sheetData>
  <sheetProtection password="D72A" sheet="1" objects="1" scenarios="1" formatCells="0" formatColumns="0" formatRows="0"/>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6" priority="25" operator="between">
      <formula>0.76</formula>
      <formula>1</formula>
    </cfRule>
    <cfRule type="cellIs" dxfId="25" priority="26" operator="between">
      <formula>0.51</formula>
      <formula>0.75</formula>
    </cfRule>
    <cfRule type="cellIs" dxfId="24" priority="27" operator="between">
      <formula>0.26</formula>
      <formula>0.5</formula>
    </cfRule>
  </conditionalFormatting>
  <conditionalFormatting sqref="M7">
    <cfRule type="cellIs" priority="21" operator="between">
      <formula>0.76</formula>
      <formula>1</formula>
    </cfRule>
    <cfRule type="cellIs" dxfId="23" priority="22" operator="between">
      <formula>0.51</formula>
      <formula>0.75</formula>
    </cfRule>
    <cfRule type="cellIs" dxfId="22" priority="23" operator="between">
      <formula>0.26</formula>
      <formula>0.5</formula>
    </cfRule>
    <cfRule type="cellIs" dxfId="21" priority="24" operator="between">
      <formula>0</formula>
      <formula>0.25</formula>
    </cfRule>
  </conditionalFormatting>
  <conditionalFormatting sqref="K25">
    <cfRule type="cellIs" dxfId="20" priority="17" operator="between">
      <formula>0.76</formula>
      <formula>1</formula>
    </cfRule>
    <cfRule type="cellIs" dxfId="19" priority="18" operator="between">
      <formula>0.51</formula>
      <formula>0.75</formula>
    </cfRule>
    <cfRule type="cellIs" dxfId="18" priority="19" operator="between">
      <formula>0.26</formula>
      <formula>0.5</formula>
    </cfRule>
  </conditionalFormatting>
  <conditionalFormatting sqref="K27">
    <cfRule type="cellIs" dxfId="17" priority="13" operator="between">
      <formula>0.76</formula>
      <formula>1</formula>
    </cfRule>
    <cfRule type="cellIs" dxfId="16" priority="14" operator="between">
      <formula>0.51</formula>
      <formula>0.75</formula>
    </cfRule>
    <cfRule type="cellIs" dxfId="15" priority="15" operator="between">
      <formula>0.26</formula>
      <formula>0.5</formula>
    </cfRule>
  </conditionalFormatting>
  <conditionalFormatting sqref="K29">
    <cfRule type="cellIs" dxfId="14" priority="9" operator="between">
      <formula>0.76</formula>
      <formula>1</formula>
    </cfRule>
    <cfRule type="cellIs" dxfId="13" priority="10" operator="between">
      <formula>0.51</formula>
      <formula>0.75</formula>
    </cfRule>
    <cfRule type="cellIs" dxfId="12" priority="11" operator="between">
      <formula>0.26</formula>
      <formula>0.5</formula>
    </cfRule>
  </conditionalFormatting>
  <conditionalFormatting sqref="K31">
    <cfRule type="cellIs" dxfId="11" priority="5" operator="between">
      <formula>0.76</formula>
      <formula>1</formula>
    </cfRule>
    <cfRule type="cellIs" dxfId="10" priority="6" operator="between">
      <formula>0.51</formula>
      <formula>0.75</formula>
    </cfRule>
    <cfRule type="cellIs" dxfId="9" priority="7" operator="between">
      <formula>0.26</formula>
      <formula>0.5</formula>
    </cfRule>
  </conditionalFormatting>
  <conditionalFormatting sqref="K33">
    <cfRule type="cellIs" dxfId="8" priority="1" operator="between">
      <formula>0.76</formula>
      <formula>1</formula>
    </cfRule>
    <cfRule type="cellIs" dxfId="7" priority="2" operator="between">
      <formula>0.51</formula>
      <formula>0.75</formula>
    </cfRule>
    <cfRule type="cellIs" dxfId="6" priority="3" operator="between">
      <formula>0.26</formula>
      <formula>0.5</formula>
    </cfRule>
  </conditionalFormatting>
  <dataValidations count="4">
    <dataValidation type="list" allowBlank="1" showInputMessage="1" showErrorMessage="1" sqref="E19">
      <formula1>"Si,No,En proceso"</formula1>
    </dataValidation>
    <dataValidation type="list" allowBlank="1" showInputMessage="1" showErrorMessage="1" sqref="N20:O20 E20:E21">
      <formula1>"Si, No"</formula1>
    </dataValidation>
    <dataValidation type="list" allowBlank="1" showInputMessage="1" showErrorMessage="1" sqref="N19:O19">
      <formula1>"Si,No"</formula1>
    </dataValidation>
    <dataValidation allowBlank="1" showInputMessage="1" showErrorMessage="1" prompt="Celda formulada, información proveniente de la pestaña de deficiencias." sqref="E23"/>
  </dataValidations>
  <pageMargins left="0.7" right="0.7" top="0.75" bottom="0.75" header="0.3" footer="0.3"/>
  <pageSetup orientation="portrait" verticalDpi="300" r:id="rId1"/>
  <drawing r:id="rId2"/>
  <extLst>
    <ext xmlns:x14="http://schemas.microsoft.com/office/spreadsheetml/2009/9/main" uri="{78C0D931-6437-407d-A8EE-F0AAD7539E65}">
      <x14:conditionalFormattings>
        <x14:conditionalFormatting xmlns:xm="http://schemas.microsoft.com/office/excel/2006/main">
          <x14:cfRule type="cellIs" priority="28" operator="between" id="{FFA79F17-6C95-4ABC-8D25-8DF97E569B80}">
            <xm:f>0</xm:f>
            <xm:f>'[Anexo Evaluación Independiente Sistema de Control Interno con corte a 30 de junio de 2022.xlsx]Analisis de Resultados'!#REF!</xm:f>
            <x14:dxf>
              <fill>
                <patternFill>
                  <bgColor rgb="FFFF0000"/>
                </patternFill>
              </fill>
            </x14:dxf>
          </x14:cfRule>
          <xm:sqref>G25 G27 G29 G31 G33</xm:sqref>
        </x14:conditionalFormatting>
        <x14:conditionalFormatting xmlns:xm="http://schemas.microsoft.com/office/excel/2006/main">
          <x14:cfRule type="cellIs" priority="20" operator="between" id="{D4849A8C-1C16-444C-8B12-423F2F51D066}">
            <xm:f>0</xm:f>
            <xm:f>'[Anexo Evaluación Independiente Sistema de Control Interno con corte a 30 de junio de 2022.xlsx]Analisis de Resultados'!#REF!</xm:f>
            <x14:dxf>
              <fill>
                <patternFill>
                  <bgColor rgb="FFFF0000"/>
                </patternFill>
              </fill>
            </x14:dxf>
          </x14:cfRule>
          <xm:sqref>K25</xm:sqref>
        </x14:conditionalFormatting>
        <x14:conditionalFormatting xmlns:xm="http://schemas.microsoft.com/office/excel/2006/main">
          <x14:cfRule type="cellIs" priority="16" operator="between" id="{AAF7F128-8BC8-46F4-9C9A-54C39A783E7A}">
            <xm:f>0</xm:f>
            <xm:f>'[Anexo Evaluación Independiente Sistema de Control Interno con corte a 30 de junio de 2022.xlsx]Analisis de Resultados'!#REF!</xm:f>
            <x14:dxf>
              <fill>
                <patternFill>
                  <bgColor rgb="FFFF0000"/>
                </patternFill>
              </fill>
            </x14:dxf>
          </x14:cfRule>
          <xm:sqref>K27</xm:sqref>
        </x14:conditionalFormatting>
        <x14:conditionalFormatting xmlns:xm="http://schemas.microsoft.com/office/excel/2006/main">
          <x14:cfRule type="cellIs" priority="12" operator="between" id="{A2EC5B6E-B640-42D6-87C8-4CBBC99BD601}">
            <xm:f>0</xm:f>
            <xm:f>'[Anexo Evaluación Independiente Sistema de Control Interno con corte a 30 de junio de 2022.xlsx]Analisis de Resultados'!#REF!</xm:f>
            <x14:dxf>
              <fill>
                <patternFill>
                  <bgColor rgb="FFFF0000"/>
                </patternFill>
              </fill>
            </x14:dxf>
          </x14:cfRule>
          <xm:sqref>K29</xm:sqref>
        </x14:conditionalFormatting>
        <x14:conditionalFormatting xmlns:xm="http://schemas.microsoft.com/office/excel/2006/main">
          <x14:cfRule type="cellIs" priority="8" operator="between" id="{3166D5D7-A457-4FAB-85C0-E4272663C8BD}">
            <xm:f>0</xm:f>
            <xm:f>'[Anexo Evaluación Independiente Sistema de Control Interno con corte a 30 de junio de 2022.xlsx]Analisis de Resultados'!#REF!</xm:f>
            <x14:dxf>
              <fill>
                <patternFill>
                  <bgColor rgb="FFFF0000"/>
                </patternFill>
              </fill>
            </x14:dxf>
          </x14:cfRule>
          <xm:sqref>K31</xm:sqref>
        </x14:conditionalFormatting>
        <x14:conditionalFormatting xmlns:xm="http://schemas.microsoft.com/office/excel/2006/main">
          <x14:cfRule type="cellIs" priority="4" operator="between" id="{047850ED-9645-486D-A42E-728130A59439}">
            <xm:f>0</xm:f>
            <xm:f>'[Anexo Evaluación Independiente Sistema de Control Interno con corte a 30 de junio de 2022.xlsx]Analisis de Resultados'!#REF!</xm:f>
            <x14:dxf>
              <fill>
                <patternFill>
                  <bgColor rgb="FFFF0000"/>
                </patternFill>
              </fill>
            </x14:dxf>
          </x14:cfRule>
          <xm:sqref>K33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Conclusiones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Edward Burgos Piñeros</dc:creator>
  <cp:lastModifiedBy>John Edward Burgos Piñeros</cp:lastModifiedBy>
  <dcterms:created xsi:type="dcterms:W3CDTF">2022-07-29T17:43:10Z</dcterms:created>
  <dcterms:modified xsi:type="dcterms:W3CDTF">2022-07-29T17:45:59Z</dcterms:modified>
</cp:coreProperties>
</file>