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https://transmilenio-my.sharepoint.com/personal/lina_amaya_transmilenio_gov_co/Documents/One Drive/Año 2021/Auditoría de Cumplimiento/Evaluacion Dependencias 2021/DTS/INFORME/"/>
    </mc:Choice>
  </mc:AlternateContent>
  <xr:revisionPtr revIDLastSave="225" documentId="11_73F6B312ACD746181A21FA67FC2351E941210754" xr6:coauthVersionLast="47" xr6:coauthVersionMax="47" xr10:uidLastSave="{67EB98D1-E5DB-45BB-842A-0390ECC34122}"/>
  <bookViews>
    <workbookView xWindow="-120" yWindow="-120" windowWidth="20730" windowHeight="11160" firstSheet="1" activeTab="2" xr2:uid="{00000000-000D-0000-FFFF-FFFF00000000}"/>
  </bookViews>
  <sheets>
    <sheet name="Acerno_Cache_XXXXX" sheetId="2" state="veryHidden" r:id="rId1"/>
    <sheet name="Anexo 1. Plan de Acción DTS" sheetId="1" r:id="rId2"/>
    <sheet name="Anexo No.2 Cuadro de Mando DTS" sheetId="4" r:id="rId3"/>
  </sheets>
  <externalReferences>
    <externalReference r:id="rId4"/>
  </externalReferences>
  <definedNames>
    <definedName name="Afeb">[1]Resumen!$D$30</definedName>
    <definedName name="Ajul">[1]Resumen!$I$31</definedName>
    <definedName name="Amar">[1]Resumen!$E$31</definedName>
    <definedName name="Tene">[1]Resumen!$C$30</definedName>
    <definedName name="Tfeb">[1]Resumen!$D$29</definedName>
    <definedName name="Tjul">[1]Resumen!$I$30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6" i="4" l="1"/>
  <c r="V5" i="4"/>
  <c r="M20" i="1" l="1"/>
  <c r="M11" i="1" l="1"/>
  <c r="M17" i="1" l="1"/>
  <c r="M21" i="1"/>
  <c r="M22" i="1" l="1"/>
</calcChain>
</file>

<file path=xl/sharedStrings.xml><?xml version="1.0" encoding="utf-8"?>
<sst xmlns="http://schemas.openxmlformats.org/spreadsheetml/2006/main" count="104" uniqueCount="90">
  <si>
    <t>Código</t>
  </si>
  <si>
    <t>Compromiso</t>
  </si>
  <si>
    <t>Producto  y/o  Meta</t>
  </si>
  <si>
    <t>Listado de Actividades Necesarias para el Logro del Producto</t>
  </si>
  <si>
    <t>Ponderación en el Logro del Producto</t>
  </si>
  <si>
    <t>Indicador</t>
  </si>
  <si>
    <t>Proceso</t>
  </si>
  <si>
    <t>Fecha final de Ejecución</t>
  </si>
  <si>
    <t>DSP1</t>
  </si>
  <si>
    <t>Supervisión y control de la operación del SITP</t>
  </si>
  <si>
    <t>DSP3</t>
  </si>
  <si>
    <t>DSP4</t>
  </si>
  <si>
    <t>DSP5</t>
  </si>
  <si>
    <t>Análisis de Accidentes</t>
  </si>
  <si>
    <t>Seguimiento a la prestación del servicio de vigilancia y seguridad privada del Sistema TransMilenio a cargo de TRANSMILENIO S.A.</t>
  </si>
  <si>
    <t>Nombre del Indicador</t>
  </si>
  <si>
    <t>Tipo de Indicador</t>
  </si>
  <si>
    <t>Formula</t>
  </si>
  <si>
    <t>Objetivo</t>
  </si>
  <si>
    <t>Periodicidad</t>
  </si>
  <si>
    <t>Valor MinimoAceptado</t>
  </si>
  <si>
    <t>Meta a Logar</t>
  </si>
  <si>
    <t>Observaciones OCI</t>
  </si>
  <si>
    <t xml:space="preserve">% de cumplimiento </t>
  </si>
  <si>
    <t>Verificar el cumplimiento operacional y la prestación del servicio de vigilancia y seguridad privada en el Sistema a cargo de TRANSMILENIO S.A</t>
  </si>
  <si>
    <t>Mensual</t>
  </si>
  <si>
    <t>Efectividad</t>
  </si>
  <si>
    <t>Resultado Esperado</t>
  </si>
  <si>
    <t>Fecha de Entrega de la Actividad</t>
  </si>
  <si>
    <t xml:space="preserve">Porcentaje Total de Cumplimiento </t>
  </si>
  <si>
    <t>Resultado del Auditor por Compromiso</t>
  </si>
  <si>
    <t>Resultado del Auditor por Producto</t>
  </si>
  <si>
    <t>Anexo 1 - Matriz Seguimiento al Plan de Acción Institucional - Dirección Técnica de Seguridad</t>
  </si>
  <si>
    <t>(Total de novedades gestionadas y atendidas por el contratista /Total de novedades reportadas al contratista)*100</t>
  </si>
  <si>
    <t>(Total accidentes con fatalidad y lesiones de gravedad analizados en el mes / Total accidentes presentados con fatalidad y lesiones de gravedad en el mes)*100</t>
  </si>
  <si>
    <t xml:space="preserve">El 95% de los accidentes presentados en el mes se deberá analizar a más tardar el mes siguiente. </t>
  </si>
  <si>
    <t>Rediseñar, fortalecer e implementar los protocolos de identificación, gestión del conocimiento, gestión riesgos y respuesta de emergencias o contingencias ocurridas en el sistema.</t>
  </si>
  <si>
    <t>Implementar el 100% de las actividades para la gestión del conocimiento, gestión riesgos y respuesta de emergencias o contingencias ocurridas en el sistema.</t>
  </si>
  <si>
    <t xml:space="preserve">Elaborar un protocolo de manejo de crisis originadas en eventos de seguridad para el sistema. </t>
  </si>
  <si>
    <t>Elaborar una metodología que permita el análisis de riesgos de seguridad para los patios del sistema como infraestructura crítica</t>
  </si>
  <si>
    <t>Brindar herramientas para la preparación y respuesta adecuada ante emergencias a setecientos (700) Agentes del Sistema.</t>
  </si>
  <si>
    <t>{(protocolo de manejo de crisis elaborado/1)*0,35
+
 ( metodología que permita el análisis de riesgos de seguridad elaborada/1)*0,30
 +
 (agentes de los sistema capacitados/700)*0,35}
*
100</t>
  </si>
  <si>
    <t>DSP2</t>
  </si>
  <si>
    <t>Diseñar e implementar estrategias para prevenir la ocurrencia de accidentes de tránsito, donde se vean involucrados vehículos del Sistema</t>
  </si>
  <si>
    <t>Implementar el 100% de las estrategias para prevenir la ocurrencia de accidentes de tránsito, donde se vean involucrados vehículos del Sistema.</t>
  </si>
  <si>
    <t xml:space="preserve">Realizar 6 mesas de trabajo con la Subgerencia Jurídica para revisar el estado de las tarjetas de conducción de los concesionarios del operación. </t>
  </si>
  <si>
    <t xml:space="preserve">Diseñar un plan de incidencia con entidades de orden nacional, regional o distrital, para la gestión de la seguridad vial en el sistema. </t>
  </si>
  <si>
    <t xml:space="preserve">Realizar una investigación sobre seguridad vial en el Sistema de Transporte Masivo de Bogotá </t>
  </si>
  <si>
    <t>{(Mesa se trabajo con al Subgerencia Jurídica realizada/6)*0,35
+
 ( Plan de incidencia para la gestión de seguridad vial diseñado/1)*0,35
 +
 (Investigación sobre seguridad vial realizado/1)*0,3}
*
100</t>
  </si>
  <si>
    <t>Definir e implementar una estrategia de coordinación e incidencia, para direccionar las capacidades y oferta distrital al cumplimiento de los objetivos de garantía de la seguridad física, humana, ciudadana y vial dentro del sistema TransMilenio</t>
  </si>
  <si>
    <t xml:space="preserve">Diseñar e implementar una (1) estrategia integral para fortalecer la seguridad en el Sistema TransMilenio  </t>
  </si>
  <si>
    <t>Diseñar una estrategia de seguridad integral para el Sistema TransMilenio</t>
  </si>
  <si>
    <t>Diseñar un mecanismo de articulación con las dependencias internas de TRANSMILENIO y entidades externas para la implementación de la estrategia de seguridad integral.</t>
  </si>
  <si>
    <t>Realizar un espacio de discusión pública sobre seguridad en el transporte público masivo.</t>
  </si>
  <si>
    <t>{(estrategia de seguridad integral diseñada/1)*0,40
+
 (mecanismo de articulación para la implementación de la estrategia diseñado/1)*0,30
 +
 (Espacio de discusión pública sobre seguridad realizado/1)*0,3}
*
100</t>
  </si>
  <si>
    <t>Fortalecer e implementar el protocolo de prevención, atención y sanción de las violencias contra las mujeres en el espacio y el transporte público.</t>
  </si>
  <si>
    <t>Articulación interinstitucional del 100% de las estrategias para la  prevención, atención  y sanción de las violencias contra las mujeres comprendidas dentro de la misionalidad del  Sistema Integrado de Transporte Público.</t>
  </si>
  <si>
    <t>Diseñar e implementar un plan de transversalización del enfoque de género en la planeación y operación en el sistema masivo de transporte público.</t>
  </si>
  <si>
    <t>Actualizar la ruta de prevención, atención y sanción de las violencias contra las mujeres en el Sistema de Transporte Masivo.</t>
  </si>
  <si>
    <t>Gestionar el 90% de los casos de violencias basadas en genero que se identifiquen como ocurridos en el Sistema de Transporte masivo.</t>
  </si>
  <si>
    <t>{(plan de transversalización del enfoque de género diseñado e implementado/1)*0,40
+
 (ruta de prevención, atención y sanción de las violencias contra las mujeres actualizado/1)*0,40
 +
 (número de casos de violencias basadas en genero atendidas/número de casos de violencias basadas en genero reportadas )*0,20}
*
100</t>
  </si>
  <si>
    <t>Actualización del Plan estratégico Anti-Evasión como parte de la estrategia integral de seguridad en el sistema integrado de transporte público</t>
  </si>
  <si>
    <t>Un Plan Estratégico Anti-Evasión actualizado y con despliegue de las líneas de acciones.</t>
  </si>
  <si>
    <t>Diseñar e implementar una estrategia de seguridad, prevención, cultura ciudadana e incidencia para afrontar desde la participación y la corresponsabilidad los problemas de evasión y elusión en el sistema.</t>
  </si>
  <si>
    <t>Diseñar e implementar acciones orientadas a la gestión de conocimiento, caracterización y monitoreo al fenómeno de la evasión en el sistema.</t>
  </si>
  <si>
    <t xml:space="preserve">Diseñar e implementar un plan operativo para el direccionamiento de los recursos humanos, físicos y tecnológicos disponibles en el sistema para contrarrestar, perseguir y sancionar conductas fraudulentas como la elusión y la evasión. </t>
  </si>
  <si>
    <t>{(estrategia de seguridad, prevención, cultura ciudadana e incidencia para afrontar desde la participación y la corresponsabilidad los problemas de evasión y elusión en el sistema diseñada e implementada/1)*0,40
+
 ( acciones orientadas a la gestión de conocimiento, caracterización y monitoreo al fenómeno de la evasión en el sistema diseñadas e implementadas/1)*0,30
 +
 (plan operativo para el direccionamiento de los recursos humanos, físicos y tecnológicos disponibles en el sistema para contrarrestar, perseguir y sancionar conductas fraudulentas como la elusión y la evasión diseñado e implementado/1)*0,3}
*
100</t>
  </si>
  <si>
    <t>DSP6</t>
  </si>
  <si>
    <t>Reducir en 0,02 puntos porcentuales (acumulado 2020 y 2021)  la evasión en el componente troncal y zonal del SITP</t>
  </si>
  <si>
    <t>(Puntos porcentuales reducidos  / 0,02)*100</t>
  </si>
  <si>
    <t>DSP7</t>
  </si>
  <si>
    <t>Alcanzar un avance físico del 35% (acumulado) de la meta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t>
  </si>
  <si>
    <t>(Avance porcentual (acumulado) alcanzado en la meta de " Diseñar e implementar al 100% una (1) estrategia de intervención de entornos vulnerables, con especial énfasis en las Instituciones Educativas Distritales, el Sistema Integrado de Transporte Público, las ciclorrutas, los parques y las zonas de rumba (aporte de movilidad a meta del sector seguridad)" / 35)*100</t>
  </si>
  <si>
    <t>Anexo 2 - Matriz de Análisis de Indicadores de Gestión- Dirección Tenica de Seguridad</t>
  </si>
  <si>
    <t>ene</t>
  </si>
  <si>
    <t>feb</t>
  </si>
  <si>
    <t>mzo</t>
  </si>
  <si>
    <t>abr</t>
  </si>
  <si>
    <t>may</t>
  </si>
  <si>
    <t>jun</t>
  </si>
  <si>
    <t>jul</t>
  </si>
  <si>
    <t>ago</t>
  </si>
  <si>
    <t>sep</t>
  </si>
  <si>
    <t>oct</t>
  </si>
  <si>
    <t>nov</t>
  </si>
  <si>
    <t>dic</t>
  </si>
  <si>
    <t>N.A</t>
  </si>
  <si>
    <t>Ninguna</t>
  </si>
  <si>
    <t>Analizar oportunamente cada uno de los eventos de tránsito clasificados como accidentes con fatalidad y lesiones de gravedad en el Sistema para sus diferentes componentes (Troncal, zonal, Alimentador)</t>
  </si>
  <si>
    <t>Es importante precisar, que la Dirección Técnica de Seguridad frente al indicador "Análisis de Accidentes" ha manifestado que la razón del por qué no se toma el indicador del mes inmediatamente anterior se debe a que los concesionarios deben reunir toda la documentación que solicita la Entidad para el análisis del accidente en un tiempo promedio aproximado de dos (2) meses y, por tanto, la dependencia no cuenta con la totalidad de los datos para realizar el reporte.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</si>
</sst>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3" x14ac:knownFonts="1">
    <font>
      <sz val="11"/>
      <color theme="1"/>
      <name val="Calibri"/>
      <family val="2"/>
      <scheme val="minor"/>
    </font>
    <font>
      <sz val="12"/>
      <color theme="1"/>
      <name val="Arial"/>
      <family val="2"/>
    </font>
    <font>
      <sz val="11"/>
      <color theme="1"/>
      <name val="Calibri"/>
      <family val="2"/>
      <scheme val="minor"/>
    </font>
    <font>
      <b/>
      <sz val="18"/>
      <color theme="1"/>
      <name val="Arial"/>
      <family val="2"/>
    </font>
    <font>
      <sz val="12"/>
      <color theme="1"/>
      <name val="Arial"/>
      <family val="2"/>
    </font>
    <font>
      <sz val="11"/>
      <color indexed="8"/>
      <name val="Calibri"/>
      <family val="2"/>
      <scheme val="minor"/>
    </font>
    <font>
      <b/>
      <sz val="10"/>
      <name val="Arial"/>
      <family val="2"/>
    </font>
    <font>
      <sz val="11"/>
      <color theme="1"/>
      <name val="Arial"/>
      <family val="2"/>
    </font>
    <font>
      <b/>
      <sz val="10"/>
      <color theme="1"/>
      <name val="Arial"/>
      <family val="2"/>
    </font>
    <font>
      <sz val="10"/>
      <color theme="1"/>
      <name val="Arial"/>
      <family val="2"/>
    </font>
    <font>
      <sz val="10"/>
      <name val="Arial"/>
      <family val="2"/>
    </font>
    <font>
      <sz val="10"/>
      <color rgb="FF000000"/>
      <name val="Arial"/>
      <family val="2"/>
    </font>
    <font>
      <b/>
      <sz val="10"/>
      <color rgb="FF000000"/>
      <name val="Arial"/>
      <family val="2"/>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auto="1"/>
      </left>
      <right/>
      <top style="medium">
        <color auto="1"/>
      </top>
      <bottom style="medium">
        <color auto="1"/>
      </bottom>
      <diagonal/>
    </border>
  </borders>
  <cellStyleXfs count="91">
    <xf numFmtId="0" fontId="0" fillId="0" borderId="0"/>
    <xf numFmtId="9" fontId="2" fillId="0" borderId="0" applyFont="0" applyFill="0" applyBorder="0" applyAlignment="0" applyProtection="0"/>
    <xf numFmtId="0" fontId="2" fillId="0" borderId="0"/>
    <xf numFmtId="0" fontId="2" fillId="0" borderId="0"/>
    <xf numFmtId="0" fontId="4" fillId="0" borderId="0"/>
    <xf numFmtId="41" fontId="4" fillId="0" borderId="0" applyFont="0" applyFill="0" applyBorder="0" applyAlignment="0" applyProtection="0"/>
    <xf numFmtId="9" fontId="5" fillId="0" borderId="0" applyFont="0" applyFill="0" applyBorder="0" applyAlignment="0" applyProtection="0"/>
    <xf numFmtId="0" fontId="2" fillId="0" borderId="0"/>
    <xf numFmtId="9" fontId="2" fillId="0" borderId="0" applyFont="0" applyFill="0" applyBorder="0" applyAlignment="0" applyProtection="0"/>
    <xf numFmtId="9" fontId="4" fillId="0" borderId="0" applyFont="0" applyFill="0" applyBorder="0" applyAlignment="0" applyProtection="0"/>
    <xf numFmtId="0" fontId="5" fillId="0" borderId="0"/>
    <xf numFmtId="0" fontId="5" fillId="0" borderId="0"/>
    <xf numFmtId="0" fontId="2"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0" fillId="0" borderId="0"/>
  </cellStyleXfs>
  <cellXfs count="147">
    <xf numFmtId="0" fontId="0" fillId="0" borderId="0" xfId="0"/>
    <xf numFmtId="0" fontId="0" fillId="0" borderId="0" xfId="0" applyAlignment="1">
      <alignment shrinkToFit="1"/>
    </xf>
    <xf numFmtId="0" fontId="3" fillId="2" borderId="0" xfId="0" applyFont="1" applyFill="1" applyAlignment="1"/>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10" fontId="7" fillId="2" borderId="0" xfId="0" applyNumberFormat="1" applyFont="1" applyFill="1"/>
    <xf numFmtId="0" fontId="9" fillId="0" borderId="4" xfId="22" applyFont="1" applyBorder="1" applyAlignment="1">
      <alignment horizontal="justify" vertical="center" wrapText="1"/>
    </xf>
    <xf numFmtId="14" fontId="9" fillId="0" borderId="4" xfId="22" applyNumberFormat="1" applyFont="1" applyBorder="1" applyAlignment="1">
      <alignment horizontal="center" vertical="center" wrapText="1"/>
    </xf>
    <xf numFmtId="14" fontId="11" fillId="0" borderId="4" xfId="2" applyNumberFormat="1" applyFont="1" applyBorder="1" applyAlignment="1">
      <alignment horizontal="center" vertical="center" wrapText="1"/>
    </xf>
    <xf numFmtId="0" fontId="9" fillId="0" borderId="4" xfId="2" applyFont="1" applyBorder="1" applyAlignment="1">
      <alignment horizontal="center" vertical="center"/>
    </xf>
    <xf numFmtId="9" fontId="9" fillId="0" borderId="4" xfId="1" applyFont="1" applyBorder="1" applyAlignment="1">
      <alignment horizontal="center" vertical="center"/>
    </xf>
    <xf numFmtId="9" fontId="11" fillId="0" borderId="4" xfId="1" applyFont="1" applyBorder="1" applyAlignment="1">
      <alignment horizontal="center" vertical="center" wrapText="1"/>
    </xf>
    <xf numFmtId="0" fontId="9" fillId="0" borderId="6" xfId="0" applyFont="1" applyFill="1" applyBorder="1" applyAlignment="1">
      <alignment horizontal="justify" vertical="center" wrapText="1"/>
    </xf>
    <xf numFmtId="0" fontId="9" fillId="0" borderId="5" xfId="0" applyFont="1" applyFill="1" applyBorder="1" applyAlignment="1">
      <alignment horizontal="center" vertical="center" wrapText="1"/>
    </xf>
    <xf numFmtId="0" fontId="9" fillId="0" borderId="5" xfId="0" applyFont="1" applyFill="1" applyBorder="1" applyAlignment="1">
      <alignment horizontal="justify" vertical="center" wrapText="1"/>
    </xf>
    <xf numFmtId="9" fontId="9" fillId="0" borderId="5" xfId="0" applyNumberFormat="1" applyFont="1" applyFill="1" applyBorder="1" applyAlignment="1">
      <alignment horizontal="center" vertical="center"/>
    </xf>
    <xf numFmtId="9" fontId="9" fillId="0" borderId="5" xfId="0" applyNumberFormat="1" applyFont="1" applyFill="1" applyBorder="1" applyAlignment="1">
      <alignment horizontal="center" vertical="center" wrapText="1"/>
    </xf>
    <xf numFmtId="0" fontId="10" fillId="0" borderId="5" xfId="0" applyFont="1" applyFill="1" applyBorder="1" applyAlignment="1">
      <alignment horizontal="justify" vertical="center" wrapText="1"/>
    </xf>
    <xf numFmtId="10" fontId="10" fillId="0" borderId="12" xfId="1" applyNumberFormat="1" applyFont="1" applyFill="1" applyBorder="1" applyAlignment="1">
      <alignment horizontal="center" vertical="center"/>
    </xf>
    <xf numFmtId="0" fontId="7" fillId="0" borderId="0" xfId="0" applyFont="1" applyFill="1"/>
    <xf numFmtId="0" fontId="9" fillId="0" borderId="9" xfId="0" applyFont="1" applyFill="1" applyBorder="1" applyAlignment="1">
      <alignment horizontal="justify" vertical="center"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justify" vertical="center" wrapText="1"/>
    </xf>
    <xf numFmtId="9" fontId="9" fillId="0" borderId="10" xfId="0" applyNumberFormat="1" applyFont="1" applyFill="1" applyBorder="1" applyAlignment="1">
      <alignment horizontal="center" vertical="center"/>
    </xf>
    <xf numFmtId="9" fontId="9" fillId="0" borderId="10" xfId="0" applyNumberFormat="1" applyFont="1" applyFill="1" applyBorder="1" applyAlignment="1">
      <alignment horizontal="center" vertical="center" wrapText="1"/>
    </xf>
    <xf numFmtId="0" fontId="10" fillId="0" borderId="10" xfId="0" applyFont="1" applyFill="1" applyBorder="1" applyAlignment="1">
      <alignment horizontal="justify" vertical="center" wrapText="1"/>
    </xf>
    <xf numFmtId="10" fontId="10" fillId="0" borderId="11" xfId="1" applyNumberFormat="1" applyFont="1" applyFill="1" applyBorder="1" applyAlignment="1">
      <alignment horizontal="center" vertical="center"/>
    </xf>
    <xf numFmtId="0" fontId="6" fillId="0" borderId="8" xfId="4" applyFont="1" applyFill="1" applyBorder="1" applyAlignment="1">
      <alignment horizontal="center" vertical="center" wrapText="1"/>
    </xf>
    <xf numFmtId="0" fontId="9" fillId="2" borderId="0" xfId="0" applyFont="1" applyFill="1"/>
    <xf numFmtId="0" fontId="9" fillId="2" borderId="0" xfId="0" applyFont="1" applyFill="1" applyAlignment="1">
      <alignment vertical="center"/>
    </xf>
    <xf numFmtId="0" fontId="8" fillId="2" borderId="0" xfId="0" applyFont="1" applyFill="1" applyAlignment="1">
      <alignment vertical="center"/>
    </xf>
    <xf numFmtId="9" fontId="9" fillId="2" borderId="0" xfId="1" applyFont="1" applyFill="1" applyAlignment="1">
      <alignment horizontal="center" vertical="center"/>
    </xf>
    <xf numFmtId="0" fontId="9" fillId="2" borderId="0" xfId="0" applyFont="1" applyFill="1" applyAlignment="1">
      <alignment horizontal="center" vertical="center"/>
    </xf>
    <xf numFmtId="0" fontId="9" fillId="0" borderId="0" xfId="0" applyFont="1" applyFill="1"/>
    <xf numFmtId="0" fontId="9" fillId="0" borderId="0" xfId="0" applyFont="1" applyFill="1" applyAlignment="1">
      <alignment vertical="center"/>
    </xf>
    <xf numFmtId="9" fontId="9" fillId="0" borderId="0" xfId="1" applyFont="1" applyFill="1" applyAlignment="1">
      <alignment horizontal="center" vertical="center"/>
    </xf>
    <xf numFmtId="0" fontId="9" fillId="0" borderId="0" xfId="0" applyFont="1" applyFill="1" applyAlignment="1">
      <alignment horizontal="center" vertical="center"/>
    </xf>
    <xf numFmtId="0" fontId="8" fillId="0" borderId="4" xfId="2" applyFont="1" applyFill="1" applyBorder="1" applyAlignment="1" applyProtection="1">
      <alignment horizontal="center" vertical="center" wrapText="1"/>
      <protection locked="0"/>
    </xf>
    <xf numFmtId="0" fontId="6" fillId="0" borderId="4" xfId="7" applyFont="1" applyFill="1" applyBorder="1" applyAlignment="1">
      <alignment horizontal="center" vertical="center" wrapText="1"/>
    </xf>
    <xf numFmtId="0" fontId="6" fillId="0" borderId="20" xfId="7" applyFont="1" applyFill="1" applyBorder="1" applyAlignment="1">
      <alignment horizontal="center" vertical="center" wrapText="1"/>
    </xf>
    <xf numFmtId="0" fontId="6" fillId="0" borderId="22" xfId="7" applyFont="1" applyFill="1" applyBorder="1" applyAlignment="1">
      <alignment horizontal="center" vertical="center" wrapText="1"/>
    </xf>
    <xf numFmtId="9" fontId="12" fillId="0" borderId="4" xfId="1" applyFont="1" applyFill="1" applyBorder="1" applyAlignment="1">
      <alignment horizontal="center" vertical="center" wrapText="1"/>
    </xf>
    <xf numFmtId="9" fontId="12" fillId="0" borderId="4" xfId="8" applyFont="1" applyFill="1" applyBorder="1" applyAlignment="1">
      <alignment horizontal="center" vertical="center" wrapText="1"/>
    </xf>
    <xf numFmtId="9" fontId="12" fillId="0" borderId="22" xfId="1" applyFont="1" applyFill="1" applyBorder="1" applyAlignment="1">
      <alignment horizontal="center" vertical="center" wrapText="1"/>
    </xf>
    <xf numFmtId="0" fontId="9" fillId="0" borderId="0" xfId="2" applyFont="1" applyFill="1" applyAlignment="1" applyProtection="1">
      <alignment vertical="center"/>
      <protection locked="0"/>
    </xf>
    <xf numFmtId="0" fontId="11" fillId="0" borderId="21" xfId="2" applyFont="1" applyFill="1" applyBorder="1" applyAlignment="1">
      <alignment horizontal="center" vertical="top" wrapText="1"/>
    </xf>
    <xf numFmtId="0" fontId="10" fillId="0" borderId="21" xfId="23" applyFont="1" applyFill="1" applyBorder="1" applyAlignment="1" applyProtection="1">
      <alignment horizontal="justify" vertical="center" wrapText="1"/>
    </xf>
    <xf numFmtId="0" fontId="10" fillId="0" borderId="22" xfId="23" applyFont="1" applyFill="1" applyBorder="1" applyAlignment="1" applyProtection="1">
      <alignment horizontal="justify" vertical="center" wrapText="1"/>
    </xf>
    <xf numFmtId="0" fontId="10" fillId="0" borderId="22" xfId="23" applyFont="1" applyFill="1" applyBorder="1" applyAlignment="1" applyProtection="1">
      <alignment horizontal="center" vertical="center" wrapText="1"/>
    </xf>
    <xf numFmtId="0" fontId="10" fillId="0" borderId="13" xfId="23" applyFont="1" applyFill="1" applyBorder="1" applyAlignment="1" applyProtection="1">
      <alignment horizontal="center" vertical="center" wrapText="1"/>
    </xf>
    <xf numFmtId="14" fontId="10" fillId="0" borderId="22" xfId="22" applyNumberFormat="1" applyFont="1" applyBorder="1" applyAlignment="1">
      <alignment vertical="center" wrapText="1"/>
    </xf>
    <xf numFmtId="9" fontId="9" fillId="0" borderId="22" xfId="1" applyFont="1" applyFill="1" applyBorder="1" applyAlignment="1">
      <alignment horizontal="center" vertical="center"/>
    </xf>
    <xf numFmtId="9" fontId="9" fillId="0" borderId="13" xfId="2" applyNumberFormat="1" applyFont="1" applyFill="1" applyBorder="1" applyAlignment="1">
      <alignment horizontal="center" vertical="center" wrapText="1"/>
    </xf>
    <xf numFmtId="9" fontId="9" fillId="0" borderId="22" xfId="1" applyFont="1" applyFill="1" applyBorder="1" applyAlignment="1">
      <alignment horizontal="center" vertical="center" wrapText="1"/>
    </xf>
    <xf numFmtId="0" fontId="9" fillId="0" borderId="0" xfId="2" applyFont="1" applyFill="1"/>
    <xf numFmtId="0" fontId="10" fillId="0" borderId="21" xfId="23" applyFont="1" applyFill="1" applyBorder="1" applyAlignment="1" applyProtection="1">
      <alignment horizontal="center" vertical="center" wrapText="1"/>
    </xf>
    <xf numFmtId="0" fontId="10" fillId="0" borderId="16" xfId="23" applyFont="1" applyFill="1" applyBorder="1" applyAlignment="1" applyProtection="1">
      <alignment horizontal="center" vertical="center" wrapText="1"/>
    </xf>
    <xf numFmtId="14" fontId="10" fillId="0" borderId="21" xfId="22" applyNumberFormat="1" applyFont="1" applyBorder="1" applyAlignment="1">
      <alignment vertical="center" wrapText="1"/>
    </xf>
    <xf numFmtId="9" fontId="9" fillId="0" borderId="21" xfId="1" applyFont="1" applyFill="1" applyBorder="1" applyAlignment="1">
      <alignment horizontal="center" vertical="center" wrapText="1"/>
    </xf>
    <xf numFmtId="9" fontId="9" fillId="0" borderId="16" xfId="2" applyNumberFormat="1" applyFont="1" applyFill="1" applyBorder="1" applyAlignment="1">
      <alignment horizontal="center" vertical="center" wrapText="1"/>
    </xf>
    <xf numFmtId="0" fontId="9" fillId="0" borderId="21" xfId="2" applyFont="1" applyFill="1" applyBorder="1" applyAlignment="1">
      <alignment horizontal="center"/>
    </xf>
    <xf numFmtId="0" fontId="10" fillId="0" borderId="5" xfId="23" applyFont="1" applyFill="1" applyBorder="1" applyAlignment="1" applyProtection="1">
      <alignment horizontal="justify" vertical="center" wrapText="1"/>
    </xf>
    <xf numFmtId="0" fontId="10" fillId="0" borderId="5" xfId="23" applyFont="1" applyFill="1" applyBorder="1" applyAlignment="1" applyProtection="1">
      <alignment horizontal="center" vertical="center" wrapText="1"/>
    </xf>
    <xf numFmtId="0" fontId="10" fillId="0" borderId="18" xfId="23" applyFont="1" applyFill="1" applyBorder="1" applyAlignment="1" applyProtection="1">
      <alignment horizontal="center" vertical="center" wrapText="1"/>
    </xf>
    <xf numFmtId="14" fontId="10" fillId="0" borderId="5" xfId="22" applyNumberFormat="1" applyFont="1" applyBorder="1" applyAlignment="1">
      <alignment vertical="center" wrapText="1"/>
    </xf>
    <xf numFmtId="9" fontId="9" fillId="0" borderId="5" xfId="1" applyFont="1" applyFill="1" applyBorder="1" applyAlignment="1">
      <alignment horizontal="center" vertical="center" wrapText="1"/>
    </xf>
    <xf numFmtId="9" fontId="9" fillId="0" borderId="18" xfId="2" applyNumberFormat="1" applyFont="1" applyFill="1" applyBorder="1" applyAlignment="1">
      <alignment horizontal="center" vertical="center" wrapText="1"/>
    </xf>
    <xf numFmtId="0" fontId="11" fillId="0" borderId="22" xfId="2" applyFont="1" applyFill="1" applyBorder="1" applyAlignment="1">
      <alignment horizontal="center" vertical="top" wrapText="1"/>
    </xf>
    <xf numFmtId="0" fontId="11" fillId="0" borderId="22" xfId="2" applyFont="1" applyFill="1" applyBorder="1" applyAlignment="1">
      <alignment horizontal="justify" vertical="center" wrapText="1"/>
    </xf>
    <xf numFmtId="0" fontId="11" fillId="0" borderId="4" xfId="2" applyFont="1" applyFill="1" applyBorder="1" applyAlignment="1">
      <alignment horizontal="justify" vertical="center" wrapText="1"/>
    </xf>
    <xf numFmtId="14" fontId="10" fillId="0" borderId="4" xfId="10" applyNumberFormat="1" applyFont="1" applyFill="1" applyBorder="1" applyAlignment="1" applyProtection="1">
      <alignment horizontal="center" vertical="center"/>
    </xf>
    <xf numFmtId="9" fontId="10" fillId="0" borderId="4" xfId="1" applyFont="1" applyFill="1" applyBorder="1" applyAlignment="1" applyProtection="1">
      <alignment horizontal="center" vertical="center"/>
    </xf>
    <xf numFmtId="0" fontId="10" fillId="0" borderId="22" xfId="10" applyFont="1" applyFill="1" applyBorder="1" applyAlignment="1" applyProtection="1">
      <alignment horizontal="center" vertical="center" wrapText="1"/>
    </xf>
    <xf numFmtId="0" fontId="9" fillId="0" borderId="13" xfId="2" applyFont="1" applyFill="1" applyBorder="1" applyAlignment="1">
      <alignment horizontal="center" vertical="center" wrapText="1"/>
    </xf>
    <xf numFmtId="9" fontId="9" fillId="0" borderId="22" xfId="2" applyNumberFormat="1" applyFont="1" applyFill="1" applyBorder="1" applyAlignment="1">
      <alignment horizontal="center" vertical="center"/>
    </xf>
    <xf numFmtId="9" fontId="9" fillId="0" borderId="17" xfId="1" applyFont="1" applyFill="1" applyBorder="1" applyAlignment="1">
      <alignment horizontal="center" vertical="center"/>
    </xf>
    <xf numFmtId="0" fontId="11" fillId="0" borderId="21" xfId="2" applyFont="1" applyFill="1" applyBorder="1" applyAlignment="1">
      <alignment horizontal="justify" vertical="center" wrapText="1"/>
    </xf>
    <xf numFmtId="0" fontId="9" fillId="0" borderId="21" xfId="2" applyFont="1" applyFill="1" applyBorder="1" applyAlignment="1">
      <alignment horizontal="center" vertical="center"/>
    </xf>
    <xf numFmtId="0" fontId="9" fillId="0" borderId="16" xfId="2" applyFont="1" applyFill="1" applyBorder="1" applyAlignment="1">
      <alignment horizontal="center"/>
    </xf>
    <xf numFmtId="9" fontId="9" fillId="0" borderId="21" xfId="1" applyFont="1" applyFill="1" applyBorder="1" applyAlignment="1">
      <alignment horizontal="center" vertical="center"/>
    </xf>
    <xf numFmtId="0" fontId="10" fillId="0" borderId="22" xfId="10" applyFont="1" applyFill="1" applyBorder="1" applyAlignment="1" applyProtection="1">
      <alignment horizontal="justify" vertical="center" wrapText="1"/>
    </xf>
    <xf numFmtId="0" fontId="10" fillId="0" borderId="4" xfId="10" applyFont="1" applyFill="1" applyBorder="1" applyAlignment="1" applyProtection="1">
      <alignment horizontal="justify" vertical="center" wrapText="1"/>
    </xf>
    <xf numFmtId="0" fontId="10" fillId="0" borderId="4" xfId="10" applyFont="1" applyFill="1" applyBorder="1" applyAlignment="1" applyProtection="1">
      <alignment horizontal="center" vertical="center" wrapText="1"/>
    </xf>
    <xf numFmtId="0" fontId="9" fillId="0" borderId="19" xfId="2" applyFont="1" applyFill="1" applyBorder="1" applyAlignment="1">
      <alignment horizontal="center" vertical="center" wrapText="1"/>
    </xf>
    <xf numFmtId="14" fontId="10" fillId="0" borderId="4" xfId="22" applyNumberFormat="1" applyFont="1" applyBorder="1" applyAlignment="1">
      <alignment vertical="center" wrapText="1"/>
    </xf>
    <xf numFmtId="9" fontId="9" fillId="0" borderId="4" xfId="1" applyFont="1" applyFill="1" applyBorder="1" applyAlignment="1">
      <alignment horizontal="center" vertical="center"/>
    </xf>
    <xf numFmtId="9" fontId="9" fillId="0" borderId="19" xfId="2" applyNumberFormat="1" applyFont="1" applyFill="1" applyBorder="1" applyAlignment="1">
      <alignment horizontal="center" vertical="center"/>
    </xf>
    <xf numFmtId="0" fontId="10" fillId="0" borderId="21" xfId="10" applyFont="1" applyFill="1" applyBorder="1" applyAlignment="1" applyProtection="1">
      <alignment horizontal="justify" vertical="center" wrapText="1"/>
    </xf>
    <xf numFmtId="14" fontId="9" fillId="0" borderId="4" xfId="3" applyNumberFormat="1" applyFont="1" applyFill="1" applyBorder="1" applyAlignment="1" applyProtection="1">
      <alignment horizontal="center" vertical="center" wrapText="1"/>
    </xf>
    <xf numFmtId="0" fontId="10" fillId="0" borderId="21" xfId="10" applyFont="1" applyFill="1" applyBorder="1" applyAlignment="1" applyProtection="1">
      <alignment horizontal="center" vertical="center" wrapText="1"/>
    </xf>
    <xf numFmtId="0" fontId="9" fillId="0" borderId="16" xfId="2" applyFont="1" applyFill="1" applyBorder="1" applyAlignment="1">
      <alignment horizontal="center" vertical="center" wrapText="1"/>
    </xf>
    <xf numFmtId="0" fontId="9" fillId="0" borderId="16" xfId="2" applyFont="1" applyFill="1" applyBorder="1" applyAlignment="1">
      <alignment horizontal="center" vertical="center"/>
    </xf>
    <xf numFmtId="0" fontId="9" fillId="0" borderId="5" xfId="2" applyFont="1" applyFill="1" applyBorder="1" applyAlignment="1">
      <alignment horizontal="center"/>
    </xf>
    <xf numFmtId="0" fontId="10" fillId="0" borderId="5" xfId="10" applyFont="1" applyFill="1" applyBorder="1" applyAlignment="1" applyProtection="1">
      <alignment horizontal="justify" vertical="center" wrapText="1"/>
    </xf>
    <xf numFmtId="9" fontId="10" fillId="0" borderId="4" xfId="1" applyFont="1" applyFill="1" applyBorder="1" applyAlignment="1" applyProtection="1">
      <alignment horizontal="justify" vertical="center" wrapText="1"/>
    </xf>
    <xf numFmtId="0" fontId="10" fillId="0" borderId="5" xfId="10" applyFont="1" applyFill="1" applyBorder="1" applyAlignment="1" applyProtection="1">
      <alignment horizontal="center" vertical="center"/>
    </xf>
    <xf numFmtId="0" fontId="9" fillId="0" borderId="18" xfId="2" applyFont="1" applyFill="1" applyBorder="1" applyAlignment="1">
      <alignment horizontal="center" vertical="center" wrapText="1"/>
    </xf>
    <xf numFmtId="9" fontId="9" fillId="0" borderId="5" xfId="1" applyFont="1" applyFill="1" applyBorder="1" applyAlignment="1">
      <alignment horizontal="center" vertical="center"/>
    </xf>
    <xf numFmtId="9" fontId="9" fillId="0" borderId="18" xfId="2" applyNumberFormat="1" applyFont="1" applyFill="1" applyBorder="1" applyAlignment="1">
      <alignment horizontal="center" vertical="center"/>
    </xf>
    <xf numFmtId="0" fontId="10" fillId="0" borderId="14" xfId="23" applyFont="1" applyFill="1" applyBorder="1" applyAlignment="1" applyProtection="1">
      <alignment horizontal="justify" vertical="top" wrapText="1"/>
    </xf>
    <xf numFmtId="0" fontId="10" fillId="0" borderId="22" xfId="2" applyFont="1" applyFill="1" applyBorder="1" applyAlignment="1" applyProtection="1">
      <alignment horizontal="justify" vertical="center" wrapText="1"/>
    </xf>
    <xf numFmtId="14" fontId="10" fillId="0" borderId="22" xfId="10" applyNumberFormat="1" applyFont="1" applyFill="1" applyBorder="1" applyAlignment="1" applyProtection="1">
      <alignment horizontal="center" vertical="center"/>
    </xf>
    <xf numFmtId="9" fontId="10" fillId="0" borderId="22" xfId="1" applyFont="1" applyFill="1" applyBorder="1" applyAlignment="1" applyProtection="1">
      <alignment horizontal="center" vertical="center"/>
    </xf>
    <xf numFmtId="0" fontId="10" fillId="0" borderId="22" xfId="2" applyFont="1" applyFill="1" applyBorder="1" applyAlignment="1" applyProtection="1">
      <alignment horizontal="center" vertical="center" wrapText="1"/>
    </xf>
    <xf numFmtId="9" fontId="9" fillId="0" borderId="22" xfId="2" applyNumberFormat="1" applyFont="1" applyFill="1" applyBorder="1" applyAlignment="1">
      <alignment horizontal="center" vertical="center" wrapText="1"/>
    </xf>
    <xf numFmtId="0" fontId="10" fillId="0" borderId="0" xfId="23" applyFont="1" applyFill="1" applyBorder="1" applyAlignment="1" applyProtection="1">
      <alignment horizontal="justify" vertical="center" wrapText="1"/>
    </xf>
    <xf numFmtId="0" fontId="10" fillId="0" borderId="21" xfId="2" applyFont="1" applyFill="1" applyBorder="1" applyAlignment="1" applyProtection="1">
      <alignment horizontal="justify" vertical="center" wrapText="1"/>
    </xf>
    <xf numFmtId="14" fontId="10" fillId="0" borderId="21" xfId="10" applyNumberFormat="1" applyFont="1" applyFill="1" applyBorder="1" applyAlignment="1" applyProtection="1">
      <alignment horizontal="center" vertical="center"/>
    </xf>
    <xf numFmtId="9" fontId="10" fillId="0" borderId="21" xfId="1" applyFont="1" applyFill="1" applyBorder="1" applyAlignment="1" applyProtection="1">
      <alignment horizontal="center" vertical="center"/>
    </xf>
    <xf numFmtId="14" fontId="10" fillId="0" borderId="5" xfId="10" applyNumberFormat="1" applyFont="1" applyFill="1" applyBorder="1" applyAlignment="1" applyProtection="1">
      <alignment horizontal="center" vertical="center"/>
    </xf>
    <xf numFmtId="9" fontId="10" fillId="0" borderId="5" xfId="1" applyFont="1" applyFill="1" applyBorder="1" applyAlignment="1" applyProtection="1">
      <alignment horizontal="center" vertical="center"/>
    </xf>
    <xf numFmtId="0" fontId="9" fillId="0" borderId="5" xfId="0" applyFont="1" applyBorder="1" applyAlignment="1">
      <alignment vertical="center" wrapText="1"/>
    </xf>
    <xf numFmtId="9" fontId="9" fillId="0" borderId="5" xfId="2" applyNumberFormat="1" applyFont="1" applyFill="1" applyBorder="1" applyAlignment="1">
      <alignment horizontal="center" vertical="center" wrapText="1"/>
    </xf>
    <xf numFmtId="0" fontId="11" fillId="0" borderId="22" xfId="23" applyFont="1" applyFill="1" applyBorder="1" applyAlignment="1" applyProtection="1">
      <alignment horizontal="justify" vertical="top" wrapText="1"/>
    </xf>
    <xf numFmtId="0" fontId="9" fillId="0" borderId="4" xfId="10" applyFont="1" applyFill="1" applyBorder="1" applyAlignment="1" applyProtection="1">
      <alignment horizontal="justify" vertical="center"/>
    </xf>
    <xf numFmtId="0" fontId="9" fillId="0" borderId="4" xfId="10" applyFont="1" applyFill="1" applyBorder="1" applyAlignment="1" applyProtection="1">
      <alignment horizontal="center" vertical="center" wrapText="1"/>
    </xf>
    <xf numFmtId="9" fontId="9" fillId="0" borderId="4" xfId="1" applyFont="1" applyFill="1" applyBorder="1" applyAlignment="1">
      <alignment horizontal="center" vertical="center" wrapText="1"/>
    </xf>
    <xf numFmtId="0" fontId="11" fillId="0" borderId="21" xfId="23" applyFont="1" applyFill="1" applyBorder="1" applyAlignment="1" applyProtection="1">
      <alignment horizontal="justify" vertical="center" wrapText="1"/>
    </xf>
    <xf numFmtId="0" fontId="11" fillId="0" borderId="4" xfId="2" applyFont="1" applyFill="1" applyBorder="1" applyAlignment="1" applyProtection="1">
      <alignment horizontal="center" vertical="center" wrapText="1"/>
    </xf>
    <xf numFmtId="0" fontId="9" fillId="0" borderId="21" xfId="0" applyFont="1" applyBorder="1" applyAlignment="1">
      <alignment vertical="center" wrapText="1"/>
    </xf>
    <xf numFmtId="0" fontId="9" fillId="0" borderId="5" xfId="10" applyFont="1" applyFill="1" applyBorder="1" applyAlignment="1" applyProtection="1">
      <alignment horizontal="justify" vertical="center"/>
    </xf>
    <xf numFmtId="0" fontId="11" fillId="0" borderId="4" xfId="23" applyFont="1" applyFill="1" applyBorder="1" applyAlignment="1" applyProtection="1">
      <alignment horizontal="center" vertical="center" wrapText="1"/>
    </xf>
    <xf numFmtId="0" fontId="11" fillId="0" borderId="22" xfId="23" applyFont="1" applyFill="1" applyBorder="1" applyAlignment="1" applyProtection="1">
      <alignment horizontal="justify" vertical="center" wrapText="1"/>
    </xf>
    <xf numFmtId="14" fontId="9" fillId="0" borderId="4" xfId="2" applyNumberFormat="1" applyFont="1" applyBorder="1" applyAlignment="1">
      <alignment horizontal="center" vertical="center"/>
    </xf>
    <xf numFmtId="0" fontId="9" fillId="0" borderId="22" xfId="10" applyFont="1" applyFill="1" applyBorder="1" applyAlignment="1" applyProtection="1">
      <alignment horizontal="justify" vertical="center" wrapText="1"/>
    </xf>
    <xf numFmtId="0" fontId="11" fillId="0" borderId="4" xfId="2" applyFont="1" applyFill="1" applyBorder="1" applyAlignment="1" applyProtection="1">
      <alignment horizontal="justify" vertical="center" wrapText="1"/>
    </xf>
    <xf numFmtId="14" fontId="9" fillId="0" borderId="4" xfId="10" applyNumberFormat="1" applyFont="1" applyFill="1" applyBorder="1" applyAlignment="1" applyProtection="1">
      <alignment horizontal="center" vertical="center"/>
    </xf>
    <xf numFmtId="9" fontId="9" fillId="0" borderId="4" xfId="1" applyFont="1" applyFill="1" applyBorder="1" applyAlignment="1" applyProtection="1">
      <alignment horizontal="center" vertical="center"/>
    </xf>
    <xf numFmtId="0" fontId="9" fillId="0" borderId="22" xfId="10" applyFont="1" applyFill="1" applyBorder="1" applyAlignment="1" applyProtection="1">
      <alignment horizontal="center" vertical="center" wrapText="1"/>
    </xf>
    <xf numFmtId="9" fontId="9" fillId="0" borderId="15" xfId="1" applyFont="1" applyFill="1" applyBorder="1" applyAlignment="1">
      <alignment horizontal="center" vertical="center"/>
    </xf>
    <xf numFmtId="0" fontId="9" fillId="0" borderId="19" xfId="0" applyFont="1" applyFill="1" applyBorder="1"/>
    <xf numFmtId="0" fontId="9" fillId="0" borderId="23" xfId="0" applyFont="1" applyFill="1" applyBorder="1" applyAlignment="1">
      <alignment vertical="center"/>
    </xf>
    <xf numFmtId="0" fontId="9" fillId="0" borderId="23" xfId="0" applyFont="1" applyFill="1" applyBorder="1"/>
    <xf numFmtId="0" fontId="9" fillId="2" borderId="20" xfId="2" applyFont="1" applyFill="1" applyBorder="1" applyAlignment="1">
      <alignment horizontal="center" vertical="center"/>
    </xf>
    <xf numFmtId="10" fontId="8" fillId="0" borderId="23" xfId="1" applyNumberFormat="1" applyFont="1" applyFill="1" applyBorder="1" applyAlignment="1">
      <alignment horizontal="center" vertical="center"/>
    </xf>
    <xf numFmtId="10" fontId="8" fillId="0" borderId="20" xfId="1" applyNumberFormat="1" applyFont="1" applyFill="1" applyBorder="1" applyAlignment="1">
      <alignment horizontal="center" vertical="center"/>
    </xf>
    <xf numFmtId="0" fontId="8" fillId="2" borderId="24" xfId="0" applyFont="1" applyFill="1" applyBorder="1" applyAlignment="1">
      <alignment horizontal="center" vertical="center" wrapText="1"/>
    </xf>
    <xf numFmtId="9" fontId="9" fillId="0" borderId="4" xfId="1" applyFont="1" applyBorder="1" applyAlignment="1">
      <alignment horizontal="center" vertical="center" wrapText="1"/>
    </xf>
    <xf numFmtId="9" fontId="9" fillId="0" borderId="18" xfId="1" applyFont="1" applyBorder="1" applyAlignment="1">
      <alignment horizontal="center" vertical="center" wrapText="1"/>
    </xf>
    <xf numFmtId="0" fontId="8" fillId="2" borderId="7" xfId="0" applyFont="1" applyFill="1" applyBorder="1" applyAlignment="1">
      <alignment horizontal="center" vertical="center" wrapText="1"/>
    </xf>
    <xf numFmtId="10" fontId="10" fillId="0" borderId="10" xfId="90" applyNumberFormat="1" applyBorder="1" applyAlignment="1" applyProtection="1">
      <alignment horizontal="center" vertical="center"/>
      <protection locked="0"/>
    </xf>
    <xf numFmtId="10" fontId="9" fillId="0" borderId="10" xfId="1" applyNumberFormat="1" applyFont="1" applyFill="1" applyBorder="1" applyAlignment="1">
      <alignment horizontal="center" vertical="center"/>
    </xf>
  </cellXfs>
  <cellStyles count="91">
    <cellStyle name="Millares [0] 2" xfId="5" xr:uid="{00000000-0005-0000-0000-000000000000}"/>
    <cellStyle name="Millares [0] 2 2" xfId="14" xr:uid="{00000000-0005-0000-0000-000001000000}"/>
    <cellStyle name="Millares [0] 2 2 2" xfId="20" xr:uid="{00000000-0005-0000-0000-000002000000}"/>
    <cellStyle name="Millares [0] 2 3" xfId="17" xr:uid="{00000000-0005-0000-0000-000003000000}"/>
    <cellStyle name="Millares [0] 3" xfId="24" xr:uid="{00000000-0005-0000-0000-000004000000}"/>
    <cellStyle name="Millares 10" xfId="31" xr:uid="{00000000-0005-0000-0000-000005000000}"/>
    <cellStyle name="Millares 11" xfId="28" xr:uid="{00000000-0005-0000-0000-000006000000}"/>
    <cellStyle name="Millares 12" xfId="30" xr:uid="{00000000-0005-0000-0000-000007000000}"/>
    <cellStyle name="Millares 13" xfId="33" xr:uid="{00000000-0005-0000-0000-000008000000}"/>
    <cellStyle name="Millares 14" xfId="44" xr:uid="{00000000-0005-0000-0000-000009000000}"/>
    <cellStyle name="Millares 15" xfId="42" xr:uid="{00000000-0005-0000-0000-00000A000000}"/>
    <cellStyle name="Millares 16" xfId="29" xr:uid="{00000000-0005-0000-0000-00000B000000}"/>
    <cellStyle name="Millares 17" xfId="38" xr:uid="{00000000-0005-0000-0000-00000C000000}"/>
    <cellStyle name="Millares 18" xfId="40" xr:uid="{00000000-0005-0000-0000-00000D000000}"/>
    <cellStyle name="Millares 19" xfId="50" xr:uid="{00000000-0005-0000-0000-00000E000000}"/>
    <cellStyle name="Millares 2" xfId="21" xr:uid="{00000000-0005-0000-0000-00000F000000}"/>
    <cellStyle name="Millares 20" xfId="49" xr:uid="{00000000-0005-0000-0000-000010000000}"/>
    <cellStyle name="Millares 21" xfId="37" xr:uid="{00000000-0005-0000-0000-000011000000}"/>
    <cellStyle name="Millares 22" xfId="35" xr:uid="{00000000-0005-0000-0000-000012000000}"/>
    <cellStyle name="Millares 23" xfId="36" xr:uid="{00000000-0005-0000-0000-000013000000}"/>
    <cellStyle name="Millares 24" xfId="52" xr:uid="{00000000-0005-0000-0000-000014000000}"/>
    <cellStyle name="Millares 25" xfId="34" xr:uid="{00000000-0005-0000-0000-000015000000}"/>
    <cellStyle name="Millares 26" xfId="41" xr:uid="{00000000-0005-0000-0000-000016000000}"/>
    <cellStyle name="Millares 27" xfId="47" xr:uid="{00000000-0005-0000-0000-000017000000}"/>
    <cellStyle name="Millares 28" xfId="56" xr:uid="{00000000-0005-0000-0000-000018000000}"/>
    <cellStyle name="Millares 29" xfId="45" xr:uid="{00000000-0005-0000-0000-000019000000}"/>
    <cellStyle name="Millares 3" xfId="26" xr:uid="{00000000-0005-0000-0000-00001A000000}"/>
    <cellStyle name="Millares 30" xfId="63" xr:uid="{00000000-0005-0000-0000-00001B000000}"/>
    <cellStyle name="Millares 31" xfId="58" xr:uid="{00000000-0005-0000-0000-00001C000000}"/>
    <cellStyle name="Millares 32" xfId="59" xr:uid="{00000000-0005-0000-0000-00001D000000}"/>
    <cellStyle name="Millares 33" xfId="62" xr:uid="{00000000-0005-0000-0000-00001E000000}"/>
    <cellStyle name="Millares 34" xfId="60" xr:uid="{00000000-0005-0000-0000-00001F000000}"/>
    <cellStyle name="Millares 35" xfId="51" xr:uid="{00000000-0005-0000-0000-000020000000}"/>
    <cellStyle name="Millares 36" xfId="43" xr:uid="{00000000-0005-0000-0000-000021000000}"/>
    <cellStyle name="Millares 37" xfId="61" xr:uid="{00000000-0005-0000-0000-000022000000}"/>
    <cellStyle name="Millares 38" xfId="48" xr:uid="{00000000-0005-0000-0000-000023000000}"/>
    <cellStyle name="Millares 39" xfId="57" xr:uid="{00000000-0005-0000-0000-000024000000}"/>
    <cellStyle name="Millares 4" xfId="25" xr:uid="{00000000-0005-0000-0000-000025000000}"/>
    <cellStyle name="Millares 40" xfId="46" xr:uid="{00000000-0005-0000-0000-000026000000}"/>
    <cellStyle name="Millares 41" xfId="64" xr:uid="{00000000-0005-0000-0000-000027000000}"/>
    <cellStyle name="Millares 42" xfId="39" xr:uid="{00000000-0005-0000-0000-000028000000}"/>
    <cellStyle name="Millares 43" xfId="55" xr:uid="{00000000-0005-0000-0000-000029000000}"/>
    <cellStyle name="Millares 44" xfId="54" xr:uid="{00000000-0005-0000-0000-00002A000000}"/>
    <cellStyle name="Millares 45" xfId="53" xr:uid="{00000000-0005-0000-0000-00002B000000}"/>
    <cellStyle name="Millares 46" xfId="65" xr:uid="{00000000-0005-0000-0000-00002C000000}"/>
    <cellStyle name="Millares 47" xfId="66" xr:uid="{00000000-0005-0000-0000-00002D000000}"/>
    <cellStyle name="Millares 48" xfId="67" xr:uid="{00000000-0005-0000-0000-00002E000000}"/>
    <cellStyle name="Millares 49" xfId="68" xr:uid="{00000000-0005-0000-0000-00002F000000}"/>
    <cellStyle name="Millares 5" xfId="18" xr:uid="{00000000-0005-0000-0000-000030000000}"/>
    <cellStyle name="Millares 50" xfId="69" xr:uid="{00000000-0005-0000-0000-000031000000}"/>
    <cellStyle name="Millares 51" xfId="70" xr:uid="{00000000-0005-0000-0000-000032000000}"/>
    <cellStyle name="Millares 52" xfId="71" xr:uid="{00000000-0005-0000-0000-000033000000}"/>
    <cellStyle name="Millares 53" xfId="72" xr:uid="{00000000-0005-0000-0000-000034000000}"/>
    <cellStyle name="Millares 54" xfId="73" xr:uid="{00000000-0005-0000-0000-000035000000}"/>
    <cellStyle name="Millares 55" xfId="74" xr:uid="{00000000-0005-0000-0000-000036000000}"/>
    <cellStyle name="Millares 56" xfId="75" xr:uid="{00000000-0005-0000-0000-000037000000}"/>
    <cellStyle name="Millares 57" xfId="76" xr:uid="{00000000-0005-0000-0000-000038000000}"/>
    <cellStyle name="Millares 58" xfId="77" xr:uid="{00000000-0005-0000-0000-000039000000}"/>
    <cellStyle name="Millares 59" xfId="78" xr:uid="{00000000-0005-0000-0000-00003A000000}"/>
    <cellStyle name="Millares 6" xfId="19" xr:uid="{00000000-0005-0000-0000-00003B000000}"/>
    <cellStyle name="Millares 60" xfId="79" xr:uid="{00000000-0005-0000-0000-00003C000000}"/>
    <cellStyle name="Millares 61" xfId="80" xr:uid="{00000000-0005-0000-0000-00003D000000}"/>
    <cellStyle name="Millares 62" xfId="81" xr:uid="{00000000-0005-0000-0000-00003E000000}"/>
    <cellStyle name="Millares 63" xfId="82" xr:uid="{00000000-0005-0000-0000-00003F000000}"/>
    <cellStyle name="Millares 64" xfId="83" xr:uid="{00000000-0005-0000-0000-000040000000}"/>
    <cellStyle name="Millares 65" xfId="84" xr:uid="{00000000-0005-0000-0000-000041000000}"/>
    <cellStyle name="Millares 66" xfId="85" xr:uid="{00000000-0005-0000-0000-000042000000}"/>
    <cellStyle name="Millares 67" xfId="86" xr:uid="{00000000-0005-0000-0000-000043000000}"/>
    <cellStyle name="Millares 68" xfId="87" xr:uid="{00000000-0005-0000-0000-000044000000}"/>
    <cellStyle name="Millares 69" xfId="88" xr:uid="{00000000-0005-0000-0000-000045000000}"/>
    <cellStyle name="Millares 7" xfId="16" xr:uid="{00000000-0005-0000-0000-000046000000}"/>
    <cellStyle name="Millares 70" xfId="89" xr:uid="{00000000-0005-0000-0000-000047000000}"/>
    <cellStyle name="Millares 8" xfId="27" xr:uid="{00000000-0005-0000-0000-000048000000}"/>
    <cellStyle name="Millares 9" xfId="32" xr:uid="{00000000-0005-0000-0000-000049000000}"/>
    <cellStyle name="Normal" xfId="0" builtinId="0"/>
    <cellStyle name="Normal 2" xfId="2" xr:uid="{00000000-0005-0000-0000-00004B000000}"/>
    <cellStyle name="Normal 2 2" xfId="7" xr:uid="{00000000-0005-0000-0000-00004C000000}"/>
    <cellStyle name="Normal 2 2 2" xfId="22" xr:uid="{00000000-0005-0000-0000-00004D000000}"/>
    <cellStyle name="Normal 2 2 5" xfId="23" xr:uid="{00000000-0005-0000-0000-00004E000000}"/>
    <cellStyle name="Normal 2 3" xfId="3" xr:uid="{00000000-0005-0000-0000-00004F000000}"/>
    <cellStyle name="Normal 3" xfId="12" xr:uid="{00000000-0005-0000-0000-000050000000}"/>
    <cellStyle name="Normal 4" xfId="10" xr:uid="{00000000-0005-0000-0000-000051000000}"/>
    <cellStyle name="Normal 7" xfId="11" xr:uid="{00000000-0005-0000-0000-000052000000}"/>
    <cellStyle name="Normal 7 2" xfId="4" xr:uid="{00000000-0005-0000-0000-000053000000}"/>
    <cellStyle name="Normal 7 2 2" xfId="13" xr:uid="{00000000-0005-0000-0000-000054000000}"/>
    <cellStyle name="Normal_ACTUALIZACION DE INDICADORES 2008(R) 2" xfId="90" xr:uid="{FC9C1891-C3A3-44B1-9AB3-825920DC29BB}"/>
    <cellStyle name="Porcentaje" xfId="1" builtinId="5"/>
    <cellStyle name="Porcentaje 2" xfId="6" xr:uid="{00000000-0005-0000-0000-000056000000}"/>
    <cellStyle name="Porcentaje 2 2" xfId="8" xr:uid="{00000000-0005-0000-0000-000057000000}"/>
    <cellStyle name="Porcentaje 4" xfId="9" xr:uid="{00000000-0005-0000-0000-000058000000}"/>
    <cellStyle name="Porcentaje 4 2" xfId="15" xr:uid="{00000000-0005-0000-0000-00005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520documentos\Ambiental\Desempe&#241;o%2520Ambiental\Indicadores%25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LISTAS DESPLEGABLE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22"/>
  <sheetViews>
    <sheetView showGridLines="0" zoomScale="70" zoomScaleNormal="70" workbookViewId="0">
      <pane xSplit="5" ySplit="4" topLeftCell="F11" activePane="bottomRight" state="frozen"/>
      <selection pane="topRight" activeCell="I1" sqref="I1"/>
      <selection pane="bottomLeft" activeCell="A5" sqref="A5"/>
      <selection pane="bottomRight" activeCell="F11" sqref="F11"/>
    </sheetView>
  </sheetViews>
  <sheetFormatPr baseColWidth="10" defaultColWidth="11.28515625" defaultRowHeight="12.75" x14ac:dyDescent="0.2"/>
  <cols>
    <col min="1" max="1" width="11.28515625" style="38"/>
    <col min="2" max="2" width="9.28515625" style="33" customWidth="1"/>
    <col min="3" max="3" width="26.42578125" style="34" customWidth="1"/>
    <col min="4" max="4" width="29.5703125" style="34" customWidth="1"/>
    <col min="5" max="5" width="44.42578125" style="33" customWidth="1"/>
    <col min="6" max="6" width="15.85546875" style="33" customWidth="1"/>
    <col min="7" max="7" width="19.85546875" style="33" customWidth="1"/>
    <col min="8" max="8" width="69.85546875" style="33" customWidth="1"/>
    <col min="9" max="9" width="17.42578125" style="33" customWidth="1"/>
    <col min="10" max="10" width="11" style="33" bestFit="1" customWidth="1"/>
    <col min="11" max="11" width="13.85546875" style="36" customWidth="1"/>
    <col min="12" max="12" width="14.7109375" style="37" customWidth="1"/>
    <col min="13" max="13" width="13" style="33" customWidth="1"/>
    <col min="14" max="16384" width="11.28515625" style="38"/>
  </cols>
  <sheetData>
    <row r="2" spans="2:13" x14ac:dyDescent="0.2">
      <c r="C2" s="33"/>
      <c r="E2" s="35" t="s">
        <v>32</v>
      </c>
    </row>
    <row r="3" spans="2:13" x14ac:dyDescent="0.2">
      <c r="B3" s="38"/>
      <c r="C3" s="39"/>
      <c r="D3" s="39"/>
      <c r="E3" s="38"/>
      <c r="F3" s="38"/>
      <c r="G3" s="38"/>
      <c r="H3" s="38"/>
      <c r="I3" s="38"/>
      <c r="J3" s="38"/>
      <c r="K3" s="40"/>
      <c r="L3" s="41"/>
      <c r="M3" s="38"/>
    </row>
    <row r="4" spans="2:13" s="49" customFormat="1" ht="51" x14ac:dyDescent="0.25">
      <c r="B4" s="42" t="s">
        <v>0</v>
      </c>
      <c r="C4" s="42" t="s">
        <v>1</v>
      </c>
      <c r="D4" s="43" t="s">
        <v>2</v>
      </c>
      <c r="E4" s="43" t="s">
        <v>3</v>
      </c>
      <c r="F4" s="43" t="s">
        <v>28</v>
      </c>
      <c r="G4" s="43" t="s">
        <v>4</v>
      </c>
      <c r="H4" s="43" t="s">
        <v>5</v>
      </c>
      <c r="I4" s="44" t="s">
        <v>6</v>
      </c>
      <c r="J4" s="45" t="s">
        <v>7</v>
      </c>
      <c r="K4" s="46" t="s">
        <v>31</v>
      </c>
      <c r="L4" s="47" t="s">
        <v>27</v>
      </c>
      <c r="M4" s="48" t="s">
        <v>30</v>
      </c>
    </row>
    <row r="5" spans="2:13" s="59" customFormat="1" ht="89.25" x14ac:dyDescent="0.2">
      <c r="B5" s="50" t="s">
        <v>8</v>
      </c>
      <c r="C5" s="51" t="s">
        <v>36</v>
      </c>
      <c r="D5" s="52" t="s">
        <v>37</v>
      </c>
      <c r="E5" s="11" t="s">
        <v>38</v>
      </c>
      <c r="F5" s="12">
        <v>44561</v>
      </c>
      <c r="G5" s="15">
        <v>0.35</v>
      </c>
      <c r="H5" s="53" t="s">
        <v>41</v>
      </c>
      <c r="I5" s="54" t="s">
        <v>9</v>
      </c>
      <c r="J5" s="55">
        <v>44561</v>
      </c>
      <c r="K5" s="56">
        <v>1</v>
      </c>
      <c r="L5" s="57">
        <v>1</v>
      </c>
      <c r="M5" s="58">
        <v>1</v>
      </c>
    </row>
    <row r="6" spans="2:13" s="59" customFormat="1" ht="38.25" x14ac:dyDescent="0.2">
      <c r="B6" s="50"/>
      <c r="C6" s="51"/>
      <c r="D6" s="51"/>
      <c r="E6" s="11" t="s">
        <v>39</v>
      </c>
      <c r="F6" s="12">
        <v>44561</v>
      </c>
      <c r="G6" s="15">
        <v>0.3</v>
      </c>
      <c r="H6" s="60"/>
      <c r="I6" s="61"/>
      <c r="J6" s="62"/>
      <c r="K6" s="63"/>
      <c r="L6" s="64"/>
      <c r="M6" s="63"/>
    </row>
    <row r="7" spans="2:13" s="59" customFormat="1" ht="38.25" x14ac:dyDescent="0.2">
      <c r="B7" s="65"/>
      <c r="C7" s="51"/>
      <c r="D7" s="66"/>
      <c r="E7" s="11" t="s">
        <v>40</v>
      </c>
      <c r="F7" s="12">
        <v>44561</v>
      </c>
      <c r="G7" s="15">
        <v>0.35</v>
      </c>
      <c r="H7" s="67"/>
      <c r="I7" s="68"/>
      <c r="J7" s="69"/>
      <c r="K7" s="70"/>
      <c r="L7" s="71"/>
      <c r="M7" s="63"/>
    </row>
    <row r="8" spans="2:13" s="59" customFormat="1" ht="89.25" x14ac:dyDescent="0.2">
      <c r="B8" s="72" t="s">
        <v>42</v>
      </c>
      <c r="C8" s="73" t="s">
        <v>43</v>
      </c>
      <c r="D8" s="73" t="s">
        <v>44</v>
      </c>
      <c r="E8" s="74" t="s">
        <v>45</v>
      </c>
      <c r="F8" s="75">
        <v>44561</v>
      </c>
      <c r="G8" s="76">
        <v>0.35</v>
      </c>
      <c r="H8" s="77" t="s">
        <v>48</v>
      </c>
      <c r="I8" s="78" t="s">
        <v>9</v>
      </c>
      <c r="J8" s="55">
        <v>44561</v>
      </c>
      <c r="K8" s="56">
        <v>0.85</v>
      </c>
      <c r="L8" s="79">
        <v>1</v>
      </c>
      <c r="M8" s="80">
        <v>0.85</v>
      </c>
    </row>
    <row r="9" spans="2:13" s="59" customFormat="1" ht="38.25" x14ac:dyDescent="0.2">
      <c r="B9" s="65"/>
      <c r="C9" s="81"/>
      <c r="D9" s="81"/>
      <c r="E9" s="74" t="s">
        <v>46</v>
      </c>
      <c r="F9" s="75">
        <v>44561</v>
      </c>
      <c r="G9" s="76">
        <v>0.35</v>
      </c>
      <c r="H9" s="82"/>
      <c r="I9" s="83"/>
      <c r="J9" s="62"/>
      <c r="K9" s="84"/>
      <c r="L9" s="82"/>
      <c r="M9" s="80"/>
    </row>
    <row r="10" spans="2:13" s="59" customFormat="1" ht="25.5" x14ac:dyDescent="0.2">
      <c r="B10" s="65"/>
      <c r="C10" s="81"/>
      <c r="D10" s="81"/>
      <c r="E10" s="74" t="s">
        <v>47</v>
      </c>
      <c r="F10" s="75">
        <v>44561</v>
      </c>
      <c r="G10" s="76">
        <v>0.3</v>
      </c>
      <c r="H10" s="82"/>
      <c r="I10" s="83"/>
      <c r="J10" s="69"/>
      <c r="K10" s="84"/>
      <c r="L10" s="82"/>
      <c r="M10" s="80"/>
    </row>
    <row r="11" spans="2:13" s="59" customFormat="1" ht="114.75" x14ac:dyDescent="0.2">
      <c r="B11" s="72" t="s">
        <v>10</v>
      </c>
      <c r="C11" s="85" t="s">
        <v>49</v>
      </c>
      <c r="D11" s="86" t="s">
        <v>50</v>
      </c>
      <c r="E11" s="86" t="s">
        <v>51</v>
      </c>
      <c r="F11" s="75">
        <v>44561</v>
      </c>
      <c r="G11" s="76">
        <v>0.4</v>
      </c>
      <c r="H11" s="87" t="s">
        <v>54</v>
      </c>
      <c r="I11" s="88" t="s">
        <v>9</v>
      </c>
      <c r="J11" s="89">
        <v>44561</v>
      </c>
      <c r="K11" s="90">
        <v>1</v>
      </c>
      <c r="L11" s="91">
        <v>1</v>
      </c>
      <c r="M11" s="56">
        <f>+AVERAGE(K11,K12)</f>
        <v>1</v>
      </c>
    </row>
    <row r="12" spans="2:13" s="59" customFormat="1" ht="51" x14ac:dyDescent="0.2">
      <c r="B12" s="65"/>
      <c r="C12" s="92"/>
      <c r="D12" s="85"/>
      <c r="E12" s="86" t="s">
        <v>52</v>
      </c>
      <c r="F12" s="93">
        <v>44561</v>
      </c>
      <c r="G12" s="76">
        <v>0.3</v>
      </c>
      <c r="H12" s="94"/>
      <c r="I12" s="95"/>
      <c r="J12" s="55"/>
      <c r="K12" s="84">
        <v>1</v>
      </c>
      <c r="L12" s="96"/>
      <c r="M12" s="84"/>
    </row>
    <row r="13" spans="2:13" s="59" customFormat="1" ht="25.5" x14ac:dyDescent="0.2">
      <c r="B13" s="97"/>
      <c r="C13" s="98"/>
      <c r="D13" s="98"/>
      <c r="E13" s="99" t="s">
        <v>53</v>
      </c>
      <c r="F13" s="75">
        <v>44561</v>
      </c>
      <c r="G13" s="76">
        <v>0.3</v>
      </c>
      <c r="H13" s="100"/>
      <c r="I13" s="101"/>
      <c r="J13" s="69"/>
      <c r="K13" s="102"/>
      <c r="L13" s="103">
        <v>1</v>
      </c>
      <c r="M13" s="102"/>
    </row>
    <row r="14" spans="2:13" s="59" customFormat="1" ht="127.5" x14ac:dyDescent="0.2">
      <c r="B14" s="72" t="s">
        <v>11</v>
      </c>
      <c r="C14" s="104" t="s">
        <v>55</v>
      </c>
      <c r="D14" s="52" t="s">
        <v>56</v>
      </c>
      <c r="E14" s="105" t="s">
        <v>57</v>
      </c>
      <c r="F14" s="106">
        <v>44561</v>
      </c>
      <c r="G14" s="107">
        <v>0.4</v>
      </c>
      <c r="H14" s="108" t="s">
        <v>60</v>
      </c>
      <c r="I14" s="78" t="s">
        <v>9</v>
      </c>
      <c r="J14" s="55">
        <v>44561</v>
      </c>
      <c r="K14" s="58">
        <v>1</v>
      </c>
      <c r="L14" s="109">
        <v>1</v>
      </c>
      <c r="M14" s="80">
        <v>1</v>
      </c>
    </row>
    <row r="15" spans="2:13" s="59" customFormat="1" ht="38.25" x14ac:dyDescent="0.2">
      <c r="B15" s="65"/>
      <c r="C15" s="110"/>
      <c r="D15" s="51"/>
      <c r="E15" s="111" t="s">
        <v>58</v>
      </c>
      <c r="F15" s="112">
        <v>44561</v>
      </c>
      <c r="G15" s="113">
        <v>0.4</v>
      </c>
      <c r="H15" s="60"/>
      <c r="I15" s="83"/>
      <c r="J15" s="62"/>
      <c r="K15" s="84"/>
      <c r="L15" s="82"/>
      <c r="M15" s="80"/>
    </row>
    <row r="16" spans="2:13" s="59" customFormat="1" ht="38.25" x14ac:dyDescent="0.2">
      <c r="B16" s="65"/>
      <c r="C16" s="110"/>
      <c r="D16" s="66"/>
      <c r="E16" s="66" t="s">
        <v>59</v>
      </c>
      <c r="F16" s="114">
        <v>44561</v>
      </c>
      <c r="G16" s="115">
        <v>0.2</v>
      </c>
      <c r="H16" s="67"/>
      <c r="I16" s="101"/>
      <c r="J16" s="116"/>
      <c r="K16" s="70"/>
      <c r="L16" s="117"/>
      <c r="M16" s="80"/>
    </row>
    <row r="17" spans="2:13" s="59" customFormat="1" ht="165.75" x14ac:dyDescent="0.2">
      <c r="B17" s="72" t="s">
        <v>12</v>
      </c>
      <c r="C17" s="118" t="s">
        <v>61</v>
      </c>
      <c r="D17" s="119" t="s">
        <v>62</v>
      </c>
      <c r="E17" s="11" t="s">
        <v>63</v>
      </c>
      <c r="F17" s="12">
        <v>44561</v>
      </c>
      <c r="G17" s="15">
        <v>0.4</v>
      </c>
      <c r="H17" s="120" t="s">
        <v>66</v>
      </c>
      <c r="I17" s="88" t="s">
        <v>9</v>
      </c>
      <c r="J17" s="55">
        <v>44561</v>
      </c>
      <c r="K17" s="121">
        <v>1</v>
      </c>
      <c r="L17" s="91">
        <v>1</v>
      </c>
      <c r="M17" s="56">
        <f>+AVERAGE(K17:K19)</f>
        <v>1</v>
      </c>
    </row>
    <row r="18" spans="2:13" s="59" customFormat="1" ht="38.25" x14ac:dyDescent="0.2">
      <c r="B18" s="65"/>
      <c r="C18" s="122"/>
      <c r="D18" s="119"/>
      <c r="E18" s="11" t="s">
        <v>64</v>
      </c>
      <c r="F18" s="12">
        <v>44561</v>
      </c>
      <c r="G18" s="15">
        <v>0.3</v>
      </c>
      <c r="H18" s="123"/>
      <c r="I18" s="88" t="s">
        <v>9</v>
      </c>
      <c r="J18" s="124"/>
      <c r="K18" s="91">
        <v>1</v>
      </c>
      <c r="L18" s="91">
        <v>1</v>
      </c>
      <c r="M18" s="84"/>
    </row>
    <row r="19" spans="2:13" s="59" customFormat="1" ht="63.75" x14ac:dyDescent="0.2">
      <c r="B19" s="65"/>
      <c r="C19" s="122"/>
      <c r="D19" s="125"/>
      <c r="E19" s="11" t="s">
        <v>65</v>
      </c>
      <c r="F19" s="12">
        <v>44561</v>
      </c>
      <c r="G19" s="15">
        <v>0.3</v>
      </c>
      <c r="H19" s="126"/>
      <c r="I19" s="88" t="s">
        <v>9</v>
      </c>
      <c r="J19" s="116"/>
      <c r="K19" s="91">
        <v>1</v>
      </c>
      <c r="L19" s="91">
        <v>1</v>
      </c>
      <c r="M19" s="102"/>
    </row>
    <row r="20" spans="2:13" s="59" customFormat="1" ht="63.75" x14ac:dyDescent="0.2">
      <c r="B20" s="72" t="s">
        <v>67</v>
      </c>
      <c r="C20" s="127" t="s">
        <v>68</v>
      </c>
      <c r="D20" s="127" t="s">
        <v>68</v>
      </c>
      <c r="E20" s="127" t="s">
        <v>68</v>
      </c>
      <c r="F20" s="13">
        <v>44561</v>
      </c>
      <c r="G20" s="16">
        <v>1</v>
      </c>
      <c r="H20" s="14" t="s">
        <v>69</v>
      </c>
      <c r="I20" s="78" t="s">
        <v>9</v>
      </c>
      <c r="J20" s="128">
        <v>44561</v>
      </c>
      <c r="K20" s="56">
        <v>1</v>
      </c>
      <c r="L20" s="79">
        <v>1</v>
      </c>
      <c r="M20" s="84">
        <f>+AVERAGE(K20)</f>
        <v>1</v>
      </c>
    </row>
    <row r="21" spans="2:13" s="59" customFormat="1" ht="178.5" x14ac:dyDescent="0.2">
      <c r="B21" s="72" t="s">
        <v>70</v>
      </c>
      <c r="C21" s="129" t="s">
        <v>71</v>
      </c>
      <c r="D21" s="129" t="s">
        <v>71</v>
      </c>
      <c r="E21" s="130" t="s">
        <v>71</v>
      </c>
      <c r="F21" s="131">
        <v>44561</v>
      </c>
      <c r="G21" s="132">
        <v>1</v>
      </c>
      <c r="H21" s="133" t="s">
        <v>72</v>
      </c>
      <c r="I21" s="78" t="s">
        <v>9</v>
      </c>
      <c r="J21" s="128">
        <v>44561</v>
      </c>
      <c r="K21" s="56">
        <v>1</v>
      </c>
      <c r="L21" s="79">
        <v>1</v>
      </c>
      <c r="M21" s="134">
        <f>+AVERAGE(K21)</f>
        <v>1</v>
      </c>
    </row>
    <row r="22" spans="2:13" x14ac:dyDescent="0.2">
      <c r="B22" s="135"/>
      <c r="C22" s="136"/>
      <c r="D22" s="136"/>
      <c r="E22" s="137"/>
      <c r="F22" s="137"/>
      <c r="G22" s="137"/>
      <c r="H22" s="137"/>
      <c r="I22" s="137"/>
      <c r="J22" s="138"/>
      <c r="K22" s="139"/>
      <c r="L22" s="139"/>
      <c r="M22" s="140">
        <f>+AVERAGE(M5:M21)</f>
        <v>0.97857142857142854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9"/>
  <sheetViews>
    <sheetView showGridLines="0" tabSelected="1" topLeftCell="F1" zoomScale="70" zoomScaleNormal="70" workbookViewId="0">
      <selection activeCell="V8" sqref="V8"/>
    </sheetView>
  </sheetViews>
  <sheetFormatPr baseColWidth="10" defaultRowHeight="15" x14ac:dyDescent="0.25"/>
  <cols>
    <col min="1" max="1" width="11.42578125" style="3"/>
    <col min="2" max="2" width="26.7109375" style="3" customWidth="1"/>
    <col min="3" max="3" width="15.7109375" style="3" customWidth="1"/>
    <col min="4" max="4" width="29.7109375" style="3" customWidth="1"/>
    <col min="5" max="5" width="38.28515625" style="3" customWidth="1"/>
    <col min="6" max="6" width="14.28515625" style="3" customWidth="1"/>
    <col min="7" max="7" width="11.42578125" style="3"/>
    <col min="8" max="8" width="18.85546875" style="3" customWidth="1"/>
    <col min="9" max="9" width="59.7109375" style="3" customWidth="1"/>
    <col min="10" max="10" width="7.28515625" bestFit="1" customWidth="1"/>
    <col min="11" max="21" width="7.28515625" customWidth="1"/>
    <col min="22" max="22" width="15.5703125" style="3" customWidth="1"/>
    <col min="23" max="23" width="11.85546875" style="3" bestFit="1" customWidth="1"/>
    <col min="24" max="16384" width="11.42578125" style="3"/>
  </cols>
  <sheetData>
    <row r="1" spans="2:22" ht="9.75" customHeight="1" x14ac:dyDescent="0.25"/>
    <row r="2" spans="2:22" ht="23.25" x14ac:dyDescent="0.35">
      <c r="C2" s="2"/>
      <c r="D2" s="2" t="s">
        <v>73</v>
      </c>
      <c r="E2" s="2"/>
      <c r="F2" s="2"/>
      <c r="G2" s="2"/>
      <c r="H2" s="2"/>
      <c r="I2" s="2"/>
      <c r="J2" s="2"/>
      <c r="K2" s="2"/>
      <c r="L2" s="2"/>
      <c r="M2" s="2"/>
      <c r="N2" s="2"/>
      <c r="O2" s="2"/>
      <c r="P2" s="2"/>
      <c r="Q2" s="2"/>
      <c r="R2" s="2"/>
      <c r="S2" s="2"/>
      <c r="T2" s="2"/>
      <c r="U2" s="2"/>
      <c r="V2" s="2"/>
    </row>
    <row r="3" spans="2:22" ht="24" thickBot="1" x14ac:dyDescent="0.4">
      <c r="B3" s="4"/>
      <c r="C3" s="5"/>
      <c r="D3" s="5"/>
      <c r="E3" s="4"/>
      <c r="F3" s="4"/>
      <c r="G3" s="5"/>
      <c r="H3" s="4"/>
      <c r="I3" s="4"/>
      <c r="J3" s="2"/>
      <c r="K3" s="2"/>
      <c r="L3" s="2"/>
      <c r="M3" s="2"/>
      <c r="N3" s="2"/>
      <c r="O3" s="2"/>
      <c r="P3" s="2"/>
      <c r="Q3" s="2"/>
      <c r="R3" s="2"/>
      <c r="S3" s="2"/>
      <c r="T3" s="2"/>
      <c r="U3" s="2"/>
      <c r="V3" s="6"/>
    </row>
    <row r="4" spans="2:22" ht="39" thickBot="1" x14ac:dyDescent="0.25">
      <c r="B4" s="7" t="s">
        <v>15</v>
      </c>
      <c r="C4" s="8" t="s">
        <v>16</v>
      </c>
      <c r="D4" s="8" t="s">
        <v>17</v>
      </c>
      <c r="E4" s="8" t="s">
        <v>18</v>
      </c>
      <c r="F4" s="8" t="s">
        <v>19</v>
      </c>
      <c r="G4" s="8" t="s">
        <v>20</v>
      </c>
      <c r="H4" s="8" t="s">
        <v>21</v>
      </c>
      <c r="I4" s="141" t="s">
        <v>22</v>
      </c>
      <c r="J4" s="144" t="s">
        <v>74</v>
      </c>
      <c r="K4" s="9" t="s">
        <v>75</v>
      </c>
      <c r="L4" s="9" t="s">
        <v>76</v>
      </c>
      <c r="M4" s="9" t="s">
        <v>77</v>
      </c>
      <c r="N4" s="9" t="s">
        <v>78</v>
      </c>
      <c r="O4" s="9" t="s">
        <v>79</v>
      </c>
      <c r="P4" s="9" t="s">
        <v>80</v>
      </c>
      <c r="Q4" s="9" t="s">
        <v>81</v>
      </c>
      <c r="R4" s="9" t="s">
        <v>82</v>
      </c>
      <c r="S4" s="9" t="s">
        <v>83</v>
      </c>
      <c r="T4" s="9" t="s">
        <v>84</v>
      </c>
      <c r="U4" s="9" t="s">
        <v>85</v>
      </c>
      <c r="V4" s="9" t="s">
        <v>23</v>
      </c>
    </row>
    <row r="5" spans="2:22" s="24" customFormat="1" ht="63.75" x14ac:dyDescent="0.2">
      <c r="B5" s="17" t="s">
        <v>14</v>
      </c>
      <c r="C5" s="18" t="s">
        <v>26</v>
      </c>
      <c r="D5" s="18" t="s">
        <v>33</v>
      </c>
      <c r="E5" s="19" t="s">
        <v>24</v>
      </c>
      <c r="F5" s="18" t="s">
        <v>25</v>
      </c>
      <c r="G5" s="20">
        <v>0.9</v>
      </c>
      <c r="H5" s="21">
        <v>1</v>
      </c>
      <c r="I5" s="22" t="s">
        <v>87</v>
      </c>
      <c r="J5" s="142">
        <v>0.97709999999999997</v>
      </c>
      <c r="K5" s="143">
        <v>0.96109999999999995</v>
      </c>
      <c r="L5" s="143">
        <v>0.96189999999999998</v>
      </c>
      <c r="M5" s="143">
        <v>0.96189999999999998</v>
      </c>
      <c r="N5" s="143">
        <v>0.95730000000000004</v>
      </c>
      <c r="O5" s="143">
        <v>0.9637</v>
      </c>
      <c r="P5" s="143">
        <v>0.97019999999999995</v>
      </c>
      <c r="Q5" s="143">
        <v>0.90359999999999996</v>
      </c>
      <c r="R5" s="143">
        <v>0.90649999999999997</v>
      </c>
      <c r="S5" s="143">
        <v>0.9083</v>
      </c>
      <c r="T5" s="143">
        <v>0.92049999999999998</v>
      </c>
      <c r="U5" s="143">
        <v>0.93110000000000004</v>
      </c>
      <c r="V5" s="23">
        <f>AVERAGE(J5:U5)</f>
        <v>0.94360000000000011</v>
      </c>
    </row>
    <row r="6" spans="2:22" s="24" customFormat="1" ht="134.25" customHeight="1" thickBot="1" x14ac:dyDescent="0.25">
      <c r="B6" s="25" t="s">
        <v>13</v>
      </c>
      <c r="C6" s="26" t="s">
        <v>26</v>
      </c>
      <c r="D6" s="26" t="s">
        <v>34</v>
      </c>
      <c r="E6" s="27" t="s">
        <v>88</v>
      </c>
      <c r="F6" s="26" t="s">
        <v>25</v>
      </c>
      <c r="G6" s="28">
        <v>0.7</v>
      </c>
      <c r="H6" s="29" t="s">
        <v>35</v>
      </c>
      <c r="I6" s="30" t="s">
        <v>89</v>
      </c>
      <c r="J6" s="145">
        <v>0.97</v>
      </c>
      <c r="K6" s="146">
        <v>0.98</v>
      </c>
      <c r="L6" s="146">
        <v>0.98</v>
      </c>
      <c r="M6" s="146">
        <v>0.97</v>
      </c>
      <c r="N6" s="146">
        <v>0.98</v>
      </c>
      <c r="O6" s="146">
        <v>0.97</v>
      </c>
      <c r="P6" s="146">
        <v>0.97</v>
      </c>
      <c r="Q6" s="146">
        <v>0.99</v>
      </c>
      <c r="R6" s="146">
        <v>0.99</v>
      </c>
      <c r="S6" s="146">
        <v>0.97</v>
      </c>
      <c r="T6" s="146">
        <v>0.96</v>
      </c>
      <c r="U6" s="146" t="s">
        <v>86</v>
      </c>
      <c r="V6" s="31">
        <f>AVERAGE(J6:U6)</f>
        <v>0.97545454545454546</v>
      </c>
    </row>
    <row r="7" spans="2:22" s="24" customFormat="1" ht="15.75" thickBot="1" x14ac:dyDescent="0.3">
      <c r="I7" s="32" t="s">
        <v>29</v>
      </c>
      <c r="J7"/>
      <c r="K7"/>
      <c r="L7"/>
      <c r="M7"/>
      <c r="N7"/>
      <c r="O7"/>
      <c r="P7"/>
      <c r="Q7"/>
      <c r="R7"/>
      <c r="S7"/>
      <c r="T7"/>
      <c r="U7"/>
    </row>
    <row r="9" spans="2:22" x14ac:dyDescent="0.25">
      <c r="V9" s="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Plan de Acción DTS</vt:lpstr>
      <vt:lpstr>Anexo No.2 Cuadro de Mando DTS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Herlay Hurtado Ortiz</dc:creator>
  <cp:lastModifiedBy>Lina María Amaya Sánchez</cp:lastModifiedBy>
  <dcterms:created xsi:type="dcterms:W3CDTF">2020-01-20T15:24:58Z</dcterms:created>
  <dcterms:modified xsi:type="dcterms:W3CDTF">2022-01-26T22:35:56Z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boxGuid">
    <vt:lpwstr>1b713e99-a83f-4b88-ac8b-acbf01274fdb</vt:lpwstr>
  </property>
  <property fmtid="{D5CDD505-2E9C-101B-9397-08002B2CF9AE}" pid="3" name="aboxVersion">
    <vt:lpwstr>1.0</vt:lpwstr>
  </property>
  <property fmtid="{D5CDD505-2E9C-101B-9397-08002B2CF9AE}" pid="4" name="aboxUrl">
    <vt:lpwstr>https://tdoc.transmilenio.gov.co</vt:lpwstr>
  </property>
  <property fmtid="{D5CDD505-2E9C-101B-9397-08002B2CF9AE}" pid="5" name="dateUploaded">
    <vt:lpwstr>29/01/2021 22:55:12</vt:lpwstr>
  </property>
  <property fmtid="{D5CDD505-2E9C-101B-9397-08002B2CF9AE}" pid="6" name="https://tdoc.transmilenio.gov.co">
    <vt:lpwstr>1b713e99-a83f-4b88-ac8b-acbf01274fdb</vt:lpwstr>
  </property>
  <property fmtid="{D5CDD505-2E9C-101B-9397-08002B2CF9AE}" pid="7" name="aboxCode">
    <vt:lpwstr>2021-80101-CI-05334</vt:lpwstr>
  </property>
</Properties>
</file>