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2. Dependencias/1. SE/"/>
    </mc:Choice>
  </mc:AlternateContent>
  <xr:revisionPtr revIDLastSave="197" documentId="8_{F8E693D7-DB95-470D-B0CE-B510DF3EF344}" xr6:coauthVersionLast="47" xr6:coauthVersionMax="47" xr10:uidLastSave="{3573A883-F694-4AE2-B230-726991D9928C}"/>
  <bookViews>
    <workbookView xWindow="-120" yWindow="-120" windowWidth="20730" windowHeight="11160" xr2:uid="{35D55D24-7D5C-4CD9-B59F-4547A9656D1F}"/>
  </bookViews>
  <sheets>
    <sheet name="Anexo 1 - Analisis Indicadores" sheetId="3" r:id="rId1"/>
    <sheet name="Anexo 2 - Seguimiento PAI" sheetId="2" r:id="rId2"/>
  </sheets>
  <externalReferences>
    <externalReference r:id="rId3"/>
  </externalReferences>
  <definedNames>
    <definedName name="Afeb">[1]Resumen!$D$30</definedName>
    <definedName name="Ajul">[1]Resumen!$I$31</definedName>
    <definedName name="Amar">[1]Resumen!$E$31</definedName>
    <definedName name="Tene">[1]Resumen!$C$30</definedName>
    <definedName name="Tfeb">[1]Resumen!$D$29</definedName>
    <definedName name="_xlnm.Print_Titles" localSheetId="0">'Anexo 1 - Analisis Indicadores'!$1:$4</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7" i="3"/>
  <c r="L7" i="3" s="1"/>
  <c r="L8" i="3"/>
  <c r="S21" i="2" l="1"/>
  <c r="R21" i="2"/>
  <c r="L9" i="3" l="1"/>
</calcChain>
</file>

<file path=xl/sharedStrings.xml><?xml version="1.0" encoding="utf-8"?>
<sst xmlns="http://schemas.openxmlformats.org/spreadsheetml/2006/main" count="157" uniqueCount="132">
  <si>
    <t>Lineamiento Corporativo</t>
  </si>
  <si>
    <t>Objetivo Específico</t>
  </si>
  <si>
    <t>Estrategia</t>
  </si>
  <si>
    <t>Plan</t>
  </si>
  <si>
    <t>Código</t>
  </si>
  <si>
    <t>Compromiso</t>
  </si>
  <si>
    <t>Producto y/o Meta</t>
  </si>
  <si>
    <t>Listado de Actividades Necesarias para el Logro del Producto</t>
  </si>
  <si>
    <t>Fecha de Entrega Final de la Actividad</t>
  </si>
  <si>
    <t>Indicador</t>
  </si>
  <si>
    <t>Proceso</t>
  </si>
  <si>
    <t>Fecha de Inicio</t>
  </si>
  <si>
    <t>Fecha final de Ejecución</t>
  </si>
  <si>
    <t>4.1</t>
  </si>
  <si>
    <t>4.1.5</t>
  </si>
  <si>
    <t>Plan de Acción Institucional</t>
  </si>
  <si>
    <t>SEP1</t>
  </si>
  <si>
    <t>Garantizar la remuneración de los agentes del Sistema</t>
  </si>
  <si>
    <t>Documentación elaborada para la contratación nueva o prórroga del contrato con la fiduciaria para la administración de recursos de Sistema</t>
  </si>
  <si>
    <t>Gestionar la convocatoria del tribunal de decisiones</t>
  </si>
  <si>
    <t>20%</t>
  </si>
  <si>
    <t>Gestión Económica de los Agentes del Sistema</t>
  </si>
  <si>
    <t>Gestionar la elaboración de documentos</t>
  </si>
  <si>
    <t>60%</t>
  </si>
  <si>
    <t>Finalizar la suscripción del contrato nuevo/prórroga</t>
  </si>
  <si>
    <t>4.1.6</t>
  </si>
  <si>
    <t>SEP2</t>
  </si>
  <si>
    <t>Monitorear la eficiencia costo operativa del Sistema, maximizando ingresos y minimizando egresos</t>
  </si>
  <si>
    <t>Informe de análisis de uso de tarjetas inteligentes sin contacto con propuestas tendientes a minimizar la elusión por venta de transbordos y mala utilización de la tarjeta funcionario</t>
  </si>
  <si>
    <t>Recopilar la información detallada del uso de las tarjetas inteligentes sin contacto</t>
  </si>
  <si>
    <t>30%</t>
  </si>
  <si>
    <t>Definir los indicadores de los diferentes tipos de elusión</t>
  </si>
  <si>
    <t>Elaborar el informe de análisis de uso de tarjetas inteligentes sin contacto</t>
  </si>
  <si>
    <t>40%</t>
  </si>
  <si>
    <t>4.1.3</t>
  </si>
  <si>
    <t>SEP3</t>
  </si>
  <si>
    <t>Realizar la planeación y seguimiento de la situación financiera del Sistema Integrado de Transporte Público</t>
  </si>
  <si>
    <t>Documento Técnico y Financiero de Soporte a la Actualización Tarifaria 2022-2031 elaborado</t>
  </si>
  <si>
    <t>Actualizar el modelo FET incorporando los nuevos contratos de concesión y de operación de transporte del Sistema; los nuevos modos de transporte y los esquemas de integración tarifaria a considerar</t>
  </si>
  <si>
    <t>Incorporar en el modelo FET un submodelo con nivel de detalle semanal para la vigencia, que permita hacer seguimiento al cumplimiento de la proyección del presupuesto</t>
  </si>
  <si>
    <t>1.2</t>
  </si>
  <si>
    <t>1.2.6</t>
  </si>
  <si>
    <t>SEP4</t>
  </si>
  <si>
    <t>Garantizar el seguimiento financiero de los concesionarios y operadores de transporte del Sistema</t>
  </si>
  <si>
    <t>Matrices de seguimiento a las obligaciones contractuales financieras para los concesionarios de las fases III, V y Cable con el fin de armonizar las actividades adelantadas por las diferentes interventorías</t>
  </si>
  <si>
    <t>Adelantar el levantamiento de la información de obligaciones económicas y financieras de los concesionarios y/u operadores, en formato Excel, conforme los respectivos contratos de concesión, sus estudios previos y anexos</t>
  </si>
  <si>
    <t>Estructurar la forma de realizar el seguimiento por parte de las diferentes interventorías a los contratos de concesión del Sistema, en lo referente a las obligaciones económicas y financieras. Lo anterior se realizará en archivo formato Excel</t>
  </si>
  <si>
    <t>Presentar al Subgerente Económico mediante correo electrónico los formatos elaborados</t>
  </si>
  <si>
    <t>1.3</t>
  </si>
  <si>
    <t>1.3.2</t>
  </si>
  <si>
    <t>SEP5</t>
  </si>
  <si>
    <t>Garantizar los recursos para la implementación de la infraestructura del Sistema</t>
  </si>
  <si>
    <t>Recursos programados para el año 2021, a obtener a través de un mecanismo de financiamiento, para la construcción de las Troncales Alimentadoras de la Primera Línea de Metro de Bogotá D.C. -TA PLMB-</t>
  </si>
  <si>
    <t>Adelantar la estructuración de la titularización (informe de estructuración de los primeros títulos a colocar)</t>
  </si>
  <si>
    <t>Adelantar la contratación del Patrimonio Autónomo de Titularización</t>
  </si>
  <si>
    <t>3. Consecución de recursos suficientes para el cierre del año 2021 a través de financiamiento para atender las necesidades del proyecto de construcción de las Troncales Alimentadoras de la Primera Línea del Metro de Bogotá D.C.-Tramo 1; siendo que estos recursos deberán ascender hasta máximo $350 mil millones de pesos en moneda corriente legal colombiana</t>
  </si>
  <si>
    <t>Observaciones OCI</t>
  </si>
  <si>
    <t>Resultado Esperado</t>
  </si>
  <si>
    <t>Anexo 1 - Matriz de Análisis de Indicadores de Gestión</t>
  </si>
  <si>
    <t>Nombre del Indicador</t>
  </si>
  <si>
    <t>Tipo de Indicador</t>
  </si>
  <si>
    <t>Formula</t>
  </si>
  <si>
    <t>Periodicidad</t>
  </si>
  <si>
    <t>Valor Minimo Aceptado</t>
  </si>
  <si>
    <t>Meta a Logar</t>
  </si>
  <si>
    <t>Fuente de Información</t>
  </si>
  <si>
    <t>Resultado Reportado</t>
  </si>
  <si>
    <t xml:space="preserve">% de cumplimiento </t>
  </si>
  <si>
    <t>Actualización de tarifas de remuneración a concesionarios del SITP.</t>
  </si>
  <si>
    <t>Eficiencia</t>
  </si>
  <si>
    <t>Mensual</t>
  </si>
  <si>
    <t>N. A.</t>
  </si>
  <si>
    <t>Lograr que el 100% de las actualizaciones de tarifas de remuneración de los concesionarios del SITP, se realice dentro de los 10 primeros días hábiles de cada mes.</t>
  </si>
  <si>
    <t>Dane, Ministerio de Minas, Ministerio de Trabajo</t>
  </si>
  <si>
    <t>Anual</t>
  </si>
  <si>
    <t>CM2</t>
  </si>
  <si>
    <t>Liquidaciones que han sido ajustadas debido a la gestión del subproceso de Remuneración de Agentes del Sistema</t>
  </si>
  <si>
    <t>Eficacia</t>
  </si>
  <si>
    <t>Trimestral</t>
  </si>
  <si>
    <t>Lograr que el 0% de las liquidaciones semanales deban ser ajustadas</t>
  </si>
  <si>
    <t>La fuente de la información son las liquidaciones previas de las Remuneraciones de los Agentes, en el ítem de Ajustes, teniendo en cuenta que se hace una selección dependiendo del concepto del ajuste y el área generador (cartas de ajustes enviadas al concesionario).</t>
  </si>
  <si>
    <t>CM3</t>
  </si>
  <si>
    <t xml:space="preserve">Liquidaciones Previas entregadas a Tiempo a la Fiduciaria </t>
  </si>
  <si>
    <t>Lograr que el 100% de las liquidaciones sean entregadas a tiempo</t>
  </si>
  <si>
    <t>CM4</t>
  </si>
  <si>
    <t xml:space="preserve">Porcentaje Total de Cumplimiento </t>
  </si>
  <si>
    <t>{(Gestionar la convocatoria del tribunal de decisiones /1)*0,20 +</t>
  </si>
  <si>
    <t xml:space="preserve"> (Gestionar la elaboración de documentos/1)*0,60 + </t>
  </si>
  <si>
    <t>(Finalizar la suscripción del contrato nuevo o prórroga/1)*0,20} * 100</t>
  </si>
  <si>
    <t xml:space="preserve">{(Recopilación de la información/1)*0,30 + </t>
  </si>
  <si>
    <t xml:space="preserve">(Definición de indicadores/1)*0,30 + </t>
  </si>
  <si>
    <t>(Elaboración del informe/1)*0,40} * 100</t>
  </si>
  <si>
    <t xml:space="preserve">{(Actualizar el modelo FET/1)*0,30 + </t>
  </si>
  <si>
    <t>(Incorporar en el modelo FET un submodelo con el detalle semanal/1)*0,30 +</t>
  </si>
  <si>
    <t xml:space="preserve"> (Elaboración del informe/1)*0,40} * 100</t>
  </si>
  <si>
    <t xml:space="preserve">{(Levantamiento de la información de obligaciones económicas y financieras/1)*0,30 + </t>
  </si>
  <si>
    <t xml:space="preserve">(Archivo Excel formulado para el seguimiento/1)*0,30 + </t>
  </si>
  <si>
    <t>(Matrices elaboradas y armonizadas de los contratos vigentes/1)*0,40} * 100</t>
  </si>
  <si>
    <t xml:space="preserve">{(Adelantar la estructuración de la titularización/1)*0,30 + </t>
  </si>
  <si>
    <t xml:space="preserve">(Adelantar la contratación del Patrimonio Autónomo de Titularización/1)*0,30 + </t>
  </si>
  <si>
    <t>(Consecución de recursos a través de financiamiento para cierre del año 2021/1)*0,40} * 100</t>
  </si>
  <si>
    <t>Resultado reportado por la Subgerencia Económica</t>
  </si>
  <si>
    <t>Seguimiento OCI Vigencia 2021</t>
  </si>
  <si>
    <t>Anexo 2 - Matriz Seguimiento al Plan de Acción Institucional</t>
  </si>
  <si>
    <r>
      <rPr>
        <b/>
        <sz val="10"/>
        <rFont val="Tahoma"/>
        <family val="2"/>
      </rPr>
      <t>Ponderación en el Logro del
Producto</t>
    </r>
  </si>
  <si>
    <r>
      <rPr>
        <b/>
        <sz val="10"/>
        <rFont val="Tahoma"/>
        <family val="2"/>
      </rPr>
      <t>Avance Porcentual Esperado con corte
31/12/21</t>
    </r>
  </si>
  <si>
    <t>Resultado del Auditor</t>
  </si>
  <si>
    <t>Se gestionó la convocatoria del Tribunal de Decisiones y diseñó y llevó a cabo la dinámica de reuniones según cronograma y avance en los temas. 
OCI: Se evidenció su cumplimiento con las actas del tribunal suministradas por la Subgerencia Económica, alcanzando la ponderación establecida del 20%.</t>
  </si>
  <si>
    <t>Se construyeron los reportes mensuales consolidados de los usos de las tarjetas funcionario asignadas a las áreas, así como el reporte consolidado (de noviembre 2020 a noviembre 2021) del análisis de los usos de las tarjetas inteligentes sin contacto asignadas a los funcionarios de cada área. La cantidad de TISC bloqueadas por uso inusual pasó de 341 en el 2020 a 7.410 en el 2021
OCI: Se pudieron evidenciar los reportes mensuales y consolidados para el periodo comprendido entre noviembre de 2020 y noviembre de 2021, al igual que la creación de una herramienta en ambiente web, en el cual se presenta la información detallada del uso de las tarjetas inteligentes sin contacto graficada en el mapa de la ciudad de Bogotá D. C., teniendo en cuenta lo anterior el compromiso logró un resultado final del 100%, conforme a lo reportado a la OAP</t>
  </si>
  <si>
    <t>Se adelantó la elaboración de las matrices de seguimiento al cumplimiento de las obligaciones financieras de los concesionarios según lo estipulado en los contratos de concesión.
OCI: Se observaron las matrices de seguimiento para los concesionarios de Fase III, Fase V y Cable, por lo tanto se evidencia el cumplimiento de la actividad</t>
  </si>
  <si>
    <t>SE: -Se actualizó el modelo FET con los cálculos económicos de los nuevos contratos de concesión de la etapa III de Fase V.
 -Se añadieron nuevos modos de transporte y proyectos de infraestructura como el corredor verde y la troncal de la Calle 13.
 -Se ajustaron y actualizaron los valores relacionados con la integración tarifaria del metro y registran.
 -Se realizó el estudio técnico-financiero de radicado No. 2021EE08659 con los valores definitivos con base en la información suministrada por la Subgerencia Técnica y de Servicios.
OCI: Se evidenció el cumplimiento de las tres actividades mediante los memorandos externos con numero de radicado 2021EE08659 y 2021EE21533 del 27 de mayo y 19 de noviembre de 2021 respectivamente, al igual que las capturas de pantalla de la actualización del modelo</t>
  </si>
  <si>
    <t>Adelantar las estimaciones con la información técnica más reciente entregada por la subgerencia Técnica y de Servicios, plasmando los resultados en el informe definitivo</t>
  </si>
  <si>
    <t>Se han adelantaron reuniones con los concesionarios con el fin de socializar los formatos de reporte de cifras financieras elaborados al interior de la Subgerencia Económica
Dado que no se dio continuidad a la interventoría Fase III y no se contrató interventoría para la Fase V, la Subgerencia Económica elaboró formatos de propios de supervisión a dichas concesiones.
OCI: Se observó que implementaron los formatos para llevar a cabo el seguimiento a cargo de la Subgerencia Económica, por lo tanto se evidencia el cumplimiento de la actividad</t>
  </si>
  <si>
    <t>OCI: Se observaron los correos remitidos los formatos implementados para la elaboración de los informe de supervisión a cargo de la Subgerencia Económica</t>
  </si>
  <si>
    <t>No se ha firmado el nuevo contrato dado que los concesionarios se encuentran revisando la minuta enviada. 
Retrasos: A corte de 31 de diciembre de 2021 no se ha aprobado la minuta del contrato dado que se encuentra en revisión por parte de los concesionarios. De acuerdo al cronograma modificado y aprobado por el tribunal de decisiones, la discusión de los ajustes y/o modificaciones a la minuta se llevará a cabo en enero de 2022 para luego dar inicio a las actividades de selección y contratación de la fiduciaria y posteriormente firmar el nuevo contrato.
OCI: Sin observaciones</t>
  </si>
  <si>
    <t>Se cuenta con el informe de estructuración de los primeros títulos a colocar en el mercado (primera versión) entregado por Banca de Inversión Bancolombia.
Se suscribió el contrato del Patrimonio Autónomo Emisor de la Titularización con Fiduciaria Corficolombiana.
Se suscribió el contrato de crédito con Bancolombia para atender las necesidades del proyecto de construcción de las Troncales Alimentadoras de la Primera Línea del Metro de Bogotá D.C.-Tramo 1.
OCI: Se evidenció que se cumplió con las tres actividades necesarias para el logro del producto, las cuales se relacionan con la estructuración de la titularización, la contratación del patrimonio autónomo con la fiduciaria Corficolombiana S. A., al igual que el contrato de crédito puente con Bancolombia S. A., mediante los cuales se  busca garantizar los recursos para primera línea del metro de Bogotá</t>
  </si>
  <si>
    <t>Observaciones</t>
  </si>
  <si>
    <t>Realizar la actualización de las tarifas de remuneración de los concesionarios del SITP, dentro de los plazos previstos contractualmente</t>
  </si>
  <si>
    <t>Medición de la elaboración de los estudios económicos que permiten estimar las necesidades de recursos externos del SITP o de soporte a la actualización tarifaria 2021</t>
  </si>
  <si>
    <t>Descripción</t>
  </si>
  <si>
    <t>Determinar el porcentaje de cumplimiento de los estudios económicos que estiman las necesidades de recursos externos del SITP o de soporte a la actualización tarifaria y que se solicitan al área de estudios sectoriales de la Subgerencia Económica. Este indicador mide la eficiencia de la Subgerencia Económica en la elaboración de los estudios que proyectan las necesidades de recursos externos para el Sistema</t>
  </si>
  <si>
    <t>EEt = (Estudios realizados en el año t / Estudios solicitados en el año t )*100</t>
  </si>
  <si>
    <t>La fuente de información proviene de datos de variables técnicas proyectadas por la Subgerencia Técnica y de Servicios y de datos históricos de la Subgerencia Económica; El fin del estudio técnico y financiero de soporte a la actualización de tarifaria o de proyección de necesidades de recursos, es dar cumplimiento a lo solicitado por el Subgerente Económico en función de realizar la planeación tarifaria del Sistema Integrado de Transporte Público de la ciudad de Bogotá, de acuerdo con lo estipulado en el decreto 309 de 2009, articulo 22 y 383 de 2019.</t>
  </si>
  <si>
    <t>De acuerdo con la información suministrada por la Subgerencia Económica se realizó el recálculo de indicador se evidencia que para la vigencia 2021 se logró el reporte de las actualizaciones dentro de los diez (10) primeros días hábiles de cada mes, por lo tanto en un promedio simple el indicador alcanzó un porcentaje de cumplimiento del 100%</t>
  </si>
  <si>
    <t>Se reportó en el aplicativo SIGEST de manera extemporánea y no se obtuvo evidencia de su cálculo y avance. Por otra parte se evidenció que se reportó de forma extemporánea, incumpliendo con el numeral 6.8. Reporte de los indicadores de gestión en la viñeta 4 “El reporte deberá ser realizado los primeros diez días hábiles del mes siguiente al período que se reporta posterior a este tiempo, el archivo será retirado.”</t>
  </si>
  <si>
    <t>Este es un indicador que se mide de manera trimestral y de acuerdo con la información suministrada por la dependencia se logra el cumplimiento de este en un 100% para el segundo y el cuarto trimestre, para el primero se cumple solo con el 92% y en el tercero en un 86%, teniendo en cuenta que de las 52 semanas remuneradas en la vigencia 2021, 49 fueron entregadas a tiempo conforme a lo establecido en la ficha tecina, el indicador alcanzó un porcentaje de cumplimiento del 94,23%.
Por otra parte se evidenció que se reportó el ultimo trimestre de forma extemporánea, incumpliendo con el numeral 6.8. Reporte de los indicadores de gestión en la viñeta 4 “El reporte deberá ser realizado los primeros diez días hábiles del mes siguiente al período que se reporta posterior a este tiempo, el archivo será retirado.</t>
  </si>
  <si>
    <t>Por anterior se recomienda revisar y o ajustar el valor máximo aceptado toda vez que como se indicó con la meta actual el área siempre va a cumplir, por lo tanto nunca requerirá la toma de acciones preventivas que promuevan la mejora continua.
Teniendo en cuenta que para los cuatro trimestres se reportó como resultado del indicador 0%, 0%, 0,11% y 0%, por lo tanto en un promedio simple el indicador presenta un resultado del 0,0275, conforme a lo registrado en la ficha tecina.
Por otra parte se evidenció que se reportó el ultimo trimestre de forma extemporánea, incumpliendo con el numeral 6.8. Reporte de los indicadores de gestión en la viñeta 4 “El reporte deberá ser realizado los primeros diez días hábiles del mes siguiente al período que se reporta posterior a este tiempo, el archivo será retirado.”</t>
  </si>
  <si>
    <t>Disminuir los ajustes efectuados debido a inconsistencias realizadas por la gestión del personal del área de Remuneración de Agentes del Sistema en las liquidaciones previas semanales</t>
  </si>
  <si>
    <t>Disminuir el número de liquidaciones semanales que se entregan por fuera del plazo máximo permitido a la Fiduciaria.</t>
  </si>
  <si>
    <t>Fechas en las cuales se cargó la liquidación previa en el aplicativo implementado por la Fiduciaria o en el correo enviado a la Fiduciaria con la liquidación previa</t>
  </si>
  <si>
    <t xml:space="preserve">	
Lograr como mínimo que el 85% de las liquidaciones sean entregadas los días miércoles</t>
  </si>
  <si>
    <t>Se envió la minuta del contrato de fiducia para que sea revisada por cada concesionario. De acuerdo con el cronograma los ajustes y comentarios de la misma se discutirán a en enero de 2022. Una vez discutida y aprobada la minuta se envíen los pliegos de contratación de la nueva fiduciaria y el reglamento del tribunal de decisiones. 
OCI: Teniendo en cuenta lo establecido en el acta de ponderación, la presente actividad se validaría con el Pliego de la licitación nueva o la prórroga de la Fiduciaria actual, conforme a lo evidenciado en la sesión del tribunal de decisiones del 5 de noviembre del 2021, se aprobó la segunda prorroga teniendo en cuenta las dificultades y retrasos que se han presentado en la revisión y aprobación de la minuta por parte de los concesionarios. Por lo que se valida el avance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</si>
</sst>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mm/yyyy;@"/>
    <numFmt numFmtId="166" formatCode="0.0%"/>
    <numFmt numFmtId="167" formatCode="0.0000"/>
  </numFmts>
  <fonts count="13" x14ac:knownFonts="1">
    <font>
      <sz val="11"/>
      <color theme="1"/>
      <name val="Calibri"/>
      <family val="2"/>
      <scheme val="minor"/>
    </font>
    <font>
      <sz val="11"/>
      <color theme="1"/>
      <name val="Calibri"/>
      <family val="2"/>
      <scheme val="minor"/>
    </font>
    <font>
      <sz val="10"/>
      <color rgb="FF000000"/>
      <name val="Times New Roman"/>
      <family val="1"/>
    </font>
    <font>
      <b/>
      <sz val="10"/>
      <name val="Arial"/>
      <family val="2"/>
    </font>
    <font>
      <sz val="11"/>
      <name val="Arial"/>
      <family val="2"/>
    </font>
    <font>
      <sz val="12"/>
      <color theme="1"/>
      <name val="Arial"/>
      <family val="2"/>
    </font>
    <font>
      <b/>
      <sz val="18"/>
      <name val="Arial"/>
      <family val="2"/>
    </font>
    <font>
      <sz val="10"/>
      <name val="Arial"/>
      <family val="2"/>
    </font>
    <font>
      <sz val="10"/>
      <name val="Tahoma"/>
      <family val="2"/>
    </font>
    <font>
      <sz val="8"/>
      <name val="Calibri"/>
      <family val="2"/>
      <scheme val="minor"/>
    </font>
    <font>
      <sz val="10"/>
      <color rgb="FF000000"/>
      <name val="Tahoma"/>
      <family val="2"/>
    </font>
    <font>
      <b/>
      <sz val="10"/>
      <name val="Tahoma"/>
      <family val="2"/>
    </font>
    <font>
      <b/>
      <sz val="14"/>
      <name val="Tahoma"/>
      <family val="2"/>
    </font>
  </fonts>
  <fills count="6">
    <fill>
      <patternFill patternType="none"/>
    </fill>
    <fill>
      <patternFill patternType="gray125"/>
    </fill>
    <fill>
      <patternFill patternType="solid">
        <fgColor rgb="FFF2F2F2"/>
      </patternFill>
    </fill>
    <fill>
      <patternFill patternType="solid">
        <fgColor rgb="FFF2F8EE"/>
        <bgColor indexed="64"/>
      </patternFill>
    </fill>
    <fill>
      <patternFill patternType="solid">
        <fgColor rgb="FFFDF0E9"/>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s>
  <cellStyleXfs count="7">
    <xf numFmtId="0" fontId="0" fillId="0" borderId="0"/>
    <xf numFmtId="0" fontId="2" fillId="0" borderId="0"/>
    <xf numFmtId="0" fontId="1"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4" fillId="5" borderId="0" xfId="3" applyFont="1" applyFill="1" applyAlignment="1">
      <alignment vertical="center" wrapText="1"/>
    </xf>
    <xf numFmtId="0" fontId="6" fillId="5" borderId="0" xfId="3" applyFont="1" applyFill="1" applyAlignment="1">
      <alignment horizontal="center"/>
    </xf>
    <xf numFmtId="0" fontId="4" fillId="5" borderId="0" xfId="3" applyFont="1" applyFill="1" applyAlignment="1">
      <alignment vertical="center"/>
    </xf>
    <xf numFmtId="0" fontId="4" fillId="5" borderId="0" xfId="3" applyFont="1" applyFill="1" applyAlignment="1">
      <alignment horizontal="center" vertical="center" wrapText="1"/>
    </xf>
    <xf numFmtId="0" fontId="4" fillId="5" borderId="0" xfId="3" applyFont="1" applyFill="1" applyAlignment="1">
      <alignment horizontal="center" vertical="center"/>
    </xf>
    <xf numFmtId="0" fontId="3" fillId="5" borderId="10" xfId="3" applyFont="1" applyFill="1" applyBorder="1" applyAlignment="1">
      <alignment horizontal="center" vertical="center" wrapText="1"/>
    </xf>
    <xf numFmtId="0" fontId="3" fillId="5" borderId="11" xfId="3" applyFont="1" applyFill="1" applyBorder="1" applyAlignment="1">
      <alignment horizontal="center" vertical="center" wrapText="1"/>
    </xf>
    <xf numFmtId="0" fontId="3" fillId="5" borderId="2" xfId="3" applyFont="1" applyFill="1" applyBorder="1" applyAlignment="1">
      <alignment horizontal="center" vertical="center" wrapText="1"/>
    </xf>
    <xf numFmtId="0" fontId="3" fillId="5" borderId="0" xfId="3" applyFont="1" applyFill="1" applyAlignment="1">
      <alignment horizontal="center" vertical="center" wrapText="1"/>
    </xf>
    <xf numFmtId="0" fontId="3" fillId="5" borderId="0" xfId="3" applyFont="1" applyFill="1" applyAlignment="1">
      <alignment horizontal="center" vertical="center"/>
    </xf>
    <xf numFmtId="0" fontId="7" fillId="0" borderId="13" xfId="3" applyFont="1" applyBorder="1" applyAlignment="1">
      <alignment horizontal="center" vertical="center" wrapText="1"/>
    </xf>
    <xf numFmtId="9" fontId="7" fillId="0" borderId="13" xfId="3" applyNumberFormat="1" applyFont="1" applyBorder="1" applyAlignment="1">
      <alignment horizontal="center" vertical="center" wrapText="1"/>
    </xf>
    <xf numFmtId="10" fontId="7" fillId="0" borderId="13" xfId="4" applyNumberFormat="1" applyFont="1" applyFill="1" applyBorder="1" applyAlignment="1">
      <alignment horizontal="center" vertical="center" wrapText="1"/>
    </xf>
    <xf numFmtId="10" fontId="7" fillId="0" borderId="14" xfId="5" applyNumberFormat="1" applyFont="1" applyFill="1" applyBorder="1" applyAlignment="1">
      <alignment horizontal="center" vertical="center"/>
    </xf>
    <xf numFmtId="9" fontId="7" fillId="0" borderId="0" xfId="4" applyFont="1" applyFill="1" applyBorder="1" applyAlignment="1">
      <alignment horizontal="center" vertical="center"/>
    </xf>
    <xf numFmtId="0" fontId="8" fillId="0" borderId="0" xfId="3" applyFont="1" applyAlignment="1">
      <alignment vertical="center"/>
    </xf>
    <xf numFmtId="0" fontId="7" fillId="0" borderId="0" xfId="3" applyFont="1" applyAlignment="1">
      <alignment vertical="center"/>
    </xf>
    <xf numFmtId="0" fontId="7" fillId="0" borderId="3" xfId="3" applyFont="1" applyBorder="1" applyAlignment="1">
      <alignment horizontal="center" vertical="center" wrapText="1"/>
    </xf>
    <xf numFmtId="10" fontId="7" fillId="0" borderId="3" xfId="4" applyNumberFormat="1" applyFont="1" applyFill="1" applyBorder="1" applyAlignment="1">
      <alignment horizontal="center" vertical="center" wrapText="1"/>
    </xf>
    <xf numFmtId="10" fontId="7" fillId="0" borderId="8" xfId="5" applyNumberFormat="1" applyFont="1" applyFill="1" applyBorder="1" applyAlignment="1">
      <alignment horizontal="center" vertical="center"/>
    </xf>
    <xf numFmtId="166" fontId="7" fillId="0" borderId="0" xfId="4" applyNumberFormat="1" applyFont="1" applyFill="1" applyBorder="1" applyAlignment="1">
      <alignment horizontal="center" vertical="center"/>
    </xf>
    <xf numFmtId="9" fontId="7" fillId="0" borderId="0" xfId="5" applyFont="1" applyFill="1" applyBorder="1" applyAlignment="1">
      <alignment horizontal="center" vertical="center"/>
    </xf>
    <xf numFmtId="0" fontId="7" fillId="0" borderId="16" xfId="3" applyFont="1" applyBorder="1" applyAlignment="1">
      <alignment horizontal="center" vertical="center" wrapText="1"/>
    </xf>
    <xf numFmtId="0" fontId="7" fillId="0" borderId="16" xfId="3" applyFont="1" applyBorder="1" applyAlignment="1">
      <alignment horizontal="center" wrapText="1"/>
    </xf>
    <xf numFmtId="10" fontId="7" fillId="0" borderId="16" xfId="5" applyNumberFormat="1" applyFont="1" applyFill="1" applyBorder="1" applyAlignment="1">
      <alignment horizontal="center" vertical="center"/>
    </xf>
    <xf numFmtId="10" fontId="7" fillId="0" borderId="17" xfId="5" applyNumberFormat="1" applyFont="1" applyFill="1" applyBorder="1" applyAlignment="1">
      <alignment horizontal="center" vertical="center"/>
    </xf>
    <xf numFmtId="9" fontId="7" fillId="0" borderId="0" xfId="5" applyFont="1" applyFill="1" applyBorder="1" applyAlignment="1">
      <alignment horizontal="center" vertical="center" wrapText="1"/>
    </xf>
    <xf numFmtId="0" fontId="7" fillId="5" borderId="0" xfId="3" applyFont="1" applyFill="1" applyAlignment="1">
      <alignment vertical="center" wrapText="1"/>
    </xf>
    <xf numFmtId="0" fontId="7" fillId="5" borderId="0" xfId="3" applyFont="1" applyFill="1" applyAlignment="1">
      <alignment horizontal="center" vertical="center" wrapText="1"/>
    </xf>
    <xf numFmtId="0" fontId="7" fillId="5" borderId="0" xfId="3" applyFont="1" applyFill="1" applyAlignment="1">
      <alignment horizontal="justify" vertical="center" wrapText="1"/>
    </xf>
    <xf numFmtId="0" fontId="3" fillId="5" borderId="18" xfId="3" applyFont="1" applyFill="1" applyBorder="1" applyAlignment="1">
      <alignment horizontal="center" vertical="center" wrapText="1"/>
    </xf>
    <xf numFmtId="10" fontId="3" fillId="5" borderId="19" xfId="3" applyNumberFormat="1" applyFont="1" applyFill="1" applyBorder="1" applyAlignment="1">
      <alignment horizontal="center" vertical="center"/>
    </xf>
    <xf numFmtId="10" fontId="3" fillId="5" borderId="0" xfId="3" applyNumberFormat="1" applyFont="1" applyFill="1" applyAlignment="1">
      <alignment horizontal="center" vertical="center"/>
    </xf>
    <xf numFmtId="0" fontId="7" fillId="5" borderId="0" xfId="3" applyFont="1" applyFill="1" applyAlignment="1">
      <alignment vertical="center"/>
    </xf>
    <xf numFmtId="0" fontId="4" fillId="5" borderId="0" xfId="3" applyFont="1" applyFill="1" applyAlignment="1">
      <alignment horizontal="justify" vertical="center" wrapText="1"/>
    </xf>
    <xf numFmtId="10" fontId="4" fillId="5" borderId="0" xfId="3" applyNumberFormat="1" applyFont="1" applyFill="1" applyAlignment="1">
      <alignment horizontal="center" vertical="center"/>
    </xf>
    <xf numFmtId="0" fontId="10" fillId="0" borderId="0" xfId="1" applyFont="1" applyAlignment="1">
      <alignment horizontal="left" vertical="top"/>
    </xf>
    <xf numFmtId="0" fontId="11" fillId="3" borderId="5" xfId="3" applyFont="1" applyFill="1" applyBorder="1" applyAlignment="1" applyProtection="1">
      <alignment horizontal="center" vertical="center"/>
      <protection locked="0"/>
    </xf>
    <xf numFmtId="0" fontId="8" fillId="0" borderId="9" xfId="1" applyFont="1" applyBorder="1" applyAlignment="1">
      <alignment horizontal="left" vertical="center" wrapText="1"/>
    </xf>
    <xf numFmtId="0" fontId="8" fillId="0" borderId="3" xfId="1" applyFont="1" applyBorder="1" applyAlignment="1">
      <alignment horizontal="left" vertical="center" wrapText="1"/>
    </xf>
    <xf numFmtId="165" fontId="10" fillId="0" borderId="3" xfId="1" applyNumberFormat="1" applyFont="1" applyBorder="1" applyAlignment="1">
      <alignment horizontal="left" vertical="center" shrinkToFit="1"/>
    </xf>
    <xf numFmtId="0" fontId="8" fillId="0" borderId="20" xfId="1" applyFont="1" applyBorder="1" applyAlignment="1">
      <alignment horizontal="left" vertical="center" wrapText="1"/>
    </xf>
    <xf numFmtId="165" fontId="10" fillId="0" borderId="20" xfId="1" applyNumberFormat="1" applyFont="1" applyBorder="1" applyAlignment="1">
      <alignment horizontal="left" vertical="center" shrinkToFit="1"/>
    </xf>
    <xf numFmtId="0" fontId="8" fillId="0" borderId="0" xfId="1" applyFont="1" applyBorder="1" applyAlignment="1">
      <alignment horizontal="left" vertical="center" wrapText="1"/>
    </xf>
    <xf numFmtId="165" fontId="10" fillId="0" borderId="0" xfId="1" applyNumberFormat="1" applyFont="1" applyBorder="1" applyAlignment="1">
      <alignment horizontal="left" vertical="center" shrinkToFit="1"/>
    </xf>
    <xf numFmtId="0" fontId="8" fillId="0" borderId="1" xfId="1" applyFont="1" applyBorder="1" applyAlignment="1">
      <alignment horizontal="left" vertical="center" wrapText="1"/>
    </xf>
    <xf numFmtId="0" fontId="8" fillId="0" borderId="23" xfId="1" applyFont="1" applyBorder="1" applyAlignment="1">
      <alignment horizontal="left" vertical="center" wrapText="1"/>
    </xf>
    <xf numFmtId="165" fontId="10" fillId="0" borderId="1" xfId="1" applyNumberFormat="1" applyFont="1" applyBorder="1" applyAlignment="1">
      <alignment horizontal="left" vertical="center" shrinkToFit="1"/>
    </xf>
    <xf numFmtId="165" fontId="10" fillId="0" borderId="23" xfId="1" applyNumberFormat="1" applyFont="1" applyBorder="1" applyAlignment="1">
      <alignment horizontal="left" vertical="center" shrinkToFit="1"/>
    </xf>
    <xf numFmtId="165" fontId="10" fillId="0" borderId="21" xfId="1" applyNumberFormat="1" applyFont="1" applyBorder="1" applyAlignment="1">
      <alignment horizontal="left" vertical="center" shrinkToFit="1"/>
    </xf>
    <xf numFmtId="165" fontId="10" fillId="0" borderId="22" xfId="1" applyNumberFormat="1" applyFont="1" applyBorder="1" applyAlignment="1">
      <alignment horizontal="left" vertical="center" shrinkToFit="1"/>
    </xf>
    <xf numFmtId="0" fontId="12" fillId="5" borderId="0" xfId="3" applyFont="1" applyFill="1" applyAlignment="1" applyProtection="1">
      <alignment horizontal="left" vertical="center"/>
      <protection locked="0"/>
    </xf>
    <xf numFmtId="0" fontId="11" fillId="3" borderId="4" xfId="3" applyFont="1" applyFill="1" applyBorder="1" applyAlignment="1" applyProtection="1">
      <alignment horizontal="left" vertical="center"/>
      <protection locked="0"/>
    </xf>
    <xf numFmtId="0" fontId="11" fillId="3" borderId="6" xfId="3" applyFont="1" applyFill="1" applyBorder="1" applyAlignment="1" applyProtection="1">
      <alignment horizontal="left" vertical="center"/>
      <protection locked="0"/>
    </xf>
    <xf numFmtId="0" fontId="8" fillId="0" borderId="0" xfId="3" applyFont="1" applyAlignment="1" applyProtection="1">
      <alignment horizontal="left" vertical="center"/>
      <protection locked="0"/>
    </xf>
    <xf numFmtId="164" fontId="10" fillId="0" borderId="1" xfId="1" applyNumberFormat="1" applyFont="1" applyBorder="1" applyAlignment="1">
      <alignment horizontal="left" vertical="center" shrinkToFit="1"/>
    </xf>
    <xf numFmtId="0" fontId="8" fillId="0" borderId="21" xfId="1" applyFont="1" applyBorder="1" applyAlignment="1">
      <alignment horizontal="left" vertical="center" wrapText="1"/>
    </xf>
    <xf numFmtId="0" fontId="8" fillId="0" borderId="24" xfId="1" applyFont="1" applyBorder="1" applyAlignment="1">
      <alignment horizontal="left" vertical="center" wrapText="1"/>
    </xf>
    <xf numFmtId="9" fontId="10" fillId="0" borderId="1" xfId="1" applyNumberFormat="1" applyFont="1" applyBorder="1" applyAlignment="1">
      <alignment horizontal="left" vertical="center" shrinkToFit="1"/>
    </xf>
    <xf numFmtId="0" fontId="8" fillId="0" borderId="3" xfId="2" applyFont="1" applyFill="1" applyBorder="1" applyAlignment="1" applyProtection="1">
      <alignment horizontal="left" vertical="center" wrapText="1"/>
      <protection locked="0"/>
    </xf>
    <xf numFmtId="0" fontId="8" fillId="5" borderId="0" xfId="2" applyFont="1" applyFill="1" applyAlignment="1">
      <alignment horizontal="left" vertical="center"/>
    </xf>
    <xf numFmtId="164" fontId="10" fillId="0" borderId="23" xfId="1" applyNumberFormat="1" applyFont="1" applyBorder="1" applyAlignment="1">
      <alignment horizontal="left" vertical="center" shrinkToFit="1"/>
    </xf>
    <xf numFmtId="0" fontId="10" fillId="0" borderId="24" xfId="1" applyFont="1" applyBorder="1" applyAlignment="1">
      <alignment horizontal="left" vertical="center" wrapText="1"/>
    </xf>
    <xf numFmtId="9" fontId="10" fillId="0" borderId="23" xfId="1" applyNumberFormat="1" applyFont="1" applyBorder="1" applyAlignment="1">
      <alignment horizontal="left" vertical="center" shrinkToFit="1"/>
    </xf>
    <xf numFmtId="164" fontId="10" fillId="0" borderId="20" xfId="1" applyNumberFormat="1" applyFont="1" applyBorder="1" applyAlignment="1">
      <alignment horizontal="left" vertical="center" shrinkToFit="1"/>
    </xf>
    <xf numFmtId="0" fontId="8" fillId="0" borderId="22" xfId="1" applyFont="1" applyBorder="1" applyAlignment="1">
      <alignment horizontal="left" vertical="center" wrapText="1"/>
    </xf>
    <xf numFmtId="9" fontId="10" fillId="0" borderId="20" xfId="1" applyNumberFormat="1" applyFont="1" applyBorder="1" applyAlignment="1">
      <alignment horizontal="left" vertical="center" shrinkToFit="1"/>
    </xf>
    <xf numFmtId="0" fontId="10" fillId="0" borderId="3" xfId="1" applyFont="1" applyBorder="1" applyAlignment="1">
      <alignment horizontal="left" vertical="center" wrapText="1"/>
    </xf>
    <xf numFmtId="9" fontId="10" fillId="0" borderId="28" xfId="1" applyNumberFormat="1" applyFont="1" applyBorder="1" applyAlignment="1">
      <alignment horizontal="left" vertical="center" shrinkToFit="1"/>
    </xf>
    <xf numFmtId="9" fontId="10" fillId="0" borderId="29" xfId="1" applyNumberFormat="1" applyFont="1" applyBorder="1" applyAlignment="1">
      <alignment horizontal="left" vertical="center" shrinkToFit="1"/>
    </xf>
    <xf numFmtId="9" fontId="10" fillId="0" borderId="30" xfId="1" applyNumberFormat="1" applyFont="1" applyBorder="1" applyAlignment="1">
      <alignment horizontal="left" vertical="center" shrinkToFit="1"/>
    </xf>
    <xf numFmtId="9" fontId="10" fillId="0" borderId="31" xfId="1" applyNumberFormat="1" applyFont="1" applyBorder="1" applyAlignment="1">
      <alignment horizontal="left" vertical="center" shrinkToFit="1"/>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3" borderId="12" xfId="3" applyFont="1" applyFill="1" applyBorder="1" applyAlignment="1">
      <alignment horizontal="left" vertical="center" wrapText="1"/>
    </xf>
    <xf numFmtId="0" fontId="11" fillId="3" borderId="13" xfId="3" applyFont="1" applyFill="1" applyBorder="1" applyAlignment="1">
      <alignment horizontal="left" vertical="center" wrapText="1"/>
    </xf>
    <xf numFmtId="9" fontId="11" fillId="3" borderId="14" xfId="4" applyFont="1" applyFill="1" applyBorder="1" applyAlignment="1">
      <alignment horizontal="left" vertical="center" wrapText="1"/>
    </xf>
    <xf numFmtId="9" fontId="11" fillId="4" borderId="6" xfId="4" applyFont="1" applyFill="1" applyBorder="1" applyAlignment="1">
      <alignment horizontal="left" vertical="center" wrapText="1"/>
    </xf>
    <xf numFmtId="1" fontId="10" fillId="0" borderId="28" xfId="1" applyNumberFormat="1" applyFont="1" applyBorder="1" applyAlignment="1">
      <alignment horizontal="left" vertical="center" shrinkToFit="1"/>
    </xf>
    <xf numFmtId="1" fontId="10" fillId="0" borderId="29" xfId="1" applyNumberFormat="1" applyFont="1" applyBorder="1" applyAlignment="1">
      <alignment horizontal="left" vertical="center" shrinkToFit="1"/>
    </xf>
    <xf numFmtId="1" fontId="10" fillId="0" borderId="30" xfId="1" applyNumberFormat="1" applyFont="1" applyBorder="1" applyAlignment="1">
      <alignment horizontal="left" vertical="center" shrinkToFit="1"/>
    </xf>
    <xf numFmtId="1" fontId="10" fillId="0" borderId="31" xfId="1" applyNumberFormat="1" applyFont="1" applyBorder="1" applyAlignment="1">
      <alignment horizontal="left" vertical="center" shrinkToFit="1"/>
    </xf>
    <xf numFmtId="164" fontId="10" fillId="0" borderId="35" xfId="1" applyNumberFormat="1" applyFont="1" applyBorder="1" applyAlignment="1">
      <alignment horizontal="left" vertical="center" shrinkToFit="1"/>
    </xf>
    <xf numFmtId="0" fontId="8" fillId="0" borderId="36" xfId="1" applyFont="1" applyBorder="1" applyAlignment="1">
      <alignment horizontal="left" vertical="center" wrapText="1"/>
    </xf>
    <xf numFmtId="0" fontId="8" fillId="0" borderId="35" xfId="1" applyFont="1" applyBorder="1" applyAlignment="1">
      <alignment horizontal="left" vertical="center" wrapText="1"/>
    </xf>
    <xf numFmtId="0" fontId="8" fillId="0" borderId="16" xfId="1" applyFont="1" applyBorder="1" applyAlignment="1">
      <alignment horizontal="left" vertical="center" wrapText="1"/>
    </xf>
    <xf numFmtId="165" fontId="10" fillId="0" borderId="16" xfId="1" applyNumberFormat="1" applyFont="1" applyBorder="1" applyAlignment="1">
      <alignment horizontal="left" vertical="center" shrinkToFit="1"/>
    </xf>
    <xf numFmtId="0" fontId="10" fillId="0" borderId="16" xfId="1" applyFont="1" applyBorder="1" applyAlignment="1">
      <alignment horizontal="left" vertical="center" wrapText="1"/>
    </xf>
    <xf numFmtId="9" fontId="10" fillId="0" borderId="35" xfId="1" applyNumberFormat="1" applyFont="1" applyBorder="1" applyAlignment="1">
      <alignment horizontal="left" vertical="center" shrinkToFit="1"/>
    </xf>
    <xf numFmtId="165" fontId="10" fillId="0" borderId="35" xfId="1" applyNumberFormat="1" applyFont="1" applyBorder="1" applyAlignment="1">
      <alignment horizontal="left" vertical="center" shrinkToFit="1"/>
    </xf>
    <xf numFmtId="165" fontId="10" fillId="0" borderId="36" xfId="1" applyNumberFormat="1" applyFont="1" applyBorder="1" applyAlignment="1">
      <alignment horizontal="left" vertical="center" shrinkToFit="1"/>
    </xf>
    <xf numFmtId="10" fontId="10" fillId="0" borderId="0" xfId="6" applyNumberFormat="1" applyFont="1" applyAlignment="1">
      <alignment horizontal="left" vertical="top"/>
    </xf>
    <xf numFmtId="0" fontId="10" fillId="0" borderId="0" xfId="1" applyFont="1" applyAlignment="1">
      <alignment horizontal="left" vertical="center"/>
    </xf>
    <xf numFmtId="0" fontId="10" fillId="0" borderId="25" xfId="1" applyFont="1" applyBorder="1" applyAlignment="1">
      <alignment horizontal="left" vertical="center"/>
    </xf>
    <xf numFmtId="9" fontId="10" fillId="0" borderId="26" xfId="6" applyFont="1" applyBorder="1" applyAlignment="1">
      <alignment horizontal="left" vertical="center"/>
    </xf>
    <xf numFmtId="0" fontId="10" fillId="0" borderId="27" xfId="1" applyFont="1" applyBorder="1" applyAlignment="1">
      <alignment horizontal="left" vertical="center"/>
    </xf>
    <xf numFmtId="0" fontId="10" fillId="0" borderId="19" xfId="1" applyFont="1" applyBorder="1" applyAlignment="1">
      <alignment horizontal="left" vertical="center"/>
    </xf>
    <xf numFmtId="0" fontId="11" fillId="5" borderId="18" xfId="3" applyFont="1" applyFill="1" applyBorder="1" applyAlignment="1">
      <alignment horizontal="left" vertical="center" wrapText="1"/>
    </xf>
    <xf numFmtId="9" fontId="11" fillId="5" borderId="18" xfId="3" applyNumberFormat="1" applyFont="1" applyFill="1" applyBorder="1" applyAlignment="1">
      <alignment horizontal="left" vertical="center"/>
    </xf>
    <xf numFmtId="10" fontId="11" fillId="5" borderId="18" xfId="3" applyNumberFormat="1" applyFont="1" applyFill="1" applyBorder="1" applyAlignment="1">
      <alignment horizontal="left" vertical="center"/>
    </xf>
    <xf numFmtId="0" fontId="7" fillId="0" borderId="12" xfId="3" applyFont="1" applyBorder="1" applyAlignment="1">
      <alignment horizontal="left" vertical="center" wrapText="1"/>
    </xf>
    <xf numFmtId="0" fontId="7" fillId="0" borderId="7" xfId="3" applyFont="1" applyBorder="1" applyAlignment="1">
      <alignment horizontal="left" vertical="center" wrapText="1"/>
    </xf>
    <xf numFmtId="0" fontId="7" fillId="0" borderId="15" xfId="3" applyFont="1" applyBorder="1" applyAlignment="1">
      <alignment horizontal="left" vertical="center" wrapText="1"/>
    </xf>
    <xf numFmtId="0" fontId="7" fillId="0" borderId="13" xfId="3" applyFont="1" applyBorder="1" applyAlignment="1">
      <alignment horizontal="left" vertical="center" wrapText="1"/>
    </xf>
    <xf numFmtId="0" fontId="7" fillId="0" borderId="3" xfId="3" applyFont="1" applyBorder="1" applyAlignment="1">
      <alignment horizontal="left" vertical="center" wrapText="1"/>
    </xf>
    <xf numFmtId="0" fontId="7" fillId="0" borderId="16" xfId="3" applyFont="1" applyBorder="1" applyAlignment="1">
      <alignment horizontal="left" vertical="center" wrapText="1"/>
    </xf>
    <xf numFmtId="0" fontId="7" fillId="5" borderId="13" xfId="3" applyFont="1" applyFill="1" applyBorder="1" applyAlignment="1">
      <alignment horizontal="left" vertical="center" wrapText="1"/>
    </xf>
    <xf numFmtId="9" fontId="7" fillId="0" borderId="3" xfId="3" applyNumberFormat="1" applyFont="1" applyBorder="1" applyAlignment="1">
      <alignment horizontal="center" vertical="center"/>
    </xf>
    <xf numFmtId="9" fontId="7" fillId="0" borderId="3" xfId="3" applyNumberFormat="1" applyFont="1" applyBorder="1" applyAlignment="1">
      <alignment horizontal="left" vertical="center" wrapText="1"/>
    </xf>
    <xf numFmtId="167" fontId="7" fillId="0" borderId="3" xfId="4" applyNumberFormat="1" applyFont="1" applyFill="1" applyBorder="1" applyAlignment="1">
      <alignment horizontal="center" vertical="center" wrapText="1"/>
    </xf>
    <xf numFmtId="9" fontId="7" fillId="0" borderId="16" xfId="3" applyNumberFormat="1" applyFont="1" applyBorder="1" applyAlignment="1">
      <alignment horizontal="center" vertical="center" wrapText="1"/>
    </xf>
    <xf numFmtId="9" fontId="7" fillId="0" borderId="3" xfId="3" applyNumberFormat="1" applyFont="1" applyBorder="1" applyAlignment="1">
      <alignment horizontal="center" vertical="center" wrapText="1"/>
    </xf>
    <xf numFmtId="9" fontId="10" fillId="0" borderId="26" xfId="1" applyNumberFormat="1" applyFont="1" applyBorder="1" applyAlignment="1">
      <alignment horizontal="left" vertical="center"/>
    </xf>
  </cellXfs>
  <cellStyles count="7">
    <cellStyle name="Normal" xfId="0" builtinId="0"/>
    <cellStyle name="Normal 2" xfId="1" xr:uid="{F9D1E4EB-3A2D-4620-9301-F58A4D613750}"/>
    <cellStyle name="Normal 2 2 2" xfId="2" xr:uid="{C49E1EFC-B5AB-4858-9154-5BE0A3FC42DF}"/>
    <cellStyle name="Normal 7 2" xfId="3" xr:uid="{C33743CC-0CD2-4569-9A96-E662D09B7F09}"/>
    <cellStyle name="Porcentaje" xfId="6" builtinId="5"/>
    <cellStyle name="Porcentaje 2 2" xfId="4" xr:uid="{565006C6-E99A-4720-8FCB-4768600F870A}"/>
    <cellStyle name="Porcentaje 4" xfId="5" xr:uid="{8C00CD9B-7D80-4E8D-A175-DED6C0D5A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249887</xdr:colOff>
      <xdr:row>6</xdr:row>
      <xdr:rowOff>438978</xdr:rowOff>
    </xdr:from>
    <xdr:to>
      <xdr:col>3</xdr:col>
      <xdr:colOff>2797452</xdr:colOff>
      <xdr:row>6</xdr:row>
      <xdr:rowOff>1329491</xdr:rowOff>
    </xdr:to>
    <xdr:pic>
      <xdr:nvPicPr>
        <xdr:cNvPr id="3" name="Imagen 2" descr="Formula del indicador">
          <a:extLst>
            <a:ext uri="{FF2B5EF4-FFF2-40B4-BE49-F238E27FC236}">
              <a16:creationId xmlns:a16="http://schemas.microsoft.com/office/drawing/2014/main" id="{CEC13689-4B69-4B72-952C-D9E987FF0224}"/>
            </a:ext>
          </a:extLst>
        </xdr:cNvPr>
        <xdr:cNvPicPr>
          <a:picLocks noChangeAspect="1"/>
        </xdr:cNvPicPr>
      </xdr:nvPicPr>
      <xdr:blipFill rotWithShape="1">
        <a:blip xmlns:r="http://schemas.openxmlformats.org/officeDocument/2006/relationships" r:embed="rId1"/>
        <a:srcRect l="5990" t="37411" r="71976" b="51939"/>
        <a:stretch/>
      </xdr:blipFill>
      <xdr:spPr>
        <a:xfrm>
          <a:off x="2488262" y="4191828"/>
          <a:ext cx="2547565" cy="890513"/>
        </a:xfrm>
        <a:prstGeom prst="rect">
          <a:avLst/>
        </a:prstGeom>
      </xdr:spPr>
    </xdr:pic>
    <xdr:clientData/>
  </xdr:twoCellAnchor>
  <xdr:twoCellAnchor editAs="oneCell">
    <xdr:from>
      <xdr:col>3</xdr:col>
      <xdr:colOff>91109</xdr:colOff>
      <xdr:row>7</xdr:row>
      <xdr:rowOff>400465</xdr:rowOff>
    </xdr:from>
    <xdr:to>
      <xdr:col>3</xdr:col>
      <xdr:colOff>2797037</xdr:colOff>
      <xdr:row>7</xdr:row>
      <xdr:rowOff>1159222</xdr:rowOff>
    </xdr:to>
    <xdr:pic>
      <xdr:nvPicPr>
        <xdr:cNvPr id="4" name="Imagen 3" descr="formula del indicador">
          <a:extLst>
            <a:ext uri="{FF2B5EF4-FFF2-40B4-BE49-F238E27FC236}">
              <a16:creationId xmlns:a16="http://schemas.microsoft.com/office/drawing/2014/main" id="{6BEFBAE3-9FBF-46D8-A82C-A251728C4039}"/>
            </a:ext>
          </a:extLst>
        </xdr:cNvPr>
        <xdr:cNvPicPr>
          <a:picLocks noChangeAspect="1"/>
        </xdr:cNvPicPr>
      </xdr:nvPicPr>
      <xdr:blipFill rotWithShape="1">
        <a:blip xmlns:r="http://schemas.openxmlformats.org/officeDocument/2006/relationships" r:embed="rId2"/>
        <a:srcRect l="6251" t="43431" r="78331" b="48882"/>
        <a:stretch/>
      </xdr:blipFill>
      <xdr:spPr>
        <a:xfrm>
          <a:off x="2329484" y="6096415"/>
          <a:ext cx="2705928" cy="758757"/>
        </a:xfrm>
        <a:prstGeom prst="rect">
          <a:avLst/>
        </a:prstGeom>
      </xdr:spPr>
    </xdr:pic>
    <xdr:clientData/>
  </xdr:twoCellAnchor>
  <xdr:twoCellAnchor editAs="oneCell">
    <xdr:from>
      <xdr:col>3</xdr:col>
      <xdr:colOff>288650</xdr:colOff>
      <xdr:row>4</xdr:row>
      <xdr:rowOff>181803</xdr:rowOff>
    </xdr:from>
    <xdr:to>
      <xdr:col>3</xdr:col>
      <xdr:colOff>2508388</xdr:colOff>
      <xdr:row>4</xdr:row>
      <xdr:rowOff>982738</xdr:rowOff>
    </xdr:to>
    <xdr:pic>
      <xdr:nvPicPr>
        <xdr:cNvPr id="5" name="Imagen 4" descr="La imagen muestra la formula del indicador &#10;Numero de actualizaciones realizadas dentro de los diez primeros días hábiles de cada mes sobre Número de actualizaciones a realizar en el mes">
          <a:extLst>
            <a:ext uri="{FF2B5EF4-FFF2-40B4-BE49-F238E27FC236}">
              <a16:creationId xmlns:a16="http://schemas.microsoft.com/office/drawing/2014/main" id="{4B03FEC1-580B-4559-948E-46DF8D9F0235}"/>
            </a:ext>
          </a:extLst>
        </xdr:cNvPr>
        <xdr:cNvPicPr>
          <a:picLocks noChangeAspect="1"/>
        </xdr:cNvPicPr>
      </xdr:nvPicPr>
      <xdr:blipFill rotWithShape="1">
        <a:blip xmlns:r="http://schemas.openxmlformats.org/officeDocument/2006/relationships" r:embed="rId3"/>
        <a:srcRect l="15329" t="41114" r="68816" b="46521"/>
        <a:stretch/>
      </xdr:blipFill>
      <xdr:spPr>
        <a:xfrm>
          <a:off x="2527025" y="1181928"/>
          <a:ext cx="2219738" cy="800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7976-9E5A-47B5-8EFB-3AE99AD548A6}">
  <sheetPr>
    <pageSetUpPr fitToPage="1"/>
  </sheetPr>
  <dimension ref="A1:O63"/>
  <sheetViews>
    <sheetView showGridLines="0" tabSelected="1" topLeftCell="I7" zoomScaleNormal="100" workbookViewId="0">
      <selection activeCell="K8" sqref="K8"/>
    </sheetView>
  </sheetViews>
  <sheetFormatPr baseColWidth="10" defaultColWidth="0" defaultRowHeight="0" customHeight="1" zeroHeight="1" x14ac:dyDescent="0.25"/>
  <cols>
    <col min="1" max="1" width="0.28515625" style="3" customWidth="1"/>
    <col min="2" max="2" width="21.7109375" style="1" customWidth="1"/>
    <col min="3" max="3" width="11.5703125" style="4" bestFit="1" customWidth="1"/>
    <col min="4" max="4" width="43.28515625" style="4" customWidth="1"/>
    <col min="5" max="5" width="41" style="1" customWidth="1"/>
    <col min="6" max="7" width="13.5703125" style="1" customWidth="1"/>
    <col min="8" max="8" width="25.28515625" style="1" customWidth="1"/>
    <col min="9" max="9" width="63.42578125" style="1" customWidth="1"/>
    <col min="10" max="10" width="11" style="1" customWidth="1"/>
    <col min="11" max="11" width="82.7109375" style="1" customWidth="1"/>
    <col min="12" max="12" width="14.28515625" style="5" customWidth="1"/>
    <col min="13" max="13" width="3.28515625" style="5" customWidth="1"/>
    <col min="14" max="14" width="4.140625" style="3" customWidth="1"/>
    <col min="15" max="15" width="0" style="3" hidden="1" customWidth="1"/>
    <col min="16" max="16384" width="11.42578125" style="3" hidden="1"/>
  </cols>
  <sheetData>
    <row r="1" spans="2:14" ht="23.25" x14ac:dyDescent="0.35">
      <c r="C1" s="2"/>
      <c r="D1" s="2"/>
      <c r="F1" s="2" t="s">
        <v>58</v>
      </c>
      <c r="G1" s="2"/>
      <c r="H1" s="2"/>
      <c r="I1" s="2"/>
      <c r="J1" s="2"/>
      <c r="K1" s="2"/>
      <c r="L1" s="2"/>
      <c r="M1" s="2"/>
    </row>
    <row r="2" spans="2:14" ht="14.25" x14ac:dyDescent="0.25"/>
    <row r="3" spans="2:14" ht="15" thickBot="1" x14ac:dyDescent="0.3"/>
    <row r="4" spans="2:14" s="10" customFormat="1" ht="26.25" thickBot="1" x14ac:dyDescent="0.3">
      <c r="B4" s="6" t="s">
        <v>59</v>
      </c>
      <c r="C4" s="7" t="s">
        <v>60</v>
      </c>
      <c r="D4" s="7" t="s">
        <v>61</v>
      </c>
      <c r="E4" s="7" t="s">
        <v>119</v>
      </c>
      <c r="F4" s="7" t="s">
        <v>62</v>
      </c>
      <c r="G4" s="7" t="s">
        <v>63</v>
      </c>
      <c r="H4" s="7" t="s">
        <v>64</v>
      </c>
      <c r="I4" s="7" t="s">
        <v>65</v>
      </c>
      <c r="J4" s="7" t="s">
        <v>66</v>
      </c>
      <c r="K4" s="7" t="s">
        <v>56</v>
      </c>
      <c r="L4" s="8" t="s">
        <v>67</v>
      </c>
      <c r="M4" s="9"/>
    </row>
    <row r="5" spans="2:14" s="17" customFormat="1" ht="89.25" x14ac:dyDescent="0.25">
      <c r="B5" s="103" t="s">
        <v>68</v>
      </c>
      <c r="C5" s="11" t="s">
        <v>69</v>
      </c>
      <c r="D5" s="11"/>
      <c r="E5" s="106" t="s">
        <v>117</v>
      </c>
      <c r="F5" s="11" t="s">
        <v>70</v>
      </c>
      <c r="G5" s="12">
        <v>0.6</v>
      </c>
      <c r="H5" s="106" t="s">
        <v>72</v>
      </c>
      <c r="I5" s="106" t="s">
        <v>73</v>
      </c>
      <c r="J5" s="13">
        <v>1</v>
      </c>
      <c r="K5" s="109" t="s">
        <v>123</v>
      </c>
      <c r="L5" s="14">
        <v>1</v>
      </c>
      <c r="M5" s="15"/>
      <c r="N5" s="16"/>
    </row>
    <row r="6" spans="2:14" s="17" customFormat="1" ht="127.5" x14ac:dyDescent="0.25">
      <c r="B6" s="104" t="s">
        <v>118</v>
      </c>
      <c r="C6" s="18" t="s">
        <v>69</v>
      </c>
      <c r="D6" s="18" t="s">
        <v>121</v>
      </c>
      <c r="E6" s="107" t="s">
        <v>120</v>
      </c>
      <c r="F6" s="18" t="s">
        <v>74</v>
      </c>
      <c r="G6" s="110">
        <v>0.85</v>
      </c>
      <c r="H6" s="111">
        <v>1</v>
      </c>
      <c r="I6" s="107" t="s">
        <v>122</v>
      </c>
      <c r="J6" s="19">
        <v>1</v>
      </c>
      <c r="K6" s="107" t="s">
        <v>124</v>
      </c>
      <c r="L6" s="20" t="s">
        <v>71</v>
      </c>
      <c r="M6" s="21"/>
      <c r="N6" s="16" t="s">
        <v>75</v>
      </c>
    </row>
    <row r="7" spans="2:14" s="17" customFormat="1" ht="153" x14ac:dyDescent="0.25">
      <c r="B7" s="104" t="s">
        <v>76</v>
      </c>
      <c r="C7" s="18" t="s">
        <v>77</v>
      </c>
      <c r="D7" s="18"/>
      <c r="E7" s="107" t="s">
        <v>127</v>
      </c>
      <c r="F7" s="18" t="s">
        <v>78</v>
      </c>
      <c r="G7" s="114">
        <v>0.15</v>
      </c>
      <c r="H7" s="107" t="s">
        <v>79</v>
      </c>
      <c r="I7" s="107" t="s">
        <v>80</v>
      </c>
      <c r="J7" s="112">
        <f>((0+0+0.11+0)/4)</f>
        <v>2.75E-2</v>
      </c>
      <c r="K7" s="107" t="s">
        <v>126</v>
      </c>
      <c r="L7" s="20">
        <f>(100-J7)/100</f>
        <v>0.99972499999999997</v>
      </c>
      <c r="M7" s="22"/>
      <c r="N7" s="16" t="s">
        <v>81</v>
      </c>
    </row>
    <row r="8" spans="2:14" s="17" customFormat="1" ht="141" thickBot="1" x14ac:dyDescent="0.25">
      <c r="B8" s="105" t="s">
        <v>82</v>
      </c>
      <c r="C8" s="23" t="s">
        <v>77</v>
      </c>
      <c r="D8" s="24"/>
      <c r="E8" s="108" t="s">
        <v>128</v>
      </c>
      <c r="F8" s="23" t="s">
        <v>78</v>
      </c>
      <c r="G8" s="113" t="s">
        <v>130</v>
      </c>
      <c r="H8" s="108" t="s">
        <v>83</v>
      </c>
      <c r="I8" s="108" t="s">
        <v>129</v>
      </c>
      <c r="J8" s="25">
        <f>49/52</f>
        <v>0.94230769230769229</v>
      </c>
      <c r="K8" s="108" t="s">
        <v>125</v>
      </c>
      <c r="L8" s="26">
        <f>49/52</f>
        <v>0.94230769230769229</v>
      </c>
      <c r="M8" s="27"/>
      <c r="N8" s="16" t="s">
        <v>84</v>
      </c>
    </row>
    <row r="9" spans="2:14" s="34" customFormat="1" ht="13.5" thickBot="1" x14ac:dyDescent="0.3">
      <c r="B9" s="28"/>
      <c r="C9" s="29"/>
      <c r="D9" s="29"/>
      <c r="E9" s="30"/>
      <c r="F9" s="28"/>
      <c r="G9" s="28"/>
      <c r="H9" s="30"/>
      <c r="I9" s="28"/>
      <c r="J9" s="28"/>
      <c r="K9" s="31" t="s">
        <v>85</v>
      </c>
      <c r="L9" s="32">
        <f>AVERAGE(L5:L8)</f>
        <v>0.98067756410256413</v>
      </c>
      <c r="M9" s="33"/>
    </row>
    <row r="10" spans="2:14" ht="14.25" hidden="1" customHeight="1" x14ac:dyDescent="0.25">
      <c r="H10" s="35"/>
      <c r="K10" s="35"/>
    </row>
    <row r="11" spans="2:14" ht="14.25" hidden="1" x14ac:dyDescent="0.25"/>
    <row r="12" spans="2:14" ht="14.25" hidden="1" x14ac:dyDescent="0.25"/>
    <row r="13" spans="2:14" ht="14.25" hidden="1" x14ac:dyDescent="0.25"/>
    <row r="14" spans="2:14" ht="14.25" hidden="1" x14ac:dyDescent="0.25"/>
    <row r="15" spans="2:14" ht="14.25" hidden="1" x14ac:dyDescent="0.25"/>
    <row r="16" spans="2:14" ht="14.25" hidden="1" x14ac:dyDescent="0.25"/>
    <row r="17" ht="14.25" hidden="1" x14ac:dyDescent="0.25"/>
    <row r="18" ht="14.25" hidden="1" x14ac:dyDescent="0.25"/>
    <row r="19" ht="45.75" hidden="1" customHeight="1" x14ac:dyDescent="0.25"/>
    <row r="20" ht="14.25" hidden="1" x14ac:dyDescent="0.25"/>
    <row r="21" ht="14.25" hidden="1" x14ac:dyDescent="0.25"/>
    <row r="22" ht="14.25" hidden="1" x14ac:dyDescent="0.25"/>
    <row r="23" ht="14.25" hidden="1" x14ac:dyDescent="0.25"/>
    <row r="24" ht="14.25" hidden="1" x14ac:dyDescent="0.25"/>
    <row r="25" ht="14.25" hidden="1" x14ac:dyDescent="0.25"/>
    <row r="26" ht="14.25" hidden="1" x14ac:dyDescent="0.25"/>
    <row r="27" ht="14.25" hidden="1" x14ac:dyDescent="0.25"/>
    <row r="28" ht="14.25" hidden="1" x14ac:dyDescent="0.25"/>
    <row r="29" ht="14.25" hidden="1" x14ac:dyDescent="0.25"/>
    <row r="30" ht="14.25" hidden="1" x14ac:dyDescent="0.25"/>
    <row r="31" ht="14.25" hidden="1" x14ac:dyDescent="0.25"/>
    <row r="32" ht="14.25" hidden="1" x14ac:dyDescent="0.25"/>
    <row r="33" ht="14.25" hidden="1" x14ac:dyDescent="0.25"/>
    <row r="34" ht="14.25" hidden="1" x14ac:dyDescent="0.25"/>
    <row r="35" ht="14.25" hidden="1" x14ac:dyDescent="0.25"/>
    <row r="36" ht="14.25" hidden="1" x14ac:dyDescent="0.25"/>
    <row r="37" ht="14.25" hidden="1" x14ac:dyDescent="0.25"/>
    <row r="38" ht="14.25" hidden="1" x14ac:dyDescent="0.25"/>
    <row r="39" ht="14.25" hidden="1" x14ac:dyDescent="0.25"/>
    <row r="40" ht="14.25" hidden="1" x14ac:dyDescent="0.25"/>
    <row r="41" ht="14.25" hidden="1" x14ac:dyDescent="0.25"/>
    <row r="42" ht="14.25" hidden="1" x14ac:dyDescent="0.25"/>
    <row r="43" ht="14.25" hidden="1" x14ac:dyDescent="0.25"/>
    <row r="44" ht="14.25" hidden="1" x14ac:dyDescent="0.25"/>
    <row r="45" ht="14.25" hidden="1" x14ac:dyDescent="0.25"/>
    <row r="46" ht="14.25" hidden="1" x14ac:dyDescent="0.25"/>
    <row r="47" ht="14.25" hidden="1" x14ac:dyDescent="0.25"/>
    <row r="48" ht="14.25" hidden="1" x14ac:dyDescent="0.25"/>
    <row r="49" spans="12:12" ht="14.25" hidden="1" x14ac:dyDescent="0.25"/>
    <row r="50" spans="12:12" ht="14.25" hidden="1" x14ac:dyDescent="0.25"/>
    <row r="51" spans="12:12" ht="14.25" hidden="1" customHeight="1" x14ac:dyDescent="0.25">
      <c r="L51" s="36"/>
    </row>
    <row r="52" spans="12:12" ht="14.25" hidden="1" customHeight="1" x14ac:dyDescent="0.25"/>
    <row r="53" spans="12:12" ht="14.25" hidden="1" customHeight="1" x14ac:dyDescent="0.25"/>
    <row r="54" spans="12:12" ht="14.25" hidden="1" customHeight="1" x14ac:dyDescent="0.25"/>
    <row r="55" spans="12:12" ht="14.25" hidden="1" customHeight="1" x14ac:dyDescent="0.25"/>
    <row r="56" spans="12:12" ht="14.25" hidden="1" customHeight="1" x14ac:dyDescent="0.25"/>
    <row r="57" spans="12:12" ht="14.25" hidden="1" customHeight="1" x14ac:dyDescent="0.25"/>
    <row r="58" spans="12:12" ht="14.25" hidden="1" customHeight="1" x14ac:dyDescent="0.25"/>
    <row r="59" spans="12:12" ht="14.25" hidden="1" customHeight="1" x14ac:dyDescent="0.25"/>
    <row r="60" spans="12:12" ht="14.25" hidden="1" customHeight="1" x14ac:dyDescent="0.25"/>
    <row r="61" spans="12:12" ht="14.25" hidden="1" customHeight="1" x14ac:dyDescent="0.25"/>
    <row r="62" spans="12:12" ht="14.25" hidden="1" customHeight="1" x14ac:dyDescent="0.25"/>
    <row r="63" spans="12:12" ht="14.25" hidden="1" customHeight="1" x14ac:dyDescent="0.25"/>
  </sheetData>
  <printOptions horizontalCentered="1" verticalCentered="1"/>
  <pageMargins left="0.19685039370078741" right="0.19685039370078741" top="0.59055118110236227" bottom="0.19685039370078741" header="0.31496062992125984" footer="0.31496062992125984"/>
  <pageSetup paperSize="14"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A63A-CC46-4CD7-AEF5-7F59DECD4780}">
  <dimension ref="A2:Y21"/>
  <sheetViews>
    <sheetView showGridLines="0" topLeftCell="P7" zoomScale="130" zoomScaleNormal="130" workbookViewId="0">
      <selection activeCell="Q8" sqref="Q8"/>
    </sheetView>
  </sheetViews>
  <sheetFormatPr baseColWidth="10" defaultRowHeight="12.75" x14ac:dyDescent="0.25"/>
  <cols>
    <col min="1" max="1" width="12.7109375" style="37" bestFit="1" customWidth="1"/>
    <col min="2" max="2" width="10" style="37" bestFit="1" customWidth="1"/>
    <col min="3" max="3" width="10.5703125" style="37" bestFit="1" customWidth="1"/>
    <col min="4" max="4" width="13.42578125" style="37" bestFit="1" customWidth="1"/>
    <col min="5" max="5" width="7.140625" style="37" bestFit="1" customWidth="1"/>
    <col min="6" max="6" width="25.7109375" style="37" bestFit="1" customWidth="1"/>
    <col min="7" max="7" width="36.28515625" style="37" customWidth="1"/>
    <col min="8" max="8" width="42.7109375" style="37" customWidth="1"/>
    <col min="9" max="9" width="13" style="37" bestFit="1" customWidth="1"/>
    <col min="10" max="10" width="14" style="37" customWidth="1"/>
    <col min="11" max="11" width="32.28515625" style="37" customWidth="1"/>
    <col min="12" max="12" width="12.5703125" style="37" customWidth="1"/>
    <col min="13" max="13" width="16" style="37" customWidth="1"/>
    <col min="14" max="14" width="11.28515625" style="37" bestFit="1" customWidth="1"/>
    <col min="15" max="15" width="11.42578125" style="37" customWidth="1"/>
    <col min="16" max="16" width="17" style="37" customWidth="1"/>
    <col min="17" max="17" width="95" style="37" customWidth="1"/>
    <col min="18" max="18" width="11.28515625" style="95" bestFit="1" customWidth="1"/>
    <col min="19" max="19" width="10.28515625" style="95" bestFit="1" customWidth="1"/>
    <col min="20" max="20" width="5.140625" style="37" bestFit="1" customWidth="1"/>
    <col min="21" max="16384" width="11.42578125" style="37"/>
  </cols>
  <sheetData>
    <row r="2" spans="1:25" ht="18" x14ac:dyDescent="0.25">
      <c r="H2" s="52" t="s">
        <v>103</v>
      </c>
    </row>
    <row r="3" spans="1:25" ht="13.5" thickBot="1" x14ac:dyDescent="0.3"/>
    <row r="4" spans="1:25" ht="13.5" thickBot="1" x14ac:dyDescent="0.3">
      <c r="P4" s="53"/>
      <c r="Q4" s="38" t="s">
        <v>102</v>
      </c>
      <c r="R4" s="54"/>
      <c r="S4" s="55"/>
    </row>
    <row r="5" spans="1:25" ht="63.75" x14ac:dyDescent="0.25">
      <c r="A5" s="73" t="s">
        <v>0</v>
      </c>
      <c r="B5" s="74" t="s">
        <v>1</v>
      </c>
      <c r="C5" s="74" t="s">
        <v>2</v>
      </c>
      <c r="D5" s="74" t="s">
        <v>3</v>
      </c>
      <c r="E5" s="74" t="s">
        <v>4</v>
      </c>
      <c r="F5" s="74" t="s">
        <v>5</v>
      </c>
      <c r="G5" s="74" t="s">
        <v>6</v>
      </c>
      <c r="H5" s="74" t="s">
        <v>7</v>
      </c>
      <c r="I5" s="74" t="s">
        <v>8</v>
      </c>
      <c r="J5" s="75" t="s">
        <v>104</v>
      </c>
      <c r="K5" s="74" t="s">
        <v>9</v>
      </c>
      <c r="L5" s="75" t="s">
        <v>105</v>
      </c>
      <c r="M5" s="74" t="s">
        <v>10</v>
      </c>
      <c r="N5" s="74" t="s">
        <v>11</v>
      </c>
      <c r="O5" s="76" t="s">
        <v>12</v>
      </c>
      <c r="P5" s="77" t="s">
        <v>101</v>
      </c>
      <c r="Q5" s="78" t="s">
        <v>116</v>
      </c>
      <c r="R5" s="79" t="s">
        <v>106</v>
      </c>
      <c r="S5" s="80" t="s">
        <v>57</v>
      </c>
    </row>
    <row r="6" spans="1:25" ht="63.75" x14ac:dyDescent="0.25">
      <c r="A6" s="81"/>
      <c r="B6" s="56"/>
      <c r="C6" s="57"/>
      <c r="D6" s="46"/>
      <c r="E6" s="57"/>
      <c r="F6" s="46"/>
      <c r="G6" s="46"/>
      <c r="H6" s="39" t="s">
        <v>19</v>
      </c>
      <c r="I6" s="41">
        <v>44242</v>
      </c>
      <c r="J6" s="40" t="s">
        <v>20</v>
      </c>
      <c r="K6" s="58" t="s">
        <v>86</v>
      </c>
      <c r="L6" s="59"/>
      <c r="M6" s="46"/>
      <c r="N6" s="48"/>
      <c r="O6" s="50"/>
      <c r="P6" s="69"/>
      <c r="Q6" s="60" t="s">
        <v>107</v>
      </c>
      <c r="R6" s="69"/>
      <c r="S6" s="96"/>
      <c r="T6" s="61"/>
    </row>
    <row r="7" spans="1:25" ht="127.5" x14ac:dyDescent="0.25">
      <c r="A7" s="82">
        <v>4</v>
      </c>
      <c r="B7" s="62" t="s">
        <v>13</v>
      </c>
      <c r="C7" s="44" t="s">
        <v>14</v>
      </c>
      <c r="D7" s="47" t="s">
        <v>15</v>
      </c>
      <c r="E7" s="44" t="s">
        <v>16</v>
      </c>
      <c r="F7" s="47" t="s">
        <v>17</v>
      </c>
      <c r="G7" s="47" t="s">
        <v>18</v>
      </c>
      <c r="H7" s="39" t="s">
        <v>22</v>
      </c>
      <c r="I7" s="41">
        <v>44346</v>
      </c>
      <c r="J7" s="40" t="s">
        <v>23</v>
      </c>
      <c r="K7" s="63" t="s">
        <v>87</v>
      </c>
      <c r="L7" s="64">
        <v>1</v>
      </c>
      <c r="M7" s="47" t="s">
        <v>21</v>
      </c>
      <c r="N7" s="49">
        <v>44197</v>
      </c>
      <c r="O7" s="45">
        <v>44561</v>
      </c>
      <c r="P7" s="70">
        <v>0.6</v>
      </c>
      <c r="Q7" s="60" t="s">
        <v>131</v>
      </c>
      <c r="R7" s="70">
        <v>0.6</v>
      </c>
      <c r="S7" s="97">
        <v>1</v>
      </c>
      <c r="T7" s="61"/>
      <c r="Y7" s="94"/>
    </row>
    <row r="8" spans="1:25" ht="102" x14ac:dyDescent="0.25">
      <c r="A8" s="83"/>
      <c r="B8" s="65"/>
      <c r="C8" s="66"/>
      <c r="D8" s="42"/>
      <c r="E8" s="66"/>
      <c r="F8" s="42"/>
      <c r="G8" s="42"/>
      <c r="H8" s="39" t="s">
        <v>24</v>
      </c>
      <c r="I8" s="41">
        <v>44561</v>
      </c>
      <c r="J8" s="40" t="s">
        <v>20</v>
      </c>
      <c r="K8" s="63" t="s">
        <v>88</v>
      </c>
      <c r="L8" s="67"/>
      <c r="M8" s="42"/>
      <c r="N8" s="43"/>
      <c r="O8" s="51"/>
      <c r="P8" s="71"/>
      <c r="Q8" s="60" t="s">
        <v>114</v>
      </c>
      <c r="R8" s="71"/>
      <c r="S8" s="98"/>
      <c r="T8" s="61"/>
    </row>
    <row r="9" spans="1:25" ht="25.5" x14ac:dyDescent="0.25">
      <c r="A9" s="81"/>
      <c r="B9" s="56"/>
      <c r="C9" s="57"/>
      <c r="D9" s="46"/>
      <c r="E9" s="57"/>
      <c r="F9" s="46"/>
      <c r="G9" s="46"/>
      <c r="H9" s="40" t="s">
        <v>29</v>
      </c>
      <c r="I9" s="41">
        <v>44561</v>
      </c>
      <c r="J9" s="40" t="s">
        <v>30</v>
      </c>
      <c r="K9" s="40" t="s">
        <v>89</v>
      </c>
      <c r="L9" s="59"/>
      <c r="M9" s="46"/>
      <c r="N9" s="48"/>
      <c r="O9" s="50"/>
      <c r="P9" s="69"/>
      <c r="Q9" s="46"/>
      <c r="R9" s="69"/>
      <c r="S9" s="96"/>
      <c r="T9" s="61"/>
    </row>
    <row r="10" spans="1:25" ht="127.5" x14ac:dyDescent="0.25">
      <c r="A10" s="82">
        <v>4</v>
      </c>
      <c r="B10" s="62" t="s">
        <v>13</v>
      </c>
      <c r="C10" s="44" t="s">
        <v>25</v>
      </c>
      <c r="D10" s="47" t="s">
        <v>15</v>
      </c>
      <c r="E10" s="44" t="s">
        <v>26</v>
      </c>
      <c r="F10" s="47" t="s">
        <v>27</v>
      </c>
      <c r="G10" s="47" t="s">
        <v>28</v>
      </c>
      <c r="H10" s="40" t="s">
        <v>31</v>
      </c>
      <c r="I10" s="41">
        <v>44561</v>
      </c>
      <c r="J10" s="40" t="s">
        <v>30</v>
      </c>
      <c r="K10" s="68" t="s">
        <v>90</v>
      </c>
      <c r="L10" s="64">
        <v>1</v>
      </c>
      <c r="M10" s="47" t="s">
        <v>21</v>
      </c>
      <c r="N10" s="49">
        <v>44197</v>
      </c>
      <c r="O10" s="45">
        <v>44561</v>
      </c>
      <c r="P10" s="70">
        <v>1</v>
      </c>
      <c r="Q10" s="47" t="s">
        <v>108</v>
      </c>
      <c r="R10" s="70">
        <v>1</v>
      </c>
      <c r="S10" s="115">
        <v>1</v>
      </c>
      <c r="T10" s="61"/>
    </row>
    <row r="11" spans="1:25" ht="57.75" customHeight="1" x14ac:dyDescent="0.25">
      <c r="A11" s="83"/>
      <c r="B11" s="65"/>
      <c r="C11" s="66"/>
      <c r="D11" s="42"/>
      <c r="E11" s="66"/>
      <c r="F11" s="42"/>
      <c r="G11" s="42"/>
      <c r="H11" s="40" t="s">
        <v>32</v>
      </c>
      <c r="I11" s="41">
        <v>44561</v>
      </c>
      <c r="J11" s="40" t="s">
        <v>33</v>
      </c>
      <c r="K11" s="68" t="s">
        <v>91</v>
      </c>
      <c r="L11" s="67"/>
      <c r="M11" s="42"/>
      <c r="N11" s="43"/>
      <c r="O11" s="51"/>
      <c r="P11" s="71"/>
      <c r="Q11" s="42"/>
      <c r="R11" s="71"/>
      <c r="S11" s="98"/>
      <c r="T11" s="61"/>
    </row>
    <row r="12" spans="1:25" ht="63.75" x14ac:dyDescent="0.25">
      <c r="A12" s="81"/>
      <c r="B12" s="56"/>
      <c r="C12" s="57"/>
      <c r="D12" s="46"/>
      <c r="E12" s="57"/>
      <c r="F12" s="46"/>
      <c r="G12" s="46"/>
      <c r="H12" s="40" t="s">
        <v>38</v>
      </c>
      <c r="I12" s="41">
        <v>44377</v>
      </c>
      <c r="J12" s="40" t="s">
        <v>30</v>
      </c>
      <c r="K12" s="40" t="s">
        <v>92</v>
      </c>
      <c r="L12" s="59"/>
      <c r="M12" s="46"/>
      <c r="N12" s="48"/>
      <c r="O12" s="50"/>
      <c r="P12" s="69"/>
      <c r="Q12" s="46"/>
      <c r="R12" s="69"/>
      <c r="S12" s="96"/>
      <c r="T12" s="61"/>
    </row>
    <row r="13" spans="1:25" ht="147" customHeight="1" x14ac:dyDescent="0.25">
      <c r="A13" s="82">
        <v>4</v>
      </c>
      <c r="B13" s="62" t="s">
        <v>13</v>
      </c>
      <c r="C13" s="44" t="s">
        <v>34</v>
      </c>
      <c r="D13" s="47" t="s">
        <v>15</v>
      </c>
      <c r="E13" s="44" t="s">
        <v>35</v>
      </c>
      <c r="F13" s="47" t="s">
        <v>36</v>
      </c>
      <c r="G13" s="47" t="s">
        <v>37</v>
      </c>
      <c r="H13" s="40" t="s">
        <v>39</v>
      </c>
      <c r="I13" s="41">
        <v>44377</v>
      </c>
      <c r="J13" s="40" t="s">
        <v>30</v>
      </c>
      <c r="K13" s="68" t="s">
        <v>93</v>
      </c>
      <c r="L13" s="64">
        <v>1</v>
      </c>
      <c r="M13" s="47" t="s">
        <v>21</v>
      </c>
      <c r="N13" s="49">
        <v>44197</v>
      </c>
      <c r="O13" s="45">
        <v>44561</v>
      </c>
      <c r="P13" s="70">
        <v>1</v>
      </c>
      <c r="Q13" s="47" t="s">
        <v>110</v>
      </c>
      <c r="R13" s="70">
        <v>1</v>
      </c>
      <c r="S13" s="115">
        <v>1</v>
      </c>
      <c r="T13" s="61"/>
    </row>
    <row r="14" spans="1:25" ht="81.75" customHeight="1" x14ac:dyDescent="0.25">
      <c r="A14" s="83"/>
      <c r="B14" s="65"/>
      <c r="C14" s="66"/>
      <c r="D14" s="42"/>
      <c r="E14" s="66"/>
      <c r="F14" s="42"/>
      <c r="G14" s="42"/>
      <c r="H14" s="40" t="s">
        <v>111</v>
      </c>
      <c r="I14" s="41">
        <v>44561</v>
      </c>
      <c r="J14" s="40" t="s">
        <v>33</v>
      </c>
      <c r="K14" s="68" t="s">
        <v>94</v>
      </c>
      <c r="L14" s="67"/>
      <c r="M14" s="42"/>
      <c r="N14" s="43"/>
      <c r="O14" s="51"/>
      <c r="P14" s="71"/>
      <c r="Q14" s="42"/>
      <c r="R14" s="71"/>
      <c r="S14" s="98"/>
      <c r="T14" s="61"/>
    </row>
    <row r="15" spans="1:25" ht="63.75" x14ac:dyDescent="0.25">
      <c r="A15" s="81"/>
      <c r="B15" s="56"/>
      <c r="C15" s="57"/>
      <c r="D15" s="46"/>
      <c r="E15" s="57"/>
      <c r="F15" s="46"/>
      <c r="G15" s="46"/>
      <c r="H15" s="40" t="s">
        <v>45</v>
      </c>
      <c r="I15" s="41">
        <v>44561</v>
      </c>
      <c r="J15" s="40" t="s">
        <v>30</v>
      </c>
      <c r="K15" s="40" t="s">
        <v>95</v>
      </c>
      <c r="L15" s="59"/>
      <c r="M15" s="46"/>
      <c r="N15" s="48"/>
      <c r="O15" s="50"/>
      <c r="P15" s="69"/>
      <c r="Q15" s="46" t="s">
        <v>109</v>
      </c>
      <c r="R15" s="69"/>
      <c r="S15" s="96"/>
      <c r="T15" s="61"/>
    </row>
    <row r="16" spans="1:25" ht="76.5" x14ac:dyDescent="0.25">
      <c r="A16" s="82">
        <v>1</v>
      </c>
      <c r="B16" s="62" t="s">
        <v>40</v>
      </c>
      <c r="C16" s="44" t="s">
        <v>41</v>
      </c>
      <c r="D16" s="47" t="s">
        <v>15</v>
      </c>
      <c r="E16" s="44" t="s">
        <v>42</v>
      </c>
      <c r="F16" s="47" t="s">
        <v>43</v>
      </c>
      <c r="G16" s="47" t="s">
        <v>44</v>
      </c>
      <c r="H16" s="40" t="s">
        <v>46</v>
      </c>
      <c r="I16" s="41">
        <v>44561</v>
      </c>
      <c r="J16" s="40" t="s">
        <v>30</v>
      </c>
      <c r="K16" s="68" t="s">
        <v>96</v>
      </c>
      <c r="L16" s="64">
        <v>1</v>
      </c>
      <c r="M16" s="47" t="s">
        <v>21</v>
      </c>
      <c r="N16" s="49">
        <v>44197</v>
      </c>
      <c r="O16" s="45">
        <v>44561</v>
      </c>
      <c r="P16" s="70">
        <v>1</v>
      </c>
      <c r="Q16" s="47" t="s">
        <v>112</v>
      </c>
      <c r="R16" s="70">
        <v>1</v>
      </c>
      <c r="S16" s="115">
        <v>1</v>
      </c>
      <c r="T16" s="61"/>
    </row>
    <row r="17" spans="1:20" ht="54" customHeight="1" x14ac:dyDescent="0.25">
      <c r="A17" s="83"/>
      <c r="B17" s="65"/>
      <c r="C17" s="66"/>
      <c r="D17" s="42"/>
      <c r="E17" s="66"/>
      <c r="F17" s="42"/>
      <c r="G17" s="42"/>
      <c r="H17" s="40" t="s">
        <v>47</v>
      </c>
      <c r="I17" s="41">
        <v>44561</v>
      </c>
      <c r="J17" s="40" t="s">
        <v>33</v>
      </c>
      <c r="K17" s="68" t="s">
        <v>97</v>
      </c>
      <c r="L17" s="67"/>
      <c r="M17" s="42"/>
      <c r="N17" s="43"/>
      <c r="O17" s="51"/>
      <c r="P17" s="71"/>
      <c r="Q17" s="42" t="s">
        <v>113</v>
      </c>
      <c r="R17" s="71"/>
      <c r="S17" s="98"/>
      <c r="T17" s="61"/>
    </row>
    <row r="18" spans="1:20" ht="38.25" x14ac:dyDescent="0.25">
      <c r="A18" s="81"/>
      <c r="B18" s="56"/>
      <c r="C18" s="57"/>
      <c r="D18" s="46"/>
      <c r="E18" s="57"/>
      <c r="F18" s="46"/>
      <c r="G18" s="46"/>
      <c r="H18" s="40" t="s">
        <v>53</v>
      </c>
      <c r="I18" s="41">
        <v>44377</v>
      </c>
      <c r="J18" s="40" t="s">
        <v>30</v>
      </c>
      <c r="K18" s="40" t="s">
        <v>98</v>
      </c>
      <c r="L18" s="59"/>
      <c r="M18" s="46"/>
      <c r="N18" s="48"/>
      <c r="O18" s="50"/>
      <c r="P18" s="69"/>
      <c r="Q18" s="46"/>
      <c r="R18" s="69"/>
      <c r="S18" s="96"/>
      <c r="T18" s="61"/>
    </row>
    <row r="19" spans="1:20" s="95" customFormat="1" ht="127.5" x14ac:dyDescent="0.25">
      <c r="A19" s="82">
        <v>1</v>
      </c>
      <c r="B19" s="62" t="s">
        <v>48</v>
      </c>
      <c r="C19" s="44" t="s">
        <v>49</v>
      </c>
      <c r="D19" s="47" t="s">
        <v>15</v>
      </c>
      <c r="E19" s="44" t="s">
        <v>50</v>
      </c>
      <c r="F19" s="47" t="s">
        <v>51</v>
      </c>
      <c r="G19" s="47" t="s">
        <v>52</v>
      </c>
      <c r="H19" s="40" t="s">
        <v>54</v>
      </c>
      <c r="I19" s="41">
        <v>44377</v>
      </c>
      <c r="J19" s="40" t="s">
        <v>30</v>
      </c>
      <c r="K19" s="68" t="s">
        <v>99</v>
      </c>
      <c r="L19" s="64">
        <v>1</v>
      </c>
      <c r="M19" s="47" t="s">
        <v>21</v>
      </c>
      <c r="N19" s="49">
        <v>44197</v>
      </c>
      <c r="O19" s="45">
        <v>44561</v>
      </c>
      <c r="P19" s="70">
        <v>1</v>
      </c>
      <c r="Q19" s="47" t="s">
        <v>115</v>
      </c>
      <c r="R19" s="70">
        <v>1</v>
      </c>
      <c r="S19" s="115">
        <v>1</v>
      </c>
      <c r="T19" s="61"/>
    </row>
    <row r="20" spans="1:20" ht="102.75" thickBot="1" x14ac:dyDescent="0.3">
      <c r="A20" s="84"/>
      <c r="B20" s="85"/>
      <c r="C20" s="86"/>
      <c r="D20" s="87"/>
      <c r="E20" s="86"/>
      <c r="F20" s="87"/>
      <c r="G20" s="87"/>
      <c r="H20" s="88" t="s">
        <v>55</v>
      </c>
      <c r="I20" s="89">
        <v>44561</v>
      </c>
      <c r="J20" s="88" t="s">
        <v>33</v>
      </c>
      <c r="K20" s="90" t="s">
        <v>100</v>
      </c>
      <c r="L20" s="91"/>
      <c r="M20" s="87"/>
      <c r="N20" s="92"/>
      <c r="O20" s="93"/>
      <c r="P20" s="72"/>
      <c r="Q20" s="42"/>
      <c r="R20" s="71"/>
      <c r="S20" s="99"/>
      <c r="T20" s="61"/>
    </row>
    <row r="21" spans="1:20" ht="13.5" thickBot="1" x14ac:dyDescent="0.3">
      <c r="Q21" s="100" t="s">
        <v>85</v>
      </c>
      <c r="R21" s="102">
        <f>AVERAGE(R6:R20)</f>
        <v>0.91999999999999993</v>
      </c>
      <c r="S21" s="101">
        <f>AVERAGE(S6:S20)</f>
        <v>1</v>
      </c>
    </row>
  </sheetData>
  <phoneticPr fontId="9" type="noConversion"/>
  <dataValidations count="1">
    <dataValidation allowBlank="1" sqref="P6:R20" xr:uid="{2EDF0A7A-2D90-463A-9564-D1735AF6B97D}"/>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1 - Analisis Indicadores</vt:lpstr>
      <vt:lpstr>Anexo 2 - Seguimiento PAI</vt:lpstr>
      <vt:lpstr>'Anexo 1 - Analisis Indicadores'!Títulos_a_imprimir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Nohra Lucia Forero Cespedes</dc:creator>
  <cp:lastModifiedBy>Katherine Prada Mejia</cp:lastModifiedBy>
  <dcterms:created xsi:type="dcterms:W3CDTF">2022-01-18T16:00:28Z</dcterms:created>
  <dcterms:modified xsi:type="dcterms:W3CDTF">2022-01-27T17:32:46Z</dcterms:modified>
</cp:coreProperties>
</file>