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CI2022/7. Sostenibilidad de MIPG/Revisados/2. segundo corte/"/>
    </mc:Choice>
  </mc:AlternateContent>
  <xr:revisionPtr revIDLastSave="14" documentId="13_ncr:1_{AFF2206D-A8D6-48FD-B14B-5FD2606EB023}" xr6:coauthVersionLast="47" xr6:coauthVersionMax="47" xr10:uidLastSave="{3D53BE39-20CF-4A9A-BBD7-157A25957D95}"/>
  <bookViews>
    <workbookView xWindow="-120" yWindow="-120" windowWidth="29040" windowHeight="15720" activeTab="1" xr2:uid="{00000000-000D-0000-FFFF-FFFF00000000}"/>
  </bookViews>
  <sheets>
    <sheet name="Matriz ITA 2021 " sheetId="9" r:id="rId1"/>
    <sheet name="Resumen" sheetId="10" r:id="rId2"/>
    <sheet name="Instrucciones Generales " sheetId="6" state="hidden" r:id="rId3"/>
  </sheets>
  <definedNames>
    <definedName name="_xlnm._FilterDatabase" localSheetId="0" hidden="1">'Matriz ITA 2021 '!$A$4:$J$274</definedName>
    <definedName name="_xlnm.Print_Area" localSheetId="0">'Matriz ITA 2021 '!$A$1:$I$274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68" i="10" l="1"/>
  <c r="N68" i="10"/>
  <c r="O68" i="10"/>
  <c r="M69" i="10"/>
  <c r="N69" i="10"/>
  <c r="O69" i="10"/>
  <c r="M70" i="10"/>
  <c r="N70" i="10"/>
  <c r="O70" i="10"/>
  <c r="M71" i="10"/>
  <c r="N71" i="10"/>
  <c r="O71" i="10"/>
  <c r="M72" i="10"/>
  <c r="N72" i="10"/>
  <c r="O72" i="10"/>
  <c r="M73" i="10"/>
  <c r="N73" i="10"/>
  <c r="O73" i="10"/>
  <c r="M74" i="10"/>
  <c r="N74" i="10"/>
  <c r="O74" i="10"/>
  <c r="M75" i="10"/>
  <c r="N75" i="10"/>
  <c r="O75" i="10"/>
  <c r="M76" i="10"/>
  <c r="N76" i="10"/>
  <c r="O76" i="10"/>
  <c r="M77" i="10"/>
  <c r="N77" i="10"/>
  <c r="O77" i="10"/>
  <c r="M78" i="10"/>
  <c r="N78" i="10"/>
  <c r="O78" i="10"/>
  <c r="M79" i="10"/>
  <c r="N79" i="10"/>
  <c r="O79" i="10"/>
  <c r="M80" i="10"/>
  <c r="N80" i="10"/>
  <c r="O80" i="10"/>
  <c r="M81" i="10"/>
  <c r="N81" i="10"/>
  <c r="O81" i="10"/>
  <c r="M82" i="10"/>
  <c r="N82" i="10"/>
  <c r="O82" i="10"/>
  <c r="P66" i="10"/>
  <c r="P65" i="10"/>
  <c r="P64" i="10"/>
  <c r="P63" i="10"/>
  <c r="P62" i="10"/>
  <c r="P61" i="10"/>
  <c r="P60" i="10"/>
  <c r="P59" i="10"/>
  <c r="P58" i="10"/>
  <c r="P57" i="10"/>
  <c r="P56" i="10"/>
  <c r="P55" i="10"/>
  <c r="P54" i="10"/>
  <c r="P53" i="10"/>
  <c r="P52" i="10"/>
  <c r="O66" i="10"/>
  <c r="O65" i="10"/>
  <c r="O64" i="10"/>
  <c r="O63" i="10"/>
  <c r="O62" i="10"/>
  <c r="O61" i="10"/>
  <c r="O60" i="10"/>
  <c r="O59" i="10"/>
  <c r="O58" i="10"/>
  <c r="O57" i="10"/>
  <c r="O56" i="10"/>
  <c r="O55" i="10"/>
  <c r="O54" i="10"/>
  <c r="O53" i="10"/>
  <c r="O52" i="10"/>
  <c r="N66" i="10"/>
  <c r="N65" i="10"/>
  <c r="N64" i="10"/>
  <c r="N63" i="10"/>
  <c r="N62" i="10"/>
  <c r="N61" i="10"/>
  <c r="N60" i="10"/>
  <c r="N59" i="10"/>
  <c r="N58" i="10"/>
  <c r="N57" i="10"/>
  <c r="N56" i="10"/>
  <c r="N55" i="10"/>
  <c r="N54" i="10"/>
  <c r="N53" i="10"/>
  <c r="N52" i="10"/>
  <c r="G195" i="10"/>
  <c r="L13" i="10"/>
  <c r="L11" i="10"/>
  <c r="G222" i="10"/>
  <c r="G174" i="10"/>
  <c r="G173" i="10"/>
  <c r="G172" i="10"/>
  <c r="G171" i="10"/>
  <c r="G170" i="10"/>
  <c r="G169" i="10"/>
  <c r="G167" i="10"/>
  <c r="G166" i="10"/>
  <c r="G124" i="10"/>
  <c r="G283" i="10"/>
  <c r="G282" i="10"/>
  <c r="G281" i="10"/>
  <c r="G278" i="10"/>
  <c r="E278" i="10" s="1"/>
  <c r="C278" i="10" s="1"/>
  <c r="G275" i="10"/>
  <c r="G274" i="10"/>
  <c r="G273" i="10"/>
  <c r="G272" i="10"/>
  <c r="G271" i="10"/>
  <c r="G270" i="10"/>
  <c r="G269" i="10"/>
  <c r="G268" i="10"/>
  <c r="G267" i="10"/>
  <c r="G266" i="10"/>
  <c r="G265" i="10"/>
  <c r="G264" i="10"/>
  <c r="G262" i="10"/>
  <c r="G261" i="10"/>
  <c r="G260" i="10"/>
  <c r="G259" i="10"/>
  <c r="G258" i="10"/>
  <c r="G257" i="10"/>
  <c r="G256" i="10"/>
  <c r="G255" i="10"/>
  <c r="G253" i="10"/>
  <c r="G252" i="10"/>
  <c r="G251" i="10"/>
  <c r="E251" i="10" s="1"/>
  <c r="G248" i="10"/>
  <c r="G247" i="10"/>
  <c r="G246" i="10"/>
  <c r="G245" i="10"/>
  <c r="G244" i="10"/>
  <c r="G243" i="10"/>
  <c r="G242" i="10"/>
  <c r="G241" i="10"/>
  <c r="G239" i="10"/>
  <c r="G238" i="10"/>
  <c r="G237" i="10"/>
  <c r="G235" i="10"/>
  <c r="E235" i="10" s="1"/>
  <c r="C235" i="10" s="1"/>
  <c r="G234" i="10"/>
  <c r="G233" i="10"/>
  <c r="G232" i="10"/>
  <c r="G231" i="10"/>
  <c r="E231" i="10" s="1"/>
  <c r="G230" i="10"/>
  <c r="G229" i="10"/>
  <c r="G227" i="10"/>
  <c r="G226" i="10"/>
  <c r="G224" i="10"/>
  <c r="G223" i="10"/>
  <c r="G221" i="10"/>
  <c r="G220" i="10"/>
  <c r="G219" i="10"/>
  <c r="G218" i="10"/>
  <c r="G217" i="10"/>
  <c r="G216" i="10"/>
  <c r="G214" i="10"/>
  <c r="G213" i="10"/>
  <c r="G212" i="10"/>
  <c r="G211" i="10"/>
  <c r="G210" i="10"/>
  <c r="G209" i="10"/>
  <c r="G208" i="10"/>
  <c r="G207" i="10"/>
  <c r="G206" i="10"/>
  <c r="G205" i="10"/>
  <c r="G204" i="10"/>
  <c r="G203" i="10"/>
  <c r="G202" i="10"/>
  <c r="G200" i="10"/>
  <c r="G199" i="10"/>
  <c r="G198" i="10"/>
  <c r="G197" i="10"/>
  <c r="G196" i="10"/>
  <c r="G194" i="10"/>
  <c r="G191" i="10"/>
  <c r="G190" i="10"/>
  <c r="G189" i="10"/>
  <c r="G188" i="10"/>
  <c r="G187" i="10"/>
  <c r="G186" i="10"/>
  <c r="G185" i="10"/>
  <c r="G183" i="10"/>
  <c r="G182" i="10"/>
  <c r="G181" i="10"/>
  <c r="G180" i="10"/>
  <c r="G179" i="10"/>
  <c r="G178" i="10"/>
  <c r="G177" i="10"/>
  <c r="G176" i="10"/>
  <c r="G165" i="10"/>
  <c r="G164" i="10"/>
  <c r="G163" i="10"/>
  <c r="G161" i="10"/>
  <c r="G160" i="10"/>
  <c r="G159" i="10"/>
  <c r="G158" i="10"/>
  <c r="G156" i="10"/>
  <c r="G155" i="10"/>
  <c r="G154" i="10"/>
  <c r="G153" i="10"/>
  <c r="G151" i="10"/>
  <c r="G150" i="10"/>
  <c r="G149" i="10"/>
  <c r="G148" i="10"/>
  <c r="G147" i="10"/>
  <c r="G146" i="10"/>
  <c r="G145" i="10"/>
  <c r="G144" i="10"/>
  <c r="G143" i="10"/>
  <c r="G142" i="10"/>
  <c r="G141" i="10"/>
  <c r="G140" i="10"/>
  <c r="G139" i="10"/>
  <c r="G138" i="10"/>
  <c r="G136" i="10"/>
  <c r="G135" i="10"/>
  <c r="G134" i="10"/>
  <c r="G133" i="10"/>
  <c r="G132" i="10"/>
  <c r="G131" i="10"/>
  <c r="E131" i="10" s="1"/>
  <c r="G130" i="10"/>
  <c r="G129" i="10"/>
  <c r="G128" i="10"/>
  <c r="G127" i="10"/>
  <c r="G126" i="10"/>
  <c r="G125" i="10"/>
  <c r="G123" i="10"/>
  <c r="G122" i="10"/>
  <c r="G121" i="10"/>
  <c r="E121" i="10" s="1"/>
  <c r="G120" i="10"/>
  <c r="E120" i="10" s="1"/>
  <c r="G119" i="10"/>
  <c r="E119" i="10" s="1"/>
  <c r="G118" i="10"/>
  <c r="G117" i="10"/>
  <c r="G116" i="10"/>
  <c r="G115" i="10"/>
  <c r="G114" i="10"/>
  <c r="G113" i="10"/>
  <c r="G112" i="10"/>
  <c r="G111" i="10"/>
  <c r="G109" i="10"/>
  <c r="E109" i="10" s="1"/>
  <c r="G108" i="10"/>
  <c r="E108" i="10" s="1"/>
  <c r="G107" i="10"/>
  <c r="E107" i="10" s="1"/>
  <c r="G106" i="10"/>
  <c r="E106" i="10" s="1"/>
  <c r="G105" i="10"/>
  <c r="G104" i="10"/>
  <c r="G103" i="10"/>
  <c r="G102" i="10"/>
  <c r="G101" i="10"/>
  <c r="G100" i="10"/>
  <c r="G98" i="10"/>
  <c r="E98" i="10" s="1"/>
  <c r="G97" i="10"/>
  <c r="E97" i="10" s="1"/>
  <c r="G96" i="10"/>
  <c r="G95" i="10"/>
  <c r="G94" i="10"/>
  <c r="G93" i="10"/>
  <c r="G92" i="10"/>
  <c r="G91" i="10"/>
  <c r="G90" i="10"/>
  <c r="G89" i="10"/>
  <c r="G88" i="10"/>
  <c r="G87" i="10"/>
  <c r="G86" i="10"/>
  <c r="G85" i="10"/>
  <c r="G84" i="10"/>
  <c r="G83" i="10"/>
  <c r="E83" i="10" s="1"/>
  <c r="G82" i="10"/>
  <c r="G81" i="10"/>
  <c r="G80" i="10"/>
  <c r="G79" i="10"/>
  <c r="G78" i="10"/>
  <c r="G77" i="10"/>
  <c r="G76" i="10"/>
  <c r="G75" i="10"/>
  <c r="E75" i="10" s="1"/>
  <c r="G74" i="10"/>
  <c r="E74" i="10" s="1"/>
  <c r="G73" i="10"/>
  <c r="E73" i="10" s="1"/>
  <c r="G72" i="10"/>
  <c r="E72" i="10" s="1"/>
  <c r="G71" i="10"/>
  <c r="G70" i="10"/>
  <c r="G69" i="10"/>
  <c r="G68" i="10"/>
  <c r="G67" i="10"/>
  <c r="E67" i="10" s="1"/>
  <c r="G66" i="10"/>
  <c r="E66" i="10" s="1"/>
  <c r="G65" i="10"/>
  <c r="G64" i="10"/>
  <c r="G63" i="10"/>
  <c r="G62" i="10"/>
  <c r="G61" i="10"/>
  <c r="G60" i="10"/>
  <c r="G59" i="10"/>
  <c r="G58" i="10"/>
  <c r="G57" i="10"/>
  <c r="G56" i="10"/>
  <c r="G55" i="10"/>
  <c r="G54" i="10"/>
  <c r="G53" i="10"/>
  <c r="G52" i="10"/>
  <c r="G51" i="10"/>
  <c r="G50" i="10"/>
  <c r="E50" i="10" s="1"/>
  <c r="G49" i="10"/>
  <c r="E49" i="10" s="1"/>
  <c r="G48" i="10"/>
  <c r="G47" i="10"/>
  <c r="G44" i="10"/>
  <c r="G43" i="10"/>
  <c r="G42" i="10"/>
  <c r="G41" i="10"/>
  <c r="G40" i="10"/>
  <c r="G39" i="10"/>
  <c r="G38" i="10"/>
  <c r="G37" i="10"/>
  <c r="G36" i="10"/>
  <c r="G35" i="10"/>
  <c r="G34" i="10"/>
  <c r="G33" i="10"/>
  <c r="G32" i="10"/>
  <c r="G31" i="10"/>
  <c r="G29" i="10"/>
  <c r="G28" i="10"/>
  <c r="G27" i="10"/>
  <c r="G25" i="10"/>
  <c r="E25" i="10" s="1"/>
  <c r="G22" i="10"/>
  <c r="G21" i="10"/>
  <c r="G20" i="10"/>
  <c r="G19" i="10"/>
  <c r="G18" i="10"/>
  <c r="G17" i="10"/>
  <c r="G16" i="10"/>
  <c r="G15" i="10"/>
  <c r="G14" i="10"/>
  <c r="E240" i="10" l="1"/>
  <c r="E236" i="10"/>
  <c r="E14" i="10"/>
  <c r="C14" i="10" s="1"/>
  <c r="M13" i="10" s="1"/>
  <c r="E254" i="10"/>
  <c r="E47" i="10"/>
  <c r="E92" i="10"/>
  <c r="B9" i="10"/>
  <c r="H47" i="10"/>
  <c r="H14" i="10"/>
  <c r="H31" i="10"/>
  <c r="E42" i="10"/>
  <c r="E94" i="10"/>
  <c r="E152" i="10"/>
  <c r="E162" i="10"/>
  <c r="E228" i="10"/>
  <c r="E168" i="10"/>
  <c r="C9" i="10"/>
  <c r="E38" i="10"/>
  <c r="E56" i="10"/>
  <c r="E76" i="10"/>
  <c r="E84" i="10"/>
  <c r="E129" i="10"/>
  <c r="E201" i="10"/>
  <c r="E263" i="10"/>
  <c r="E122" i="10"/>
  <c r="E137" i="10"/>
  <c r="C137" i="10" s="1"/>
  <c r="E142" i="10"/>
  <c r="E193" i="10"/>
  <c r="E215" i="10"/>
  <c r="E26" i="10"/>
  <c r="E51" i="10"/>
  <c r="E68" i="10"/>
  <c r="E99" i="10"/>
  <c r="C97" i="10" s="1"/>
  <c r="E110" i="10"/>
  <c r="E132" i="10"/>
  <c r="E157" i="10"/>
  <c r="E175" i="10"/>
  <c r="E184" i="10"/>
  <c r="E225" i="10"/>
  <c r="E232" i="10"/>
  <c r="C232" i="10" s="1"/>
  <c r="E252" i="10"/>
  <c r="E281" i="10"/>
  <c r="C281" i="10" s="1"/>
  <c r="C47" i="10" l="1"/>
  <c r="C84" i="10"/>
  <c r="C192" i="10"/>
  <c r="C108" i="10"/>
  <c r="C251" i="10"/>
  <c r="C25" i="10"/>
  <c r="C142" i="10"/>
  <c r="D9" i="10" l="1"/>
</calcChain>
</file>

<file path=xl/sharedStrings.xml><?xml version="1.0" encoding="utf-8"?>
<sst xmlns="http://schemas.openxmlformats.org/spreadsheetml/2006/main" count="1827" uniqueCount="1009">
  <si>
    <t xml:space="preserve">ÍNDICE DE TRANSPARENCIA Y ACCESO A LA INFORMACIÓN 
Matriz de Cumplimiento 
Versión 1 -2021- 
</t>
  </si>
  <si>
    <r>
      <rPr>
        <b/>
        <sz val="10"/>
        <rFont val="Calibri"/>
        <family val="2"/>
      </rPr>
      <t xml:space="preserve">
</t>
    </r>
    <r>
      <rPr>
        <b/>
        <sz val="12"/>
        <rFont val="Calibri"/>
        <family val="2"/>
      </rPr>
      <t>ASPECTOS A  TENER EN CUENTA POR PARTE DEL SUJETO OBLIGADO DE LA LEY 1712 DE 2014:</t>
    </r>
    <r>
      <rPr>
        <sz val="12"/>
        <rFont val="Calibri"/>
        <family val="2"/>
      </rPr>
      <t xml:space="preserve">
1. Cada sujeto obligado debe verificar las  obligaciones de divulgación de  información que debe cumplir conforme con la normativa que le aplique, y  publicarla en el respectivo  menú o sección. En caso que el sujeto obligado encuentre una excepción de publicación de  información, conforme con la normativa que le aplique, es importante que  mencione expresamente las razones jurídicas por las cuáles no debe publicar la información en cuestión. Igualmente, es  necesario informarlo en la sección correspondiente del menú de transparencia y acceso a la información (Numeral 2.4.2 Anexo No. 2).
2. La presente matriz de excel </t>
    </r>
    <r>
      <rPr>
        <b/>
        <sz val="12"/>
        <rFont val="Calibri"/>
        <family val="2"/>
      </rPr>
      <t>NO SUSTITUYE EL DILIGENCIAMIENTO DEL ÍNDICE DE TRANSPARENCIA Y ACCESO A LA INFORMACIÓN</t>
    </r>
    <r>
      <rPr>
        <sz val="12"/>
        <rFont val="Calibri"/>
        <family val="2"/>
      </rPr>
      <t xml:space="preserve">; Esta herramienta contiene las preguntas que el aplicativo ITA contendrá a la hora de ser diligenciado en el sitio web de la Procuraduría General de la Nación, por medio de la siguiente URL: https://www.procuraduria.gov.co/portal/ITA.page. </t>
    </r>
    <r>
      <rPr>
        <sz val="10"/>
        <rFont val="Calibri"/>
        <family val="2"/>
      </rPr>
      <t xml:space="preserve">
</t>
    </r>
  </si>
  <si>
    <t>MENÚ NIVEL I</t>
  </si>
  <si>
    <t>MENÚ NIVEL II</t>
  </si>
  <si>
    <t xml:space="preserve">EXPLICACIÓN </t>
  </si>
  <si>
    <t>NORMATIVIDAD</t>
  </si>
  <si>
    <t>OBSERVACIONES DE LA VERIFICACIÓN DE CUMPLIMIENTO Y/O JUSTIFICACIÓN DE N/A</t>
  </si>
  <si>
    <t>Subnivel</t>
  </si>
  <si>
    <t>Ítem</t>
  </si>
  <si>
    <t>SI</t>
  </si>
  <si>
    <t xml:space="preserve">N/A
</t>
  </si>
  <si>
    <t>ANEXO TÉCNICO 1. ACCESIBILIDAD</t>
  </si>
  <si>
    <t xml:space="preserve">ANEXO TÉCNICO 1. ACCESIBILIDAD WEB. </t>
  </si>
  <si>
    <t>Directrices de Accesibilidad Web.</t>
  </si>
  <si>
    <t>a. ¿Los elementos no textuales (p. ej. imágenes, diagramas, mapas, sonidos, vibraciones, etc.) que aparecen en el sitio web tienen texto alternativo?</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</si>
  <si>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</si>
  <si>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 1.</t>
  </si>
  <si>
    <t>x</t>
  </si>
  <si>
    <t>b. ¿Los videos o elementos multimedia tienen subtítulos y audio descripción (cuando no tiene audio original), como también su respectivo guion en texto? (en los siguientes casos también deben tener lenguaje de señas: para las alocuciones presidenciales, información sobre desastres y emergencias, información sobre seguridad ciudadana, rendición de cuentas anual de los entes centrales de cada sector del Gobierno Nacional).</t>
  </si>
  <si>
    <t>Proporcione los enlaces o URL donde estén ubicados los videos o elementos multimedia del sitio web, y donde se evidencie que estos tienen subtítulos, audio descripción (cuando no tienen audio original) y su respectivo guion de texto.
Para las entidades públicas, en los siguientes casos proporcione los enlaces o URL donde aparezcan los videos o elementos multimedia con lengua de señas: i) alocuciones presidenciales, ii) información sobre desastres y emergencias, iii) información sobre seguridad ciudadana, iv) rendición de cuentas anual de entes centrales de cada sector del Gobierno Nacional</t>
  </si>
  <si>
    <t>Ley 1712 de 2014, artículo 8; Decreto 1081 de 2015, artículos 2.1.1.2.2.1 y siguientes; Resolución 1519 de 2020 MinTIC, Anexo 1, criterios 2 y 3.</t>
  </si>
  <si>
    <t>c. ¿El texto usado en el sitio web es de mínimo 12 puntos, con contraste de color que permita su visualización, y con posibilidad de ampliación hasta el 200% sin desconfiguración del contenido?</t>
  </si>
  <si>
    <t>Ley 1712 de 2014, artículo 8; Decreto 1081 de 2015, artículos 2.1.1.2.2.1 y siguientes; Resolución 1519 de 2020 MinTIC, Anexo 1, criterios 4 y 5.</t>
  </si>
  <si>
    <t>El sitio web cuenta con herramientas de configuración de criterios de texto mínimo 12 puntos, como el contraste de color y  visualización de solo texto.
https://www.transmilenio.gov.co/)</t>
  </si>
  <si>
    <t>d. ¿El código de programación y el contenido del sitio web está ordenado, con lenguaje de marcado bien utilizado y comprensible sin tener en cuenta el aspecto visual del sitio web, con una estructura organizada, identificación coherente y unificada de los enlaces (vínculos/botones), y con la posibilidad de una navegación lineal y continua con esos enlaces, incluyendo un buscador?</t>
  </si>
  <si>
    <t>Ley 1712 de 2014, artículo 8; Decreto 1081 de 2015, artículos 2.1.1.2.2.1 y siguientes; Resolución 1519 de 2020 MinTIC, Anexo 1, criterios 7, 8, 10, 11, 12, 13 y 14.</t>
  </si>
  <si>
    <t>e. ¿Los formularios o casillas de información tienen advertencias e instrucciones claras con varios canales sensoriales (p. ej. Campos con asterisco obligatorios, colores, ayuda sonora, mayúscula sostenida)?</t>
  </si>
  <si>
    <t>Proporcione los enlaces o URL donde estén ubicados los formularios o casillas de información para que se verifique si tienen advertencias bien ubicadas y señaladas, que se puedan leer adecuadamente con un software o aplicativo de accesibilidad, y en colores diferentes.</t>
  </si>
  <si>
    <t>Ley 1712 de 2014, artículo 8; Decreto 1081 de 2015, artículos 2.1.1.2.2.1 y siguientes; Resolución 1519 de 2020 MinTIC, Anexo 1, criterio 15.</t>
  </si>
  <si>
    <t>f. ¿Al navegar el sitio web con tabulación se hace en orden adecuada y resaltando la información seleccionada?</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</si>
  <si>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</si>
  <si>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criterios 16. 17 y 32.</t>
  </si>
  <si>
    <t>g. ¿Se permite control de contenidos con movimientos y parpadeo y de eventos temporizados?</t>
  </si>
  <si>
    <t>Ley 1712 de 2014, artículo 8; Decreto 1081 de 2015, artículos 2.1.1.2.2.1 y siguientes; Resolución 1519 de 2020 MinTIC, Anexo 1, criterios 19 y 20.</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</si>
  <si>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</si>
  <si>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Ley 1712 de 2014, artículo 8; Decreto 1081 de 2015, artículos 2.1.1.2.2.1 y siguientes; Resolución 1519 de 2020 MinTIC, Anexo 1, criterios 23, 24, 25, 26, 27, 28.</t>
  </si>
  <si>
    <t>i. ¿Los documentos (Word, Excel, PDF, PowerPoint, etc.) cumplen con los criterios de accesibilidad establecidos en el Anexo 1 de la Resolución 1519 de 2020 para ser consultados fácilmente por cualquier persona?</t>
  </si>
  <si>
    <t>Ley 1712 de 2014, artículo 8; Decreto 1081 de 2015, artículos 2.1.1.2.2.1 y siguientes; Resolución 1519 de 2020 MinTIC, Anexo 1, capítulo 3, accesibilidad en documentos digitales para publicación.</t>
  </si>
  <si>
    <r>
      <t xml:space="preserve"> ANEXO TÉCNICO 2: 
ESTÁNDARES DE PUBLICACIÓN SEDE ELECTRÓNICA Y WEB 
</t>
    </r>
    <r>
      <rPr>
        <sz val="10"/>
        <color theme="1"/>
        <rFont val="Calibri"/>
        <family val="2"/>
      </rPr>
      <t xml:space="preserve">La siguientes es la estructura de contenidos del  anexo técnico 2 expedida por el Ministerio de Tecnologías de la Información y Comunicaciones, que comprende los ítems correspondientes de:  </t>
    </r>
    <r>
      <rPr>
        <b/>
        <sz val="10"/>
        <color theme="1"/>
        <rFont val="Calibri"/>
        <family val="2"/>
      </rPr>
      <t>REQUISITOS SOBRE IDENTIDAD VISUAL Y ARTICULACIÓN CON PORTAL ÚNICO DEL ESTADO COLOMBIANO GOV.CO; MENÚ DE TRANSPARENCIA Y ACCESO A LA INFORMACIÓN; MENÚ PARTICIPA; MENÚ ATENCIÓN Y SERVICIOS A LA CIUDADANÍA; SECCIÓN DE NOTICIAS.
NOTA IMPORTANTE: Los sujetos obligados estandarizarán la estructura de contenidos para la divulgación de información pública que posea o genere. Las personas naturales y jurídicas referidas en el los literales c), d), f), g) del artículo 5 de la Ley 1712 del 2014, publicarán la información que se produzca en relación con el ejercicio de la función pública, servicio público, ejercicio de autoridad, o sobre fondos públicos que reciban o intermedien, y a las que la normativa vigente les obligue.</t>
    </r>
  </si>
  <si>
    <t>REQUISITOS SOBRE IDENTIDAD VISUAL Y ARTICULACIÓN CON PORTAL ÚNICO DEL ESTADO COLOMBIANO GOV.CO.</t>
  </si>
  <si>
    <r>
      <t>Top Bar</t>
    </r>
    <r>
      <rPr>
        <b/>
        <sz val="10"/>
        <rFont val="Calibri"/>
        <family val="2"/>
      </rPr>
      <t xml:space="preserve">(GOV.CO). </t>
    </r>
  </si>
  <si>
    <t xml:space="preserve">a. Top Bar o barra en la parte superior del sitio web, que redireccione al Portal Único del Estado Colombiano GOV.CO.
</t>
  </si>
  <si>
    <t>Para entidades de la rama ejecutiva de los niveles nacional y territorial del sector central y descentralizado por servicios o territorialmente (numeral 2.1.1 de la Resolución 1519 de 2020) : 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</si>
  <si>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Anexo Técnico 2 de la Resolución 1519 de 2020.</t>
  </si>
  <si>
    <t>X</t>
  </si>
  <si>
    <t>https://www.transmilenio.gov.co/</t>
  </si>
  <si>
    <r>
      <t xml:space="preserve">Footer </t>
    </r>
    <r>
      <rPr>
        <b/>
        <sz val="10"/>
        <rFont val="Calibri"/>
        <family val="2"/>
      </rPr>
      <t xml:space="preserve">o pie de página. </t>
    </r>
  </si>
  <si>
    <t>Los sujetos obligados deberán incluir un footer o pie de página que contenga los siguientes ítems:</t>
  </si>
  <si>
    <t>Para las  entidades de la rama ejecutiva de los niveles nacional y territorial del sector central y las descentralizadas por servicios o territorialmente deberán cumplir con la totalidad de ítems de este subnivel. 
Para todos los demás sujetos obligados:  sólo deberá cumplirse con los literales b, c, y d correspondientes a este subnivel, pudiendo adoptar autónomamente el diseño referido en los lineamientos para acondicionamiento gráfico de sitios web a GOV.CO.</t>
  </si>
  <si>
    <t>a. Imagen del Portal Único del Estado Colombiano y el logo de la marca paísCO - Colombia.</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</si>
  <si>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su publicación es obligatoria. De igual modo, para las entidades territoriales la paleta de colores podrá variar, conforme con los colores institucionales del respectivo sujeto obligado. 
</t>
    </r>
    <r>
      <rPr>
        <b/>
        <sz val="10"/>
        <rFont val="Calibri"/>
        <family val="2"/>
      </rPr>
      <t xml:space="preserve">Para todos los demás sujetos obligados: </t>
    </r>
    <r>
      <rPr>
        <sz val="10"/>
        <rFont val="Calibri"/>
        <family val="2"/>
      </rPr>
      <t xml:space="preserve"> este ítem no es obligatorio</t>
    </r>
  </si>
  <si>
    <t>b .Nombre de la entidad.</t>
  </si>
  <si>
    <t>Como mínimo, una dirección incluyendo del departamento (si aplica) y municipio o distrito.</t>
  </si>
  <si>
    <t>Anexo Técnico 2 de la Resolución 1519 de 2021.</t>
  </si>
  <si>
    <t>c. Vínculo a redes sociales, para ser redireccionado en los botones respectivos.</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</si>
  <si>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t>
    </r>
  </si>
  <si>
    <t>DATOS DE CONTACTO:</t>
  </si>
  <si>
    <t>a. Teléfono conmutador.</t>
  </si>
  <si>
    <t>Todas las líneas telefónicas deberán incluir el prefijo de país +57, y el número significativo nacional (indicativo nacional) que determine la Comisión de Regulación de Comunicaciones.</t>
  </si>
  <si>
    <t>b.Línea gratuita o línea de servicio a la ciudadanía/usuario.</t>
  </si>
  <si>
    <t>c. Línea anticorrupción.</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</si>
  <si>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 la publicación es obligatoria.
</t>
    </r>
    <r>
      <rPr>
        <b/>
        <sz val="10"/>
        <rFont val="Calibri"/>
        <family val="2"/>
      </rPr>
      <t xml:space="preserve">Para los demás sujetos obligados: </t>
    </r>
    <r>
      <rPr>
        <sz val="10"/>
        <rFont val="Calibri"/>
        <family val="2"/>
      </rPr>
      <t xml:space="preserve"> solo debe hacerse si cuenta con la misma.
Todas las líneas telefónicas deberán incluir el prefijo de país +57, y el número significativo nacional (indicativo nacional) que determine la Comisión de Regulación de Comunicaciones.</t>
    </r>
  </si>
  <si>
    <t>https://www.transmilenio.gov.co/publicaciones/151785/canales-de-denuncias-para-actos-de-corrupcion/</t>
  </si>
  <si>
    <t>d.  Canales físicos y electrónicos para atención al público.</t>
  </si>
  <si>
    <t>https://www.transmilenio.gov.co/publicaciones/149056/1_mecanismos_de_contacto_con_el_sujeto_obligado/</t>
  </si>
  <si>
    <t>e.  Correo de notificaciones judiciales.</t>
  </si>
  <si>
    <t>f. Enlace para el mapa del sitio.</t>
  </si>
  <si>
    <t xml:space="preserve">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
  </si>
  <si>
    <t>https://www.transmilenio.gov.co/publicaciones/149056/1_mecanismos_de_contacto_con_el_sujeto_obligado/
Numeral 1.4 de la pagina</t>
  </si>
  <si>
    <t xml:space="preserve">Requisitos mínimos de políticas y cumplimiento legal.
</t>
  </si>
  <si>
    <t>a. Términos y condiciones.</t>
  </si>
  <si>
    <t>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</si>
  <si>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No se cuenta publicado términos y condiciones para el uso de todos sus sitios web</t>
  </si>
  <si>
    <t>b. Política de privacidad y tratamiento de datos personales.</t>
  </si>
  <si>
    <t>Todos los sujetos obligados deberán publicar su política de privacidad y tratamiento de datos personales, conforme las disposiciones de la Ley 1581 del 2012, y demás instrucciones o disposiciones relacionadas, o aquellas que las modifiquen, adicionen o deroguen.</t>
  </si>
  <si>
    <t>https://www.transmilenio.gov.co/publicaciones/149056/1_mecanismos_de_contacto_con_el_sujeto_obligado/
Numeral 1.4 de la pagina
Política de tratamiento de datos Manual M-SC-006 V4</t>
  </si>
  <si>
    <t>c. Política de derechos de autor y/o autorización de uso sobre los  contenidos.</t>
  </si>
  <si>
    <t>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</si>
  <si>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d. Otras políticas que correspondan conforme con la normativa vigente.</t>
  </si>
  <si>
    <t>Anexo Técnico 2 de la Resolución 1519 de 2020</t>
  </si>
  <si>
    <t>Requisitos mínimos en menú destacado.</t>
  </si>
  <si>
    <t>a. Menú de Transparencia y Acceso a la Información Publica.</t>
  </si>
  <si>
    <r>
      <t xml:space="preserve">Los sujetos obligados tendrán que habilitar como mínimo tres menús destacados en el </t>
    </r>
    <r>
      <rPr>
        <b/>
        <sz val="10"/>
        <rFont val="Calibri"/>
        <family val="2"/>
      </rPr>
      <t>header o encabezado del sitio web (parte superior del sitio web</t>
    </r>
    <r>
      <rPr>
        <sz val="10"/>
        <rFont val="Calibri"/>
        <family val="2"/>
      </rPr>
      <t>), y en todo caso, en la parte inferior de la barra superior (</t>
    </r>
    <r>
      <rPr>
        <b/>
        <sz val="10"/>
        <rFont val="Calibri"/>
        <family val="2"/>
      </rPr>
      <t>top bar, o menú de opciones principal superior)</t>
    </r>
    <r>
      <rPr>
        <sz val="10"/>
        <rFont val="Calibri"/>
        <family val="2"/>
      </rPr>
      <t>, incluyendo los ítems de: 1. Transparencia y Acceso a la Información Publica, 2. Atención y Servicios  la Ciudadanía y 3. Participa.</t>
    </r>
  </si>
  <si>
    <t>https://www.transmilenio.gov.co/publicaciones/149055/transparencia-y-acceso-a-la-informacion-publica-transmilenio/</t>
  </si>
  <si>
    <t>b. Menú de Atención y servicios a la Ciudadanía.</t>
  </si>
  <si>
    <t>c. Menú   "Participa".</t>
  </si>
  <si>
    <t>ÍTEMS DEL  MENU DE TRANSPARENCIA Y ACCESO A LA INFORMACIÓN</t>
  </si>
  <si>
    <t>1. INFORMACIÓN DE LA ENTIDAD.</t>
  </si>
  <si>
    <t xml:space="preserve">1.1. Misión, visión, funciones y deberes. </t>
  </si>
  <si>
    <t xml:space="preserve">1.1.a. Misión y visión. </t>
  </si>
  <si>
    <t>De acuerdo con la normativa que le aplique y las definiciones internas, incluyendo norma de creación y sus modificaciones.</t>
  </si>
  <si>
    <t>Resolución 1519 de 2020,Anexo técnico 2, Pagina 14 Art. 42, Dec. 103, Núm.. 4.</t>
  </si>
  <si>
    <t>https://www.transmilenio.gov.co/publicaciones/146031/mision-y-vision-de-transmilenio/</t>
  </si>
  <si>
    <t xml:space="preserve">1.1.b. Funciones y deberes. </t>
  </si>
  <si>
    <t>Art. 9, lit a), Ley 1712 de 2014.</t>
  </si>
  <si>
    <t>1.2 Estructura orgánica - organigrama.</t>
  </si>
  <si>
    <t>1.2.a. Organigrama.</t>
  </si>
  <si>
    <t>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</si>
  <si>
    <t>https://www.transmilenio.gov.co/publicaciones/146253/organigrama-de-transmilenio/</t>
  </si>
  <si>
    <t>1.3 Mapas y cartas descriptivas de los procesos.</t>
  </si>
  <si>
    <t>1.3.a. Mapas y cartas descriptivas de los procesos.</t>
  </si>
  <si>
    <t xml:space="preserve">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 </t>
  </si>
  <si>
    <t>Resolución 1519 de 2020,Anexo técnico 2, Pagina 15.</t>
  </si>
  <si>
    <t>https://www.transmilenio.gov.co/publicaciones/152724/mapa-y-cartas-descriptivas-de-los-procesos/</t>
  </si>
  <si>
    <t>1.4. Directorio Institucional incluyendo sedes, oficinas, sucursales, o regionales, y dependencias.</t>
  </si>
  <si>
    <t>1..4.a. Información de contacto.</t>
  </si>
  <si>
    <r>
      <t>Se cumple con el requisito publicando la misma información de datos de contacto  especificada en el numeral 2. 2. 1 , numeral 4 del Anexo 2 -</t>
    </r>
    <r>
      <rPr>
        <i/>
        <sz val="10"/>
        <rFont val="Calibri"/>
        <family val="2"/>
      </rPr>
      <t xml:space="preserve">Footer </t>
    </r>
    <r>
      <rPr>
        <sz val="10"/>
        <rFont val="Calibri"/>
        <family val="2"/>
      </rPr>
      <t>o pie de página-:a. Teléfono conmutador, b.Línea gratuita o línea de servicio a la ciudadanía/usuario, c. Línea anticorrupción (según la naturaleza del sujeto obligado), d. Canales físicos y electrónicos para atención al público, e. Correo de notificaciones judiciales, f. Enlace para el mapa del sitio, 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r>
  </si>
  <si>
    <t>Resolución 1519 de 2020,Anexo técnico 2, Pagina 15, Dirección de la sede principal, Art. 9, lit a) Ley 1712 de 2014</t>
  </si>
  <si>
    <t>URL: https://www.transmilenio.gov.co/publicaciones/146350/contactenos/</t>
  </si>
  <si>
    <t>1.4.b. Ubicación física (nombre de la sede si aplica).</t>
  </si>
  <si>
    <t>Resolución 1519 de 2020,Anexo técnico 2, Pagina 15, Dirección de la sede principal, Art. 9, lit a) Ley 1712 de 2015.</t>
  </si>
  <si>
    <t>Resolución 1519 de 2020,Anexo técnico 2, Pagina 15, Dirección de la sede principal, Art. 9, lit a) Ley 1712 de 2014.</t>
  </si>
  <si>
    <t>https://www.transmilenio.gov.co/publicaciones/146350/contactenos/</t>
  </si>
  <si>
    <t>1.4.c. Dirección  (incluyendo el departamento si aplica) y municipio o distrito (en caso que aplique, se deberá indicar el nombre del corregimiento).</t>
  </si>
  <si>
    <t>Resolución 1519 de 2020,Anexo técnico 2, Pagina 15, Dirección de la sede principal, Art. 9, lit a) Ley 1712 de 2016.</t>
  </si>
  <si>
    <t>1.4.d. Horarios y días de atención al público.</t>
  </si>
  <si>
    <t>Resolución 1519 de 2020,Anexo técnico 2, Pagina 15, Dirección de la sede principal, Art. 9, lit a) Ley 1712 de 2017.</t>
  </si>
  <si>
    <t>1.4.e. Datos de contacto específicos de las áreas de contacto o dependencias (en caso de que aplique).</t>
  </si>
  <si>
    <t>Resolución 1519 de 2020,Anexo técnico 2, Pagina 15, Dirección de la sede principal, Art. 9, lit a) Ley 1712 de 2018.</t>
  </si>
  <si>
    <t>URL: https://www.transmilenio.gov.co/publicaciones/146350/contactenos/
All realizar la consulta en este enlace aparece un título denominado: Directorio de dependencias que direcciona a otra página en donde el número de teléfono allí descrito está incompleto (601220300). Falta un cero</t>
  </si>
  <si>
    <t>1.5 Directorio de servidores públicos, empleados o contratistas.</t>
  </si>
  <si>
    <t>1.5.1 . Nombres y apellidos completos.</t>
  </si>
  <si>
    <t xml:space="preserve">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 </t>
  </si>
  <si>
    <t>Decreto 1081 de 2015, Artículo 2.1.1.2.1.5.</t>
  </si>
  <si>
    <t>1.5.2 . País, Departamento y Ciudad de nacimiento.</t>
  </si>
  <si>
    <t>1.5.3.  Formación académica.</t>
  </si>
  <si>
    <t>1.5.4. Experiencia laboral y profesional.</t>
  </si>
  <si>
    <t>1.5.5. Empleo, cargo o actividad que desempeña.</t>
  </si>
  <si>
    <t xml:space="preserve">1.5.6. Dependencia en la que presta sus servicios en la entidad o institución. </t>
  </si>
  <si>
    <t>1.5.7.  Dirección de correo electrónico institucional.</t>
  </si>
  <si>
    <t>1.5.8. Teléfono Institucional.</t>
  </si>
  <si>
    <t>1.5.9. Escala salarial según las categorías para servidores públicos y/o empleados del sector privado.</t>
  </si>
  <si>
    <t>1.5.10. Objeto, valor total de los honorarios, fecha de inicio y de terminación, cuando se trate contratos de prestación de servicios.</t>
  </si>
  <si>
    <t>1.6. Directorio de entidades.</t>
  </si>
  <si>
    <t>1.6.1.  Listado de entidades que integran el sector/rama/organismo, con enlace al sitio Web de cada una de éstas, en el caso de existir.</t>
  </si>
  <si>
    <r>
      <rPr>
        <b/>
        <sz val="10"/>
        <rFont val="Calibri"/>
        <family val="2"/>
      </rPr>
      <t xml:space="preserve">Para partidos o movimientos políticos: </t>
    </r>
    <r>
      <rPr>
        <sz val="10"/>
        <rFont val="Calibri"/>
        <family val="2"/>
      </rPr>
      <t xml:space="preserve"> se cumple con este ítem con la  publicación del enlace web de  las entidades que están directamente relacionadas con estas organizaciones, a saber: Consejo Nacional Electoral, Ministerio del Interior, Registraduría,  etc.</t>
    </r>
  </si>
  <si>
    <t>https://www.transmilenio.gov.co/publicaciones/149187/directorio-de-entidades/</t>
  </si>
  <si>
    <t>1.7. Directorio de agremiaciones, asociaciones y otros grupos de interés.</t>
  </si>
  <si>
    <t>1.7.1.  Directorio de agremiaciones, asociaciones y otros grupos de interés.</t>
  </si>
  <si>
    <r>
      <rPr>
        <sz val="10"/>
        <color theme="1"/>
        <rFont val="Calibri"/>
        <family val="2"/>
      </rPr>
      <t>El sujeto obligado deberá informar los gremios o asociaciones en las que participe como asociado, para lo cual, deberá publicar el enlace al sitio web</t>
    </r>
    <r>
      <rPr>
        <sz val="10"/>
        <color rgb="FFFF0000"/>
        <rFont val="Calibri"/>
        <family val="2"/>
      </rPr>
      <t xml:space="preserve">. </t>
    </r>
  </si>
  <si>
    <t>https://www.transmilenio.gov.co/publicaciones/149188/operadores-del-sistema-transmilenio/</t>
  </si>
  <si>
    <t>1.8 Servicio al público, normas, formularios y protocolos de atención.</t>
  </si>
  <si>
    <t>1.8.1. Servicio al público, normas, formularios y protocolos de atención.</t>
  </si>
  <si>
    <t>Resolución 1519 de 2020,Anexo técnico 2, Pagina 15</t>
  </si>
  <si>
    <t>https://www.transmilenio.gov.co/publicaciones/152678/servicio-al-publico-normas-formularios-y-protocolos-de-atencion/
Carta de trato digno</t>
  </si>
  <si>
    <t>1.8.2. Normas.</t>
  </si>
  <si>
    <t>https://www.transmilenio.gov.co/publicaciones/152678/servicio-al-publico-normas-formularios-y-protocolos-de-atencion/
Manual de Servicio al Ciudadano</t>
  </si>
  <si>
    <t>1.8.3. Formularios.</t>
  </si>
  <si>
    <t>https://bogota.gov.co/sdqs/
Bogotá Te escucha</t>
  </si>
  <si>
    <t>1.8.4. Protocolos de Atención.</t>
  </si>
  <si>
    <t>https://www.transmilenio.gov.co/publicaciones/152678/servicio-al-publico-normas-formularios-y-protocolos-de-atencion/</t>
  </si>
  <si>
    <t>1.9 Procedimientos que se siguen para tomar decisiones en las diferentes áreas.</t>
  </si>
  <si>
    <t>1.9.1 Procedimientos que se siguen para tomar decisiones en las diferentes áreas</t>
  </si>
  <si>
    <t xml:space="preserve">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 </t>
  </si>
  <si>
    <t>https://www.transmilenio.gov.co/publicaciones/148566/manuales_y_procedimientos/</t>
  </si>
  <si>
    <t xml:space="preserve">1.10. Mecanismo de presentación directa de solicitudes, quejas y reclamos a disposición del público en relación con acciones u omisiones del sujeto obligado. </t>
  </si>
  <si>
    <t>1.10.1. Mecanismo de presentación directa de solicitudes, quejas y reclamos.</t>
  </si>
  <si>
    <t>Para las entidades de naturaleza pública, se entenderá como cumplido este ítem con la publicación correspondiente de su canal de PQRSD.</t>
  </si>
  <si>
    <t>Resolución 1519 de 2020,Anexo técnico 2.</t>
  </si>
  <si>
    <t>1.11. Calendario de actividades.</t>
  </si>
  <si>
    <t>1.11.1. Calendario de actividades.</t>
  </si>
  <si>
    <t xml:space="preserve">El sujeto obligado habilita un calendario de eventos y fechas clave relacionadas con sus procesos misionales. </t>
  </si>
  <si>
    <t xml:space="preserve">1 .12 Información sobre decisiones que pueden afectar al público. </t>
  </si>
  <si>
    <t xml:space="preserve">1.12.1.  Información sobre decisiones que puede afectar al público. </t>
  </si>
  <si>
    <t>Publicar el contenido de toda decisión y/o política que haya adoptado y afecte al público, junto con sus fundamentos e interpretación.</t>
  </si>
  <si>
    <t>Art. 42, Dec. 103, Núm.. 4.</t>
  </si>
  <si>
    <t>https://www.transmilenio.gov.co/publicaciones/noticias/?tema=9</t>
  </si>
  <si>
    <t>1.13  Entes y autoridades que lo vigilan.</t>
  </si>
  <si>
    <t>1.13.1. Nombre de la entidad.</t>
  </si>
  <si>
    <t>Resolución 1519 de 2020,Anexo técnico 2, Pagina 16.</t>
  </si>
  <si>
    <t>https://www.transmilenio.gov.co/publicaciones/147227/entes_de_control_y_vigilancia/</t>
  </si>
  <si>
    <t>1.13.2. Dirección.</t>
  </si>
  <si>
    <t>1.13.3. Teléfono.</t>
  </si>
  <si>
    <t>1.13.4. E-mail.</t>
  </si>
  <si>
    <t>1.13.5.  Enlace al sitio web del ente o autoridad.</t>
  </si>
  <si>
    <t>1.13.6.  Informar el tipo de control  (fiscal, social, político, regulatorio, etc.).</t>
  </si>
  <si>
    <t>1.13.7. Mecanismos internos de supervisión, notificación y vigilancia pertinente del sujeto obligado.</t>
  </si>
  <si>
    <r>
      <rPr>
        <b/>
        <sz val="10"/>
        <rFont val="Calibri"/>
        <family val="2"/>
        <scheme val="minor"/>
      </rPr>
      <t>1.1</t>
    </r>
    <r>
      <rPr>
        <b/>
        <sz val="10"/>
        <color indexed="8"/>
        <rFont val="Calibri"/>
        <family val="2"/>
        <scheme val="minor"/>
      </rPr>
      <t xml:space="preserve">4. Publicación de hojas de vida. </t>
    </r>
  </si>
  <si>
    <t>1.14.1. Publicación de hojas de vida.</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</si>
  <si>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</si>
  <si>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Resolución 1519 de 2020,Anexo técnico 2, Pagina 19.</t>
  </si>
  <si>
    <r>
      <rPr>
        <b/>
        <sz val="10"/>
        <color rgb="FF000000"/>
        <rFont val="Calibri"/>
        <family val="2"/>
        <scheme val="minor"/>
      </rPr>
      <t>2. NORMATIVA.</t>
    </r>
    <r>
      <rPr>
        <sz val="10"/>
        <color indexed="8"/>
        <rFont val="Calibri"/>
        <family val="2"/>
        <scheme val="minor"/>
      </rPr>
      <t xml:space="preserve">
</t>
    </r>
  </si>
  <si>
    <t>2.1. Normativa de la entidad o autoridad.</t>
  </si>
  <si>
    <t>2.1.1. Leyes.</t>
  </si>
  <si>
    <t>De acuerdo con las leyes que le apliquen.</t>
  </si>
  <si>
    <t>Resolución 1519 de 2020, Anexo técnico 2, Pagina 19</t>
  </si>
  <si>
    <t xml:space="preserve">2.1.2. Decreto Único Reglamentario. </t>
  </si>
  <si>
    <t>De acuerdo con el decreto único reglamentario (si aplica).</t>
  </si>
  <si>
    <t>2.1.3.  Normativa aplicable.</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</si>
  <si>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</si>
  <si>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 xml:space="preserve">2.1.4. Vínculo al Diario o Gaceta Oficial. </t>
  </si>
  <si>
    <t>Todas las entidades de los niveles nacional, territorial y
autónomos, deberán incluir el vínculo al Diario Oficial, y para el caso de entidades territoriales, se deberá incluir un link para consultar las gacetas oficiales que les aplique. hipervínculos que direccionen a estas normas específicas.</t>
  </si>
  <si>
    <t xml:space="preserve">Resolución 1519 de 2020,Anexo técnico 2, Pagina 19. Artículo 119 de la Ley 489 de 1998. Artículo 379 del Decreto Ley 1333 de 1986. </t>
  </si>
  <si>
    <t xml:space="preserve">2.1.5. Políticas, lineamientos y manuales. </t>
  </si>
  <si>
    <t>Cada sujeto obligado deberá publicar sus políticas, lineamientos y manuales, , según le aplique.</t>
  </si>
  <si>
    <t>2.1.5.a. Políticas y lineamientos sectoriales.</t>
  </si>
  <si>
    <t>2.1.5.b. Manuales.</t>
  </si>
  <si>
    <t>2.1.5.c. Otros lineamientos y manuales que le aplique.</t>
  </si>
  <si>
    <t>Cada sujeto obligado deberá publicar sus políticas, lineamientos y manuales, según le aplique.</t>
  </si>
  <si>
    <t xml:space="preserve">2.1.6. Agenda Regulatoria. </t>
  </si>
  <si>
    <t xml:space="preserve">Incluir en orden cronológico la agenda regulatoria, identificando claramente si ha sido adicionada o modificada. De conformidad con lo establecido por el Decreto 1273 de 2020, la obligación de cumplir con la Agenda Regulatoria es exclusiva para los Ministerios y Departamentos Administrativos de la Rama Ejecutiva del Poder Público. </t>
  </si>
  <si>
    <t>2.2. Búsqueda de normas.</t>
  </si>
  <si>
    <t xml:space="preserve">2.2.1. Sistema Único de Información Normativa –
SUIN. </t>
  </si>
  <si>
    <t>Deberá habilitarse la funcionalidad de consulta localizada y el vínculo para acceder al SUIN del Ministerio de Justicia y del Derecho.</t>
  </si>
  <si>
    <t>2.2.2. Sistema de búsquedas de normas, propio de la
entidad.</t>
  </si>
  <si>
    <t>El sujeto obligado podrá publicar su propio mecanismo de búsqueda de normas para las normas que expida, sancione o revise en el marco de sus competencias.</t>
  </si>
  <si>
    <t>2.3. Proyectos de normas para comentarios.</t>
  </si>
  <si>
    <t>2.3.1 Proyectos normativos.</t>
  </si>
  <si>
    <t>Publicar los proyectos normativos para comentarios, indicando los datos de contacto y plazo para que los interesados se pronuncien.</t>
  </si>
  <si>
    <t xml:space="preserve">2.3.2. Comentarios y documento de respuesta a
comentarios. </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</si>
  <si>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</si>
  <si>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 xml:space="preserve">2.3.3. Participación ciudadana en la expedición de
normas a través el SUCOP. </t>
  </si>
  <si>
    <t>Conforme los lineamientos que expida el Departamento Nacional de Planeación, las autoridades deberán publicar sus proyectos normativos.</t>
  </si>
  <si>
    <t>El SUCOP es un sistema de publicación de proyectos regulatorios para las entidades del orden nacional, por ende no es aplicable a las entidades del Distrito.</t>
  </si>
  <si>
    <t xml:space="preserve">3. CONTRATACIÓN. </t>
  </si>
  <si>
    <t>3.1. Plan Anual de Adquisiciones.</t>
  </si>
  <si>
    <t>3.1.1.  Plan anual de adquisiciones de la entidad, junto con las  modificaciones que se realicen.</t>
  </si>
  <si>
    <r>
      <t xml:space="preserve">Plan anual de adquisiciones de la entidad, junto con las 
modificaciones que se realicen, para lo cual, deberá  informar que la versión del documento ha sido  ajustada, e indicar la fecha de la actualización. </t>
    </r>
    <r>
      <rPr>
        <u/>
        <sz val="10"/>
        <rFont val="Calibri"/>
        <family val="2"/>
      </rPr>
      <t>La  publicación se puede surtir con el link que  direccione a la información en el SECOP.</t>
    </r>
  </si>
  <si>
    <t>Art. 9, Lit. e), Ley 1712 de 2014 Art. 74, Ley 1474 de 2011 Dec. 103 de 2015.</t>
  </si>
  <si>
    <t>https://www.transmilenio.gov.co/publicaciones/146776/plan_anual_de_adquisiciones/</t>
  </si>
  <si>
    <t xml:space="preserve">3.2 Publicación de la información contractual.
</t>
  </si>
  <si>
    <t>3.2.1.  Información de gestión contractual en el SECOP.</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</si>
  <si>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</si>
  <si>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Art.10, Ley 1712 de 2014 Arts. 8 y 9, Dec. 103 de 2015.</t>
  </si>
  <si>
    <t>https://www.transmilenio.gov.co/publicaciones/149063/3_contratacion/</t>
  </si>
  <si>
    <t>3.3. Publicación de la ejecución de los contratos.</t>
  </si>
  <si>
    <t xml:space="preserve">Publicar el estado de la ejecución de los contratos, indicando: </t>
  </si>
  <si>
    <t>3.3.1.  Fecha de inicio y finalización.</t>
  </si>
  <si>
    <t>https://www.transmilenio.gov.co/publicaciones/152741/33-publicacion-de-la-ejecucion-de-los-contratos/</t>
  </si>
  <si>
    <t>3.3.2. Valor del contrato.</t>
  </si>
  <si>
    <t>https://www.transmilenio.gov.co/publicaciones/152652/listado-de-contratos-transmilenio-2022/</t>
  </si>
  <si>
    <t>3.3.3. Porcentaje de ejecución.</t>
  </si>
  <si>
    <t>3.3.4. Recursos totales desembolsados o pagados.</t>
  </si>
  <si>
    <t>3.3.5.  Recursos pendientes de ejecutar.</t>
  </si>
  <si>
    <t>3.3.6. Cantidad de otrosíes y adiciones realizadas  (y sus montos).</t>
  </si>
  <si>
    <t>3.4 Manual de contratación, adquisición y/o compras.</t>
  </si>
  <si>
    <t>3.4.1. Manual de contratación, que contiene los procedimientos, lineamientos y políticas en materia de adquisición y compras.</t>
  </si>
  <si>
    <t>Art.11, Lit g), Ley 1712 de 2014 Art .9, Dec. 103 de 2015.</t>
  </si>
  <si>
    <t>https://www.transmilenio.gov.co/publicaciones/152742/34-manual-de-contratacion-adquisicion-yo-compras/</t>
  </si>
  <si>
    <t>3.5 Formatos o modelos de contratos o pliegos tipo.</t>
  </si>
  <si>
    <t>3.5.1. Publicar los formatos o modelos de contrato y pliegos tipo, en caso de que aplique.</t>
  </si>
  <si>
    <t>4. PLANEACIÓN.
"Presupuesto e Informes".</t>
  </si>
  <si>
    <t>4.1. Presupuesto general de ingresos, gastos e inversión.</t>
  </si>
  <si>
    <t>4.1.1. Publicar el presupuesto general de ingresos, gastos e inversión de cada año fiscal, incluyendo sus modificaciones.</t>
  </si>
  <si>
    <t>Para el efecto, deberá indicar que la versión del documento ha sido  ajustada e indicar la fecha de la actualización. Se deberá incluir un anexo que indique las rentas o ingresos, tasas y frecuencias de cobro en formato abierto para consulta de los interesados.</t>
  </si>
  <si>
    <t xml:space="preserve"> Art. 9, lit b), Ley 1712 de 2014, Arts.74 y 77 Ley 1474 de 2011. </t>
  </si>
  <si>
    <t>https://www.transmilenio.gov.co/publicaciones/151030/informacion-financiera/</t>
  </si>
  <si>
    <t>4.2. Ejecución presupuestal.</t>
  </si>
  <si>
    <t>4.2.1.Publicar la información de la ejecución presupuestal aprobada y ejecutada de ingresos y gastos anuales.</t>
  </si>
  <si>
    <t>Publicar la información de la ejecución presupuestal aprobada y ejecutada de ingresos y gastos anuales.</t>
  </si>
  <si>
    <t>https://www.transmilenio.gov.co/publicaciones/149191/ejecucion-presupuestal/</t>
  </si>
  <si>
    <t>4.3. Plan de Acción.</t>
  </si>
  <si>
    <t xml:space="preserve">PLAN DE ACCIÓN: </t>
  </si>
  <si>
    <t>4.3.1. Objetivos.</t>
  </si>
  <si>
    <t>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</si>
  <si>
    <t xml:space="preserve"> Art. 9, lit e), Ley 1712 de 2014 Art. 74, Ley 1474 de 2011 Decreto 612 del 2019</t>
  </si>
  <si>
    <t>https://www.transmilenio.gov.co/publicaciones/152744/43-plan-de-accion/</t>
  </si>
  <si>
    <t>4.3.2. Estrategias.</t>
  </si>
  <si>
    <r>
      <t xml:space="preserve">Publicar anualmente, antes del 31 de enero de cada año, los planes a que hace referencia el artículo 74 de la Ley 1474 del 2011 y el </t>
    </r>
    <r>
      <rPr>
        <b/>
        <u/>
        <sz val="10"/>
        <rFont val="Calibri"/>
        <family val="2"/>
      </rPr>
      <t xml:space="preserve">Decreto 612 del 2018 </t>
    </r>
    <r>
      <rPr>
        <sz val="10"/>
        <rFont val="Calibri"/>
        <family val="2"/>
      </rPr>
      <t xml:space="preserve">de acuerdo con las orientaciones del Manual Operativo del Modelo Integrado de Planeación y Gestión (MIPG). </t>
    </r>
    <r>
      <rPr>
        <b/>
        <u/>
        <sz val="10"/>
        <rFont val="Calibri"/>
        <family val="2"/>
      </rPr>
      <t>Conforme lo dispone el parágrafo del artículo 74 de la Ley 1474  del 2011 las “empresas industriales y comerciales del Estado y las Sociedades de Economía Mixta estarán exentas de publicar la información relacionada con sus proyectos de inversión”</t>
    </r>
    <r>
      <rPr>
        <sz val="10"/>
        <rFont val="Calibri"/>
        <family val="2"/>
      </rPr>
      <t>.
Los sujetos deberán, cada tres (3) meses, publicar la información relacionada con la ejecución de metas, objetivos, indicadores de gestión y/o desempeño, de conformidad con sus programas operativos y los demás planes exigidos por la normativa vigente.</t>
    </r>
  </si>
  <si>
    <t xml:space="preserve"> Art. 9, lit e), Ley 1712 de 2014 Art. 74, Ley 1474 de 2011 Decreto 612 del 2020</t>
  </si>
  <si>
    <t>4.3.3.  Proyectos.</t>
  </si>
  <si>
    <t xml:space="preserve"> Art. 9, lit e), Ley 1712 de 2014 Art. 74, Ley 1474 de 2011 Decreto 612 del 2021.</t>
  </si>
  <si>
    <t>4.3.4. Metas.</t>
  </si>
  <si>
    <t>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</si>
  <si>
    <t xml:space="preserve"> Art. 9, lit e), Ley 1712 de 2014 Art. 74, Ley 1474 de 2011 Decreto 612 del 2022.</t>
  </si>
  <si>
    <t>4.3.5. Responsables.</t>
  </si>
  <si>
    <r>
      <t xml:space="preserve">Publicar anualmente, antes del 31 de enero de cada año, los planes a que hace referencia el artículo 74 de la Ley 1474 del 2011 y el </t>
    </r>
    <r>
      <rPr>
        <b/>
        <u/>
        <sz val="10"/>
        <rFont val="Calibri"/>
        <family val="2"/>
      </rPr>
      <t xml:space="preserve">Decreto 612 del 2018 </t>
    </r>
    <r>
      <rPr>
        <sz val="10"/>
        <rFont val="Calibri"/>
        <family val="2"/>
      </rPr>
      <t xml:space="preserve">de acuerdo con las orientaciones del Manual Operativo del Modelo Integrado de Planeación y Gestión (MIPG). </t>
    </r>
    <r>
      <rPr>
        <b/>
        <u/>
        <sz val="10"/>
        <rFont val="Calibri"/>
        <family val="2"/>
      </rPr>
      <t>Conforme lo dispone el parágrafo del artículo 74 de la Ley 1474  del 2011 las “empresas industriales y comerciales del Estado y las Sociedades de Economía Mixta estarán exentas de publicar la información relacionada con sus proyectos de inversión”</t>
    </r>
    <r>
      <rPr>
        <sz val="10"/>
        <rFont val="Calibri"/>
        <family val="2"/>
      </rPr>
      <t>.
Los sujetos deberán, cada tres (3) meses, publicar la información relacionada con la ejecución de metas, objetivos, indicadores de gestión y/o desempeño, de conformidad con sus programas operativos y los demás planes exigidos por la normativa vigente.</t>
    </r>
  </si>
  <si>
    <t xml:space="preserve"> Art. 9, lit e), Ley 1712 de 2014 Art. 74, Ley 1474 de 2011 Decreto 612 del 2023.</t>
  </si>
  <si>
    <t>4.3.6. Planes generales de compras.</t>
  </si>
  <si>
    <t xml:space="preserve"> Art. 9, lit e), Ley 1712 de 2014 Art. 74, Ley 1474 de 2011 Decreto 612 del 2024</t>
  </si>
  <si>
    <t>https://www.transmilenio.gov.co/publicaciones/149061/otros_planes/#collapse1</t>
  </si>
  <si>
    <t>4.3.7. Distribución presupuestal de proyectos de inversión junto a los indicadores de gestión.</t>
  </si>
  <si>
    <t xml:space="preserve"> Art. 9, lit e), Ley 1712 de 2014 Art. 74, Ley 1474 de 2011 Decreto 612 del 2025</t>
  </si>
  <si>
    <t xml:space="preserve">https://www.transmilenio.gov.co/publicaciones/152744/43-plan-de-accion/
https://www.transmilenio.gov.co/publicaciones/146058/indicadores_de_gestion/
Los indicadores de gestión se encuentran publicados hasta 2021 </t>
  </si>
  <si>
    <t>4.3.8. Presupuesto desagregado con modificaciones.</t>
  </si>
  <si>
    <t xml:space="preserve"> Art. 9, lit e), Ley 1712 de 2014 Art. 74, Ley 1474 de 2011 Decreto 612 del 2026.</t>
  </si>
  <si>
    <t>https://www.transmilenio.gov.co/publicaciones/152650/2022/</t>
  </si>
  <si>
    <t>4.4. Proyectos de Inversión.</t>
  </si>
  <si>
    <t xml:space="preserve">4.4.1. Publicar cada proyecto de inversión, según la fecha de inscripción en el respectivo Banco de Programas y Proyectos de Inversión. </t>
  </si>
  <si>
    <r>
      <t xml:space="preserve">Publicar cada proyecto de inversión, según la fecha de inscripción en el respectivo Banco de Programas y Proyectos de Inversión, conforme lo dispone el artículo 77 de la Ley 1474 del 2011, así como cada tres (3) meses el avance de ejecución de dichos </t>
    </r>
    <r>
      <rPr>
        <b/>
        <u/>
        <sz val="10"/>
        <color indexed="8"/>
        <rFont val="Calibri"/>
        <family val="2"/>
        <scheme val="minor"/>
      </rPr>
      <t>proyectos. Para el caso de las “empresas industriales y comerciales del Estado y las Sociedades de Economía Mixta estarán exentas de publicar la información relacionada con sus proyectos de inversión”.</t>
    </r>
    <r>
      <rPr>
        <sz val="10"/>
        <color indexed="8"/>
        <rFont val="Calibri"/>
        <family val="2"/>
        <scheme val="minor"/>
      </rPr>
      <t xml:space="preserve">
</t>
    </r>
  </si>
  <si>
    <t>Articulo 77 y parágrafo de La ley 1474 de 2011</t>
  </si>
  <si>
    <t>https://www.transmilenio.gov.co/publicaciones/146047/proyectos_de_inversion/</t>
  </si>
  <si>
    <t>4.5. Informes de empalme.</t>
  </si>
  <si>
    <t>4.5.1. Informe de empalme del representante legal y los ordenadores del gasto, cuando haya un cambio del o de los mismos.</t>
  </si>
  <si>
    <t xml:space="preserve"> Publicar el informe de empalme del representante legal, y los ordenadores del gasto, cuando se den cambios de los mismos.
</t>
  </si>
  <si>
    <t>Ley 951 de 2005, Res. 5674 de 2005 y Circular 11 de 2006 de la Contraloría General de la República</t>
  </si>
  <si>
    <t>https://www.transmilenio.gov.co/publicaciones/152683/informes-de-empalme/</t>
  </si>
  <si>
    <t>4.6. Información pública y/o relevante.</t>
  </si>
  <si>
    <t>4.6.1. Divulgar los informes o comunicados de información relevante.</t>
  </si>
  <si>
    <r>
      <t xml:space="preserve">Divulgar los informes o comunicados de información relevante que publiquen ante la Superintendencia Financiera, y/o la Superintendencia de Sociedades, </t>
    </r>
    <r>
      <rPr>
        <b/>
        <u/>
        <sz val="10"/>
        <color indexed="8"/>
        <rFont val="Calibri"/>
        <family val="2"/>
        <scheme val="minor"/>
      </rPr>
      <t>cuando sea obligación de las empresas industriales y comerciales del Estado, o Sociedad de Economía Mixta.</t>
    </r>
  </si>
  <si>
    <t xml:space="preserve">Resolución 1519 de 2020,Anexo técnico 2, pág. 19. </t>
  </si>
  <si>
    <t>https://www.transmilenio.gov.co/publicaciones/146944/estados_financieros/</t>
  </si>
  <si>
    <t>4.7 Informes de gestión, evaluación y auditoría.</t>
  </si>
  <si>
    <r>
      <rPr>
        <sz val="10"/>
        <color rgb="FF000000"/>
        <rFont val="Calibri"/>
        <family val="2"/>
        <scheme val="minor"/>
      </rPr>
      <t>4.7.1. Informe de Gestión</t>
    </r>
    <r>
      <rPr>
        <sz val="10"/>
        <color indexed="8"/>
        <rFont val="Calibri"/>
        <family val="2"/>
        <scheme val="minor"/>
      </rPr>
      <t xml:space="preserve">. </t>
    </r>
  </si>
  <si>
    <r>
      <t xml:space="preserve">Publicar anualmente, antes del 31 de enero de cada año, el informe de gestión a que hace referencia el artículo 74 de la Ley 1474 del 2011. 
Conforme lo dispone el parágrafo </t>
    </r>
    <r>
      <rPr>
        <b/>
        <u/>
        <sz val="10"/>
        <color indexed="8"/>
        <rFont val="Calibri"/>
        <family val="2"/>
        <scheme val="minor"/>
      </rPr>
      <t>del artículo 74 de 
la Ley 1474 del 2011 las “empresas industriales y comerciales del Estado y las Sociedades de Economía Mixta estarán exentas de publicar la información relacionada con sus proyectos de inversión</t>
    </r>
    <r>
      <rPr>
        <sz val="10"/>
        <color indexed="8"/>
        <rFont val="Calibri"/>
        <family val="2"/>
        <scheme val="minor"/>
      </rPr>
      <t>”.</t>
    </r>
  </si>
  <si>
    <t xml:space="preserve">Resolución 1519 de 2020,Anexo técnico 2,   pág. 20. </t>
  </si>
  <si>
    <t>https://www.transmilenio.gov.co/publicaciones/146071/informes/</t>
  </si>
  <si>
    <t>4.7.2. Informe de rendición de cuentas ante la Contraloría General de la República, o a los organismos de Contraloría o Control territoriales.</t>
  </si>
  <si>
    <t xml:space="preserve">Resolución 1519 de 2020,Anexo técnico 2, </t>
  </si>
  <si>
    <t>https://www.transmilenio.gov.co/publicaciones/151917/informes-elaborados-por-organos-de-control-externo/</t>
  </si>
  <si>
    <r>
      <rPr>
        <sz val="10"/>
        <color rgb="FF000000"/>
        <rFont val="Calibri"/>
        <family val="2"/>
        <scheme val="minor"/>
      </rPr>
      <t>4.7.3. Informe de rendición de cuentas a la ciudadanía.</t>
    </r>
    <r>
      <rPr>
        <sz val="10"/>
        <color indexed="8"/>
        <rFont val="Calibri"/>
        <family val="2"/>
        <scheme val="minor"/>
      </rPr>
      <t xml:space="preserve">
</t>
    </r>
  </si>
  <si>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</si>
  <si>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https://www.transmilenio.gov.co/publicaciones/151126/rendicion-de-cuentas-de-transmilenio-sa/</t>
  </si>
  <si>
    <r>
      <rPr>
        <sz val="10"/>
        <color rgb="FF000000"/>
        <rFont val="Calibri"/>
        <family val="2"/>
        <scheme val="minor"/>
      </rPr>
      <t xml:space="preserve">4.7.4. Informes a organismos de inspección, vigilancia y control </t>
    </r>
    <r>
      <rPr>
        <sz val="10"/>
        <color indexed="8"/>
        <rFont val="Calibri"/>
        <family val="2"/>
        <scheme val="minor"/>
      </rPr>
      <t>(si le aplica).</t>
    </r>
  </si>
  <si>
    <t xml:space="preserve">Resolución 1519 de 2020,Anexo técnico 2,   pág. 20 </t>
  </si>
  <si>
    <t>https://www.transmilenio.gov.co/publicaciones/151917/informes-de-organismos-de-inspeccion-vigilancia-y-control/</t>
  </si>
  <si>
    <t>4.7.5. Planes de mejoramiento:</t>
  </si>
  <si>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</si>
  <si>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4.7.5.a. Publicar los Planes de Mejoramiento vigentes exigidos por los entes de control o auditoría externos o internos.</t>
  </si>
  <si>
    <t xml:space="preserve"> De acuerdo con los hallazgos realizados por el respectivo organismo de control, los planes de mejoramiento se deben publicar de acuerdo con la periodicidad establecida por éste.</t>
  </si>
  <si>
    <t>Resolución 1519 de 2020,Anexo técnico 2, pág. 21.</t>
  </si>
  <si>
    <t>https://www.transmilenio.gov.co/publicaciones/147491/planes_de_mejoramiento/</t>
  </si>
  <si>
    <t>4.7.5.b. Enlace al organismo de control donde se encuentren los informes que éste ha elaborado en relación con el sujeto obligado.</t>
  </si>
  <si>
    <t>Enlace al organismo de control donde se encuentren los informes que éste ha elaborado en relación con el sujeto obligado.</t>
  </si>
  <si>
    <t xml:space="preserve">4.7.5.c. Planes de mejoramiento derivados de los ejercicios de rendición de cuentas ante la ciudadanía y grupos de valor.
</t>
  </si>
  <si>
    <t>Planes de mejoramiento derivados de los ejercicios de rendición de cuentas ante la ciudadanía y grupos de valor.</t>
  </si>
  <si>
    <t>4.8 Informes de la Oficina de Control Interno.</t>
  </si>
  <si>
    <t xml:space="preserve">4.8.1. Informe pormenorizado. </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</si>
  <si>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</si>
  <si>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https://www.transmilenio.gov.co/publicaciones/152636/informes-de-la-oficina-de-control-interno-de-tmsa-2022/</t>
  </si>
  <si>
    <t>4.8.2.  Otros informes y/o consultas a bases de datos o sistemas de información, conforme le aplique.</t>
  </si>
  <si>
    <t xml:space="preserve">Resolución 1519 de 2020,Anexo técnico 2 </t>
  </si>
  <si>
    <t>4.9 Informe sobre Defensa Pública y Prevención del Daño Antijurídico.</t>
  </si>
  <si>
    <t xml:space="preserve">4.9.1. Informe sobre Defensa Pública y Prevención del 
Daño Antijurídico. </t>
  </si>
  <si>
    <t xml:space="preserve">El requisito se entenderá como cumplido con el 
redireccionamiento al sistema eKOGUI de la Agencia de 
Defensa Jurídica de la Nación, y sólo será de obligatorio cumplimiento para las entidades de naturaleza pública. </t>
  </si>
  <si>
    <t xml:space="preserve">Resolución 1519 de 2020,Anexo técnico 2. </t>
  </si>
  <si>
    <t>https://www.transmilenio.gov.co/publicaciones/149103/procesos_y_conciliaciones_activos_defensa_judicial/
No se tienen publicados los del 2022</t>
  </si>
  <si>
    <t xml:space="preserve">4.10 - Informes trimestrales sobre acceso a información, quejas y reclamos. </t>
  </si>
  <si>
    <t>4.10.1. Informe, en materia de seguimiento sobre las quejas y  reclamos.</t>
  </si>
  <si>
    <t>Conforme con lo establecido en el artículo 54 de la Ley 190 de 1995 y el decreto reglamentario 2641 del 2012.</t>
  </si>
  <si>
    <t>https://www.transmilenio.gov.co/publicaciones/149095/informe-pqrs-de-transmilenio/</t>
  </si>
  <si>
    <t xml:space="preserve">4.10.2.  Informe sobre solicitudes de acceso a la 
información, el cual debe contener lo siguiente:  </t>
  </si>
  <si>
    <t>4.10.2.a.  número de solicitudes recibidas.</t>
  </si>
  <si>
    <t>4.10.2.b. Número de solicitudes que fueron trasladadas a otra entidad.</t>
  </si>
  <si>
    <t>4.10.2.c.  Tiempo de respuesta a cada solicitud.</t>
  </si>
  <si>
    <t xml:space="preserve">4.10.2.d. número de solicitudes en las que se negó el acceso a la información. </t>
  </si>
  <si>
    <t>5. TRÁMITES.</t>
  </si>
  <si>
    <t xml:space="preserve">5.1. Trámites.
</t>
  </si>
  <si>
    <t>TRÁMITES:</t>
  </si>
  <si>
    <t xml:space="preserve">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 </t>
  </si>
  <si>
    <t>5.1.1 .Normatividad que sustenta el trámite.</t>
  </si>
  <si>
    <t>https://www.transmilenio.gov.co/publicaciones/149064/5_tramites_y_servicios/</t>
  </si>
  <si>
    <t>5.1.2. Procesos.</t>
  </si>
  <si>
    <t>Procesos para la realización del trámite.</t>
  </si>
  <si>
    <t>5.1.3.Costos asociados.</t>
  </si>
  <si>
    <t>5.1.4. Formatos y/o formularios asociados.</t>
  </si>
  <si>
    <t>6. CONTENIDO DEL MENÚ PARTICIPA.</t>
  </si>
  <si>
    <t>6. 1 Descripción General.</t>
  </si>
  <si>
    <t>6.1.1. Descripción General del Menú Participa.</t>
  </si>
  <si>
    <t xml:space="preserve">Para cumplir con el requisito, el sujeto obligado deberá informar: a. ¿De qué se trata el Menú Participa? b. ¿Cuáles son las secciones que lo integran? c. ¿Cómo se puede participar?. Se entenderá como cumplido sólo si se publica la información completa de estos tres elementos. </t>
  </si>
  <si>
    <t xml:space="preserve">Resolución 1519 de 2020,Anexo técnico 2, Lineamientos para publicar información en el Menú Participa sobre participación ciudadana en la gestión pública Versión 1. </t>
  </si>
  <si>
    <t>https://www.transmilenio.gov.co/publicaciones/152750/participa/</t>
  </si>
  <si>
    <t>6.1.2. Publicar la información sobre los mecanismos, espacios o instancias del Menú Participa.</t>
  </si>
  <si>
    <t>Publicar la información sobre los mecanismos, espacios o instancias del Menú Participa establecidos por la normatividad específica que obliga a la entidad y/o los que ofrece para la promoción de la participación en la descripción general del Menú Participa.</t>
  </si>
  <si>
    <t>6.1.3. Publicar la Estrategia de participación ciudadana.</t>
  </si>
  <si>
    <t>Publicar la Estrategia de participación ciudadana o generar 
un enlace (hipervínculo) que redireccione a este documento, 
en el marco de las publicaciones del plan institucional que 
se disponen en el Menú de Transparencia y Acceso a la 
Información para consulta general.</t>
  </si>
  <si>
    <t>6.1.4. Publicar la Estrategia anual de rendición de cuentas.</t>
  </si>
  <si>
    <t>Publicar la Estrategia anual de rendición de cuentas o generar un enlace (hipervínculo) que redireccione a este documento, en el marco de las publicaciones del plan institucional que se disponen en el Menú de Transparencia y Acceso a la Información para consulta general.</t>
  </si>
  <si>
    <t>6.1.5. Publicar el Plan Anticorrupción y de Atención al Ciudadano (PAAC).</t>
  </si>
  <si>
    <t>Publicar el Plan Anticorrupción y de Atención al Ciudadano (PAAC) o generar un enlace (hipervínculo) que redireccione a este documento, en el marco de las publicaciones del plan institucional que se disponen en el Menú de Transparencia y - DOCUMENTO OFICIAL - 1 8 Acceso a la Información para consulta general.</t>
  </si>
  <si>
    <t>https://www.transmilenio.gov.co/publicaciones/152750/participa/
No se observa lo solicitado</t>
  </si>
  <si>
    <t>6.1.6. Publicación de informes de rendición de cuentas generales.</t>
  </si>
  <si>
    <t>Crear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Para conocer las responsabilidades de la entidad en este tema, consultar el micrositio del sistema de rendición de cuentas de la implementación del acuerdo de paz (SIRCAP) en: https://www.funcionpublica.gov.co/sircap</t>
  </si>
  <si>
    <t>6.1.7. Convocatorias para la participación de la ciudadanía y grupos de valor en los espacios, instancias o acciones que ofrece la entidad.</t>
  </si>
  <si>
    <t>Convocar a la participación de la ciudadanía y grupos de valor en los espacios, instancias o acciones que ofrece la entidad en el Menú Participa, es importante que su difusión se enfoque en la población objetivo que fue definida en la caracterización de usuarios. La convocatoria debe detallar el tema, objetivo, antecedentes, requisitos o reglas de participación, metodología, resultados esperados, plazos y etapas, etc.</t>
  </si>
  <si>
    <t>6.1.8.Calendario de la estrategia anual de participación ciudadana.</t>
  </si>
  <si>
    <t>Incluir el calendario con las acciones y plazos propuestas en la estrategia anual de participación ciudadana.</t>
  </si>
  <si>
    <t>6.1.9. Formulario de  inscripción ciudadana a procesos de participación, instancias o acciones que ofrece la entidad.</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</si>
  <si>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t>
  </si>
  <si>
    <t>6.1.10. Canal de interacción deliberatoria para la participación ciudadana.</t>
  </si>
  <si>
    <t>Disponer del canal que los participantes usaran para interactuar fácilmente en las deliberaciones que se convoquen y llegar a los acuerdos sobre los temas objeto de la participación. Puede ser chat, foro virtual, blogs, encuestas, mensajes de texto, programas radiales, entre otros.</t>
  </si>
  <si>
    <t>6.2 Estructura y Secciones del menú "PARTICIPA".</t>
  </si>
  <si>
    <t>6.2.1. Diagnóstico e identificación de problemas:</t>
  </si>
  <si>
    <t>6.2.1.a. Publicación temas de interés.</t>
  </si>
  <si>
    <t>Publicar los temas de interés sobre los cuales se adelantará el diagnóstico de necesidades e identificación de problemas con la participación de los ciudadanos y grupos de valor.</t>
  </si>
  <si>
    <t>6.2.1.b. Caja de herramientas.</t>
  </si>
  <si>
    <t>Conjunto de estrategias y recursos que utiliza la entidad para apoyar pedagógicamente la apropiación de un tema particular.</t>
  </si>
  <si>
    <t xml:space="preserve">6.2.1.c. Herramienta de evaluación. </t>
  </si>
  <si>
    <t>Facilitar a los participantes una herramienta de evaluación de las actividades de diagnóstico de necesidades e identificación de problemas que haya adelantado la entidad.</t>
  </si>
  <si>
    <t>https://www.transmilenio.gov.co/publicaciones/152750/participa/
No se identifica la información solicitada</t>
  </si>
  <si>
    <t>6.2.1.d. Divulgar resultados.</t>
  </si>
  <si>
    <t>Divulgar entre los participantes los resultados de los 
ejercicios de diagnóstico de necesidades e identificación de 
problemas desarrollados.</t>
  </si>
  <si>
    <t>6.2.2. Planeación y presupuesto participativo :</t>
  </si>
  <si>
    <t>Planeación Participativa: Mecanismo mediante el cual la ciudadanía e interesados deciden el rumbo de las políticas, planes, programas, proyectos o trámites.
Presupuesto Participativo: Proceso por medio del cual la ciudadanía con el gobierno, asignan un porcentaje de los recursos a programas y proyectos.</t>
  </si>
  <si>
    <t>6.2.2.a. Porcentaje del presupuesto para el proceso.</t>
  </si>
  <si>
    <t>Publicar información sobre el porcentaje del presupuesto institucional definido para el proceso de participación, con base en el cual los ciudadanos y grupos de valor podrán priorizar los proyectos que respondan a sus necesidades.</t>
  </si>
  <si>
    <t>https://www.transmilenio.gov.co/publicaciones/152750/participa/
No se observa la solicitud</t>
  </si>
  <si>
    <t>6.2.2.b. Habilitar canales de interacción y caja de herramientas.</t>
  </si>
  <si>
    <t>Habilitar los canales virtuales para la interacción con la ciudadanía en las etapas definidas para la planeación o para el presupuesto participativo cuando aplique.</t>
  </si>
  <si>
    <t>6.2.2.c. Publicar la información sobre las decisiones.</t>
  </si>
  <si>
    <t>Publicar la información sobre las decisiones que se tomaron con la ciudadanía y grupos de valor para la construcción de la planeación y/o presupuesto participativo.</t>
  </si>
  <si>
    <t>6.2.2.d. Visibilizar avances de decisiones y su estado (semáforo).</t>
  </si>
  <si>
    <t>Visibilizar reportes de avance de las decisiones tomadas e indicar el estado de estas (semáforo) y las frecuencias de participación.</t>
  </si>
  <si>
    <t>6.2.3. Consulta Ciudadana:</t>
  </si>
  <si>
    <t>Mecanismo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t>
  </si>
  <si>
    <t>Identificar y establecer qué asunto se someterá a consulta: normas, políticas, programas, proyectos o trámites, también, definir los objetivos, antecedentes, requisitos normados para que la ciudadanía y grupos de valor participen, así como el resultado esperado.</t>
  </si>
  <si>
    <t>https://www.transmilenio.gov.co/publicaciones/152750/participa/
No se observa la solicitud</t>
  </si>
  <si>
    <t>6.2.3.b. Habilitar canales de consulta y caja de herramientas.</t>
  </si>
  <si>
    <r>
      <t>Habilitar los canales virtuales definidos para la consulta, y adicionalmente crear una caja de herramientas con los elementos establecidos en el documento del Departamento Administrativo de la Función Pública "</t>
    </r>
    <r>
      <rPr>
        <i/>
        <sz val="10"/>
        <color theme="1"/>
        <rFont val="Calibri"/>
        <family val="2"/>
        <scheme val="minor"/>
      </rPr>
      <t xml:space="preserve">Lineamientos para publicar información en el Menú Participa sobre participación ciudadana en la gestión pública. Versión 1", </t>
    </r>
    <r>
      <rPr>
        <sz val="10"/>
        <color theme="1"/>
        <rFont val="Calibri"/>
        <family val="2"/>
        <scheme val="minor"/>
      </rPr>
      <t xml:space="preserve">disponible en: 
https://www.funcionpublica.gov.co/documents/418548/34150781/Lineamientos+para+publicar+informaci%C3%B3n+en+el+Men%C3%BA+Participa+sobre+participaci%C3%B3n+ciudadana+en+la+gesti%C3%B3n+p%C3%BAblica+-+Versi%C3%B3n+1+-+Mayo+2021.pdf/38857fc0-f1aa-cfd6-d21d-6ddb9724da7f?t=1621028045675&amp;download=true
</t>
    </r>
  </si>
  <si>
    <t>6.2.3.c. Publicar observaciones y comentarios y las respuestas de proyectos normativos.</t>
  </si>
  <si>
    <t>Publicar las observaciones y comentarios de los ciudadanos y grupos de interés, así como las respuestas que la entidad les dio.</t>
  </si>
  <si>
    <t>6.2.3.d. Crear un enlace que redireccione a la Sección Normativa.</t>
  </si>
  <si>
    <t>Crear un enlace o hipervínculo que redireccione a la Sección Normativa, donde se encuentra disponible el informe global de observaciones.</t>
  </si>
  <si>
    <t>6.2.3.e. Facilitar herramienta de evaluación.</t>
  </si>
  <si>
    <t>Facilitar a los participantes una herramienta de evaluación de las actividades para facilitar la participación y consulta ciudadana a las normas, políticas o programas o proyectos adelantadas o sobre trámites.</t>
  </si>
  <si>
    <t>6.2.4.Colaboración e innovación:</t>
  </si>
  <si>
    <t>La búsqueda de soluciones a problemáticas públicas con el conocimiento de los grupos de valor y así resolver los desafíos de las entidades y  abrir canales para recibir ideas y propuestas de solución.</t>
  </si>
  <si>
    <t>6.2.4.a. Disponer un espacio para consulta  sobre temas o problemáticas.</t>
  </si>
  <si>
    <t>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t>
  </si>
  <si>
    <t>6.2.4.b. Convocatoria con el reto.</t>
  </si>
  <si>
    <t>Convocatoria para participar de un reto de cocreación, con una pregunta tipo: ¿cómo se imagina (…) en la entidad?</t>
  </si>
  <si>
    <t>6.2.4.c. Informar retos vigentes y reporte con la frecuencia de votaciones de soluciones en cada reto.</t>
  </si>
  <si>
    <t>Publicar los retos vigentes para el proceso de colaboración e innovación abierta, su estado de avance de acuerdo con el cronograma previsto y el plazo de vencimiento. Cada reto deberá contener un resumen del tema, sus plazos y las propuestas recibidas.</t>
  </si>
  <si>
    <t>6.2.4.d. Publicar la propuesta elegida y los criterios para su selección.</t>
  </si>
  <si>
    <t>Publicar la propuesta elegida y los criterios de análisis utilizados para su selección desde el punto de vista de pertinencia, viabilidad técnica y costos.</t>
  </si>
  <si>
    <t>6.2.4.e.Divulgar el plan de trabajo para implementar la solución diseñada.</t>
  </si>
  <si>
    <t>Divulgar el plan de trabajo para implementar la solución diseñada frente al reto.</t>
  </si>
  <si>
    <t>6.2.4.f.Publicar la información sobre los desarrollos o prototipos.</t>
  </si>
  <si>
    <t>Publicar la información sobre los desarrollos o prototipos de solución diseñados con base en el proceso de colaboración e innovación abierta con la participación ciudadana y de los grupos de interés.</t>
  </si>
  <si>
    <t>6.2.5. Rendición de cuentas:</t>
  </si>
  <si>
    <t>Obligación de las autoridades de la administración pública para informar y explicar y dar a conocer los resultados de su gestión a los ciudadanos.</t>
  </si>
  <si>
    <t>6.2.5.a. Habilitar un espacio para que la ciudadanía postule temáticas.</t>
  </si>
  <si>
    <t>Habilitar un espacio para que la ciudadanía postule temáticas para la rendición de cuentas y que incluya los requisitos para su presentación.</t>
  </si>
  <si>
    <t>6.2.5.b. Estrategia de comunicación para la rendición de cuentas.</t>
  </si>
  <si>
    <t>Revisar que la estrategia de rendición de cuentas esté registrada en el Plan Anticorrupción y de Atención al Ciudadano (PAAC) y que incluya la divulgación de información continua, el desarrollo constante de espacios de interacción y la publicación de compromisos.</t>
  </si>
  <si>
    <t>6.2.5.c. Calendario eventos de diálogo.</t>
  </si>
  <si>
    <t>Identificar las actividades de información, diálogo y responsabilidad de la estrategia de rendición de cuentas, así como los requisitos para participar y el resultado esperado con la participación de la ciudadanía. Es importante que los eventos de diálogo articulen las actividades de rendición de cuentas.</t>
  </si>
  <si>
    <t>6.2.5.d. Articular a los informes de rendición de cuentas en el Menú transparencia.</t>
  </si>
  <si>
    <t>Verificar la publicación en el Menú de Transparencia y Acceso a la información de los informes de rendición de cuentas sobre avances, resultados de la gestión y garantía de derechos, así como los informes de rendición de cuentas sobre la implementación del acuerdo de paz, según la programación para su publicación.</t>
  </si>
  <si>
    <t>6.2.5.e.Habilitar un canal para eventos de diálogo Articulación con sistema nacional de rendición de cuentas.</t>
  </si>
  <si>
    <t>Definir las herramientas o canales electrónicos para los espacios o mecanismos que propone la entidad para implementar las acciones de información, diálogo y responsabilidad en la estrategia de rendición de cuentas como: conferencias masivas por plataformas electrónicas (Teams, Zoom, Meet, etc.), transmisiones por redes sociales (YouTube, Facebook, Instagram, etc.) o vía streaming, desarrollo de pautas o programas radiales (en coordinación con emisoras comunitarias), video-llamadas con grupos focalizados, etc. Estos pueden ser complementarios a eventos presenciales.</t>
  </si>
  <si>
    <t>6.2.5.f. Preguntas y respuestas de eventos de diálogo.</t>
  </si>
  <si>
    <t>Publicar las preguntas presentadas por los ciudadanos y grupos de interés en los eventos de diálogo para la rendición de cuentas y las respetivas respuestas dadas por la entidad a dichos los interrogantes.</t>
  </si>
  <si>
    <t>6.2.5.g. Memorias de cada evento.</t>
  </si>
  <si>
    <t>Publicar las memorias de cada evento de diálogo para la rendición de cuentas.</t>
  </si>
  <si>
    <t>6.2.5.h. Acciones de mejora incorporadas.</t>
  </si>
  <si>
    <t>Publicar reportes del estado de avance de todas las acciones de diálogo y responsabilidad para la rendición de cuentas de acuerdo con el cronograma previsto (semáforo), los temas tratados, número de asistentes, conclusiones y las acciones de mejora como resultado de la rendición de cuentas.</t>
  </si>
  <si>
    <t>6.2.6. Control social:</t>
  </si>
  <si>
    <t>Mecanismo de vigilancia de la gestión pública y sus resultados de acuerdo con lo establecido en la regulación aplicable y correcta utilización de los recursos y bienes públicos.</t>
  </si>
  <si>
    <t>6.2.6.a. Informar las modalidades de control social.</t>
  </si>
  <si>
    <t>Publicar la información sobre las modalidades de control social que ofrece la entidad para la vigilancia de la gestión pública.</t>
  </si>
  <si>
    <t>6.2.6.b. Convocar  cuando inicie ejecución de programa, proyecto o  contratos.</t>
  </si>
  <si>
    <t>Publicar la convocatoria a la ciudadanía cuando la entidad inicie la ejecución de un programa, proyecto, contrato o de la prestación de un servicio público para que la ciudadanía esté enterada y ejerza la vigilancia correspondiente.</t>
  </si>
  <si>
    <t>6.2.6.c. Resumen del tema objeto de vigilancia</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</si>
  <si>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</si>
  <si>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6.2.6.d. Informes del interventor o el supervisor</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</si>
  <si>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</si>
  <si>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6.2.6.e. Facilitar herramienta de evaluación de las actividades.</t>
  </si>
  <si>
    <t>Facilitar a los participantes una herramienta de evaluación de las actividades y espacios de control social adelantadas.</t>
  </si>
  <si>
    <t>6.2.6.f. Publicar el registro de las observaciones de las veedurías.</t>
  </si>
  <si>
    <t>Publicar información, datos e indicadores que sirvan de insumos para el análisis de resultados y avances de la gestión en las acciones de participación para el control social y las veedurías ciudadanas.</t>
  </si>
  <si>
    <t>6.2.6.g. Acciones de mejora.</t>
  </si>
  <si>
    <t>Publicar la información sobre las acciones de mejora y correctivos incorporados en la planeación institucional que se tomaron con base en las acciones de control social y veedurías ciudadanas.</t>
  </si>
  <si>
    <t>7. DATOS ABIERTOS.</t>
  </si>
  <si>
    <t>7.1 Instrumentos de gestión de la información.</t>
  </si>
  <si>
    <t xml:space="preserve">7.1 Instrumentos de gestión de la información: </t>
  </si>
  <si>
    <t>Resolución 1519 de 2020,Anexo técnico 2, Art. 35 y 36 del Decreto 103 de 2020</t>
  </si>
  <si>
    <t>7.1.1 Registros de activos de información:</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</si>
  <si>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</si>
  <si>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7.1.1.a. Nombre o título de la categoría de la información. </t>
  </si>
  <si>
    <t>Término con que se da a conocer el nombre o asunto de la información.</t>
  </si>
  <si>
    <t>Resolución 1519 de 2020,Anexo técnico 2, Art. 35 y 36 del Decreto 103 de 2021, artículo 2.1.1.2.1.4 del Decreto 1081 del 2015.</t>
  </si>
  <si>
    <t>https://www.transmilenio.gov.co/publicaciones/148198/registro_de_activos_de_informacion/</t>
  </si>
  <si>
    <t>7.1.1.b.  Descripción del contenido la categoría de información.</t>
  </si>
  <si>
    <t xml:space="preserve"> Define brevemente de qué se trata la información.</t>
  </si>
  <si>
    <t>7.1.1.c.  Idioma</t>
  </si>
  <si>
    <t xml:space="preserve"> Establece el Idioma, lengua o dialecto en que se encuentra la información.</t>
  </si>
  <si>
    <t xml:space="preserve">7.1.1.d.   Medio de conservación y/o soporte. </t>
  </si>
  <si>
    <t>Establece el soporte en el que se encuentra la información: documento físico, medio electrónico o por algún otro tipo de formato audio visual entre otros (físico, análogo o digital- electrónico).</t>
  </si>
  <si>
    <t>7.1.1.e.  Formato.</t>
  </si>
  <si>
    <t>Identifica la forma, tamaño o modo en la que se presenta la información o se permite su visualización o consulta, tales como: hoja de cálculo, imagen, audio, video, documento de texto, etc.</t>
  </si>
  <si>
    <t>7.1.1.f. Información publicada o disponible.</t>
  </si>
  <si>
    <t>Indica si la información está publicada o disponible para ser solicitada, señalando dónde está publicada y/o dónde se puede consultar o solicitar.</t>
  </si>
  <si>
    <t>7.1.1.g.  Enlace a www.datos.gov.co.</t>
  </si>
  <si>
    <t>Parágrafo del artículo 2.1.1.2.1.4 del Decreto 1081 del 2020: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vigente.</t>
  </si>
  <si>
    <t>https://datosabiertos-transmilenio.hub.arcgis.com/</t>
  </si>
  <si>
    <t>7.1.2 Índice de información clasificada y reservada:</t>
  </si>
  <si>
    <t xml:space="preserve">De conformidad a lo establecido en el Decreto 103 de 2015, el Registro de Activos de Información y el índice de Información Clasificada y reservada deben estar publicados en el portal de datos abiertos del Estado Colombiano www.datos.gov.co. </t>
  </si>
  <si>
    <t>Resolución 1519 de 2020,Anexo técnico 2, Art. 35 y 36 del Decreto 103 de 2022</t>
  </si>
  <si>
    <t>7.1.2.a. Nombre o título de la categoría de información.</t>
  </si>
  <si>
    <t>https://www.transmilenio.gov.co/publicaciones/148355/indice_de_informacion_clasificada_y_reservada/</t>
  </si>
  <si>
    <t xml:space="preserve">7.1.2.b. Nombre o título de la información. </t>
  </si>
  <si>
    <t>Palabra o frase con que se da a conocer el nombre o asunto de la información.</t>
  </si>
  <si>
    <t xml:space="preserve">7.1.2.c. Idioma.
</t>
  </si>
  <si>
    <t>Establece el Idioma, lengua o dialecto en que se encuentra la información.</t>
  </si>
  <si>
    <t>7.1.2.d. Medio de conservación y/o soporte.</t>
  </si>
  <si>
    <t>Establece el soporte en el que se encuentra la información: documento físico, medio electrónico o por algún otro tipo de formato audio visual entre otros, (físico- análogo o digital- electrónico).</t>
  </si>
  <si>
    <t xml:space="preserve">7.1.2.e. Fecha de generación de la información. </t>
  </si>
  <si>
    <t xml:space="preserve">Identifica el momento de la creación de la información. </t>
  </si>
  <si>
    <t xml:space="preserve">7.1.2.f. Nombre del responsable de la producción de la  información. </t>
  </si>
  <si>
    <t>Corresponde al nombre del área, dependencia o unidad interna, o al nombre de la entidad externa que creó la información.</t>
  </si>
  <si>
    <t>7.1.2.g. Nombre del responsable de la información.</t>
  </si>
  <si>
    <t>Corresponde al nombre del área, dependencia o unidad encargada de la custodia o control de la información para efectos de permitir su acceso.</t>
  </si>
  <si>
    <t>7.1.2.h. Objetivo legítimo de la excepción.</t>
  </si>
  <si>
    <t>La identificación de la excepción que, dentro de las previstas en los artículos 18 y 19 de la Ley 1712 de 2014, cobija la calificación de información reservada o clasificada.</t>
  </si>
  <si>
    <t>7.1.2.i. Fundamento constitucional o legal.</t>
  </si>
  <si>
    <t>El fundamento constitucional o legal que justifican la clasificación o la reserva, señalando expresamente la norma, artículo, inciso o párrafo que la ampara. </t>
  </si>
  <si>
    <t>7.1.2.j. Fundamento jurídico de la excepción.</t>
  </si>
  <si>
    <t>7.1.2.k. Excepción total o parcial.</t>
  </si>
  <si>
    <t>Según sea integral o parcial la calificación, las partes o secciones clasificadas o reservadas.</t>
  </si>
  <si>
    <t>7.1.2.l. Plazo de la clasificación o reserva.</t>
  </si>
  <si>
    <t>El tiempo que cobija la clasificación o reserva.</t>
  </si>
  <si>
    <t>7.1.2.m. Enlace a www.datos.gov.co.</t>
  </si>
  <si>
    <t>7.1.3. Esquema de publicación de la información:</t>
  </si>
  <si>
    <t>7.1.3.a. Nombre o título de la información.</t>
  </si>
  <si>
    <t xml:space="preserve">  Palabra o frase con que se da a conocer el nombre o asunto de la información.</t>
  </si>
  <si>
    <t>Resolución 1519 de 2020,Anexo técnico 2, Art. 41 y 42 del Decreto 103 de 2015.</t>
  </si>
  <si>
    <t>https://www.transmilenio.gov.co/publicaciones/152749/71-instrumentos-de-gestion-de-la-informacion/</t>
  </si>
  <si>
    <t>7.1.3. b. Idioma.</t>
  </si>
  <si>
    <t>7.1.3.c. Medio de conservación y/o soporte</t>
  </si>
  <si>
    <t>7.1.3.d. Formato</t>
  </si>
  <si>
    <t xml:space="preserve">7.1.3.e. Fecha de generación de la información </t>
  </si>
  <si>
    <t>Identifica el momento de la creación de la información.</t>
  </si>
  <si>
    <t xml:space="preserve">7.1.3.f. Frecuencia de actualización. </t>
  </si>
  <si>
    <t>Identifica la periodicidad o el segmento de tiempo en el que se debe actualizar la información, de acuerdo a su naturaleza y a la normativa aplicable.</t>
  </si>
  <si>
    <t>7.1.3.g. Lugar de consulta.</t>
  </si>
  <si>
    <t>Indica el lugar donde se encuentra publicado o puede ser consultado el documento, tales como lugar en el sitio web y otro medio en donde se puede descargar y/o acceder a la información cuyo contenido se describe.</t>
  </si>
  <si>
    <t xml:space="preserve">7.1.3.h. Nombre del responsable de la producción de la información. </t>
  </si>
  <si>
    <t>7.1.3.i. Nombre del responsable de la información.</t>
  </si>
  <si>
    <t>Corresponde al nombre del área, dependencia o unidad encargada de la custodia o control de la información para efectos de permitir su acceso</t>
  </si>
  <si>
    <t>7.1.4  Programa de gestión documental:</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</si>
  <si>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</si>
  <si>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Resolución 1519 de 2020,Anexo técnico 2, Art. 35 y 36 del Decreto 103 de 2020, Decreto 2609 de 2012</t>
  </si>
  <si>
    <t xml:space="preserve">7.1.4.a. Plan para facilitar la identificación, gestión, clasificación, organización, conservación y disposición de la información pública, elaborado según lineamientos del Decreto 2609 de 2012, o las normas que lo sustituyan o modifiquen.
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
</t>
  </si>
  <si>
    <t>Resolución 1519 de 2020,Anexo técnico 2, Art. 35 y 36 del Decreto 103 de 2020, Decreto 2609 de 2013.</t>
  </si>
  <si>
    <t>https://www.transmilenio.gov.co/publicaciones/148197/programa_de_gestion_documental/</t>
  </si>
  <si>
    <t xml:space="preserve">7.1.4.b.  Aprobación por parte del Comité de Desarrollo Administrativo (entidades del orden nacional) o la aprobación del Comité Interno de Archivo (entidades del orden territorial). 
</t>
  </si>
  <si>
    <t>Resolución 1519 de 2020,Anexo técnico 2, Art. 35 y 36 del Decreto 103 de 2015, Decreto 2609 de 2014</t>
  </si>
  <si>
    <t>https://www.transmilenio.gov.co/publicaciones/148197/programa_de_gestion_documental</t>
  </si>
  <si>
    <t>7.1.5. Tablas de retención documental:</t>
  </si>
  <si>
    <t>Lista de series documentales con sus correspondientes tipos de documentos, a los cuales se les asigna el tiempo de permanencia en cada etapa del ciclo vital de los documentos. </t>
  </si>
  <si>
    <t xml:space="preserve">7.1.5.a. Listado de series, con sus correspondientes tipos documentales, a las cuales se asigna el tiempo de permanencia en cada etapa del ciclo vital de los documentos. </t>
  </si>
  <si>
    <t xml:space="preserve">Resolución 1519 de 2020,Anexo técnico 2, Art. 35 y 36 del Decreto 103 de 2015, Acuerdo 004 de 2013 del Archivo General de la Nación. </t>
  </si>
  <si>
    <t>https://www.transmilenio.gov.co/publicaciones/149091/tablas_de_retencion_documental/</t>
  </si>
  <si>
    <t>7.1.5.b. Adoptadas y actualizadas por medio de acto administrativo o documento equivalente de acuerdo con el régimen legal al sujeto obligado, de conformidad con lo establecido por el acuerdo No. 004 de 2013 del Archivo General de la Nación.</t>
  </si>
  <si>
    <t>7.2. Sección de Datos Abiertos.</t>
  </si>
  <si>
    <t>7.2.1. Habilitar una vista de sus datos en el Portal de Datos Abiertos  (datos.gov.co).</t>
  </si>
  <si>
    <t>Habilitar una vista de sus datos en el Portal de Datos Abiertos
(datos.gov.co).</t>
  </si>
  <si>
    <t>Resolución 1519 de 2020,Anexo técnico 2, Art. 35 y 36 del Decreto 103 de 2015.</t>
  </si>
  <si>
    <t>8. INFORMACIÓN ESPECÍFICA
PARA GRUPOS DE INTERÉS.</t>
  </si>
  <si>
    <t>8.1. Información para  Grupos Específicos.</t>
  </si>
  <si>
    <t>8.1.1. Información para niños, niñas y adolescentes.</t>
  </si>
  <si>
    <t xml:space="preserve">Cada entidad deberá identificar la información específica para grupos de interés, conforme con su caracterización, y como mínimo la siguiente:     -Información para niños, niñas y adolescentes, Información para Mujeres-.  </t>
  </si>
  <si>
    <t>8.1.2. Información para Mujeres.</t>
  </si>
  <si>
    <t xml:space="preserve">Cada entidad deberá identificar la información específica para grupos de interés, conforme con su caracterización, y como mínimo la siguiente:     -Información para niños, niñas y adolescentes, Información para Mujeres-  </t>
  </si>
  <si>
    <t xml:space="preserve">8.1.3. Otros de grupos de interés. </t>
  </si>
  <si>
    <t>9. OBLIGACIÓN DE REPORTE DE INFORMACIÓN ESPECÍFICA POR PARTE DE LA ENTIDAD.</t>
  </si>
  <si>
    <t>9.1. Normatividad Especial.</t>
  </si>
  <si>
    <t>9.1.1. Cada sujeto obligado según su naturaleza jurídica reportara en este ítem normatividad especial que les aplique.</t>
  </si>
  <si>
    <t>El sujeto obligado deberá publicar la información, documentos, reportes o datos a los que está obligado por normativa especial, diferente a la referida en otras secciones.</t>
  </si>
  <si>
    <t>https://www.transmilenio.gov.co/publicaciones/147023/normatividad_y_reglamentacion_transmilenio_sa/</t>
  </si>
  <si>
    <r>
      <t xml:space="preserve">10. INFORMACIÓN TRIBUTARIA EN ENTIDADES TERRITORIALES LOCALES.
</t>
    </r>
    <r>
      <rPr>
        <b/>
        <sz val="10"/>
        <color rgb="FFFF0000"/>
        <rFont val="Calibri"/>
        <family val="2"/>
        <scheme val="minor"/>
      </rPr>
      <t>*</t>
    </r>
    <r>
      <rPr>
        <b/>
        <sz val="10"/>
        <color theme="1"/>
        <rFont val="Calibri"/>
        <family val="2"/>
        <scheme val="minor"/>
      </rPr>
      <t>Esta sección solo aplica para entidades del nivel territorial (Municipios y Distritos) en el que se encontrará información tributaria relevante.</t>
    </r>
  </si>
  <si>
    <t>10.1 Procesos de recaudo de rentas locales.</t>
  </si>
  <si>
    <t>10.1.1. Publicación de los procesos recaudo de rentas locales, incluyendo:  flujogramas, procedimientos y manuales aplicables:</t>
  </si>
  <si>
    <t xml:space="preserve">Procesos de recaudo de rentas locales. Los Municipios y Distritos publicarán el proceso de recaudo de rentas locales, incluyendo flujogramas, procedimientos y manuales aplicables.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</si>
  <si>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10.1.1.a.  Flujogramas.</t>
  </si>
  <si>
    <t>10.1.1.b. Procedimientos.</t>
  </si>
  <si>
    <t>Resolución 1519 de 2020,Anexo técnico 2</t>
  </si>
  <si>
    <t>10.1.1.c. Manuales aplicables.</t>
  </si>
  <si>
    <t>10.2. Tarifas de liquidación del Impuesto de Industria y Comercio (ICA).</t>
  </si>
  <si>
    <t>10.2.1. Los municipios y distritos deberán publicar los conceptos y las tarifas asociadas a la liquidación del Impuesto de Industria y Comercio (ICA), indicando como mínimo lo siguiente:</t>
  </si>
  <si>
    <r>
      <t xml:space="preserve"> Los municipios y distritos deberán publicar los conceptos y las tarifas asociadas a la liquidación del Impuesto de Industria y Comercio (ICA).  </t>
    </r>
    <r>
      <rPr>
        <b/>
        <sz val="10"/>
        <color indexed="8"/>
        <rFont val="Calibri"/>
        <family val="2"/>
        <scheme val="minor"/>
      </rPr>
      <t xml:space="preserve">De igual modo, sólo deberán cumplir con esta información aquellas entidades que generen información tributaria asociada al Impuesto de Industria y Comercio (ICA). </t>
    </r>
  </si>
  <si>
    <t>10.2.1.a. Acuerdo Municipal/Distrital por el medio del cual se aprueba el impuesto y su tarifa, y demás normativa específica aplicable.</t>
  </si>
  <si>
    <t xml:space="preserve">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</si>
  <si>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10.2.1.b. Sujeto activo.</t>
  </si>
  <si>
    <t>10.2.1.c. Sujeto pasivo.</t>
  </si>
  <si>
    <t>10.2.1.d. Hecho generador.</t>
  </si>
  <si>
    <t>10.2.1.e. Hecho imponible.</t>
  </si>
  <si>
    <t>10.2.1.f. Causación.</t>
  </si>
  <si>
    <t>10.2.1.g. Base gravable.</t>
  </si>
  <si>
    <t>10.2.1.h. Tarifa.</t>
  </si>
  <si>
    <t>ÍTEMS DEL MENÚ ATENCIÓN Y SERVICIOS A LA CIUDADANÍA</t>
  </si>
  <si>
    <t xml:space="preserve">  MENÚ "ATENCIÓN Y SERVICIOS A LA CIUDADANÍA."</t>
  </si>
  <si>
    <t>1. Trámites, Otros Procedimientos Administrativos y consultas de acceso a información pública.</t>
  </si>
  <si>
    <t>1.1. Trámites, Otros Procedimientos Administrativos y consultas de acceso a información pública.</t>
  </si>
  <si>
    <t>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t>
  </si>
  <si>
    <t>Artículo 2 del Decreto 2106 de 2019,  artículo 2.2.9.1.1.2 y 2.2.17.1.2 del Decreto 1078 de 2015,  Titulo 9, Capítulo 1, sección 1, y del artículo 2 de la Ley 1437 de 2011, artículos 60 de la Ley 1437 de 2011, 14 y 15 del Decreto 2106 del 22 de noviembre de 2019, artículo 2.2.17.6.1. del título 17 de la parte 2 del libro 2.</t>
  </si>
  <si>
    <t>2.  Canales de atención y pida una cita.</t>
  </si>
  <si>
    <t xml:space="preserve">2.1.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 
</t>
  </si>
  <si>
    <t>Artículo 14 del Decreto 2106 de 2019.</t>
  </si>
  <si>
    <t>2.2.. Mecanismo para que el usuario pueda agendar una cita para atención presencial, e indicar los horarios de atención en sedes físicas.</t>
  </si>
  <si>
    <t xml:space="preserve">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 </t>
  </si>
  <si>
    <t>Resolución 2893 de 2020.</t>
  </si>
  <si>
    <t>3. PQRSD.</t>
  </si>
  <si>
    <t>3.1. Condiciones técnicas:</t>
  </si>
  <si>
    <t>Los sujetos obligados que, por su regulación específica en la prestación de un servicio público, le apliquen formularios específicos para la atención de sus usuarios, dicho formulario servirá igualmente para atender las solicitudes de información pública y recibir quejas o denuncias. En todo caso, se deberá permitir la recepción de quejas o denuncias anónimas en los términos del formulario referido anteriormente.
Los sujetos obligados podrán implementar, además, nuevas tecnologías de comunicación, habilitando canales de chatbot automatizado y con asistencia humana, así como canales vía mensajería instantánea.</t>
  </si>
  <si>
    <t>3.1. 1. Acuse de recibo.</t>
  </si>
  <si>
    <t>Al momento de enviar el formulario, por parte del usuario, el sistema debe generar un mensaje de confirmación de recibido, indicando la fecha y hora de recepción, informando que por tardar antes de las siguientes 24 horas hábiles se remitirá el número de registro o radicación. Al respecto se sugiere revisar las pautas del Archivo General de la Nación contenidas en el Acuerdo 060 del 2001, o el que lo modifique, subrogue, derogue o adicione.</t>
  </si>
  <si>
    <t>Anexo técnico 2 -Resolución 1519 de 2020- , Acuerdo 060 del 2001.</t>
  </si>
  <si>
    <t>https://www.transmilenio.gov.co/publicaciones/149055/transparencia-y-acceso-a-la-informacion-publica-transmilenio/
No se identifica en el menú</t>
  </si>
  <si>
    <t>3.1.2. Validación de campos.</t>
  </si>
  <si>
    <t>El formulario deberá contar con una validación de campos que permita indicar al ciudadano si existen errores en el diligenciamiento o si le hace falta incluir alguna información. El aviso de error debe ser visible y accesible para todos los usuarios.</t>
  </si>
  <si>
    <t>3.1.3. Mecanismos para evitar SPAM.</t>
  </si>
  <si>
    <t>El sujeto obligado debe desarrollar mecanismos para evitar la recepción de correos electrónicos enviados de manera automática puedan ser categorizados como no deseados.</t>
  </si>
  <si>
    <t>3.1.4.  Mecanismo de seguimiento en línea.</t>
  </si>
  <si>
    <t>El sujeto obligado debe habilitar un mecanismo de seguimiento en línea para verificar el estado de la respuesta de la PQRSD.</t>
  </si>
  <si>
    <t>3.1.4.  Mensaje de falla en el sistema.</t>
  </si>
  <si>
    <t>En caso de existir una falla del sistema durante el proceso de diligenciamiento o envío del formulario, el sujeto debe habilitar un mecanismo para generar un mensaje de falla en el proceso. El mensaje debe indicar el motivo de la falla y la opción que cuenta el usuario para hacer nuevamente su solicitud</t>
  </si>
  <si>
    <t>3.1.5. Integración con el sistema de PQRSD de la entidad.</t>
  </si>
  <si>
    <t>Las solicitudes de información púbica deben estar vinculados como tipología dentro del sistema de PQRSD del sujeto obligado, a fin de gestionar y hacer seguimiento integral a las solicitudes que reciba.</t>
  </si>
  <si>
    <t>3.1.6.  Disponibilidad del formulario a través de dispositivos móviles.</t>
  </si>
  <si>
    <t>El formulario debe estar disponible para su diligenciamiento y envío a través de dispositivos móviles.</t>
  </si>
  <si>
    <t>3.1.7. Seguridad Digital.</t>
  </si>
  <si>
    <t>Los sujetos deberán aplicar las medidas de seguridad digital y de la información referidas en anexo 3 de la presente Resolución.</t>
  </si>
  <si>
    <t>3.2. Condiciones del formulario:</t>
  </si>
  <si>
    <t>3.2.1   Selección de  opción de la PQRSD  (Petición, Queja/Reclamo, Solicitud de Información, Denuncia, Sugerencia/ Propuesta).</t>
  </si>
  <si>
    <t>Incluir una sección de ayuda, con ejemplos, para que el usuario pueda distinguir cada una de las tipologías de PQRSD.</t>
  </si>
  <si>
    <t>https://www.transmilenio.gov.co/publicaciones/149055/transparencia-y-acceso-a-la-informacion-publica-transmilenio/
https://www.transmilenio.gov.co/publicaciones/147212/como-presentar-una-pqrs/</t>
  </si>
  <si>
    <t>3.2.2.  Nombre y Apellidos o Razón Social de la Empresa  o posibilidad de presentar queja/denuncia anónima.</t>
  </si>
  <si>
    <t>O posibilidad de presentar queja/denuncia anónima. Indicar la posibilidad de presentar quejas anónimas, para lo cual, se deben indicar las condiciones para aceptarlas conforme con la siguiente normativa: artículo 38 de la Ley 190 de 1995; artículo 69; de la Ley 734 de 2002 y artículo 81 de la Ley 962 de 2005.</t>
  </si>
  <si>
    <t>Resolución 1519 de 2021, artículo 38 de la Ley 190 de 1995; artículo 69; de la Ley 734 de 2002 y artículo 81 de la Ley 962 de 2005.</t>
  </si>
  <si>
    <t>3.2.3.  Tipo de documento de identidad o el de la empresa ( Cédula de Ciudadanía, NUIP -Número Único de Identificación Personal, Cédula de Extranjería, NIT -Número de Identificación Tributaria-, Pasaporte ).</t>
  </si>
  <si>
    <t>Si es anónima no requiere identificación.</t>
  </si>
  <si>
    <t>3.2.4 Número de documento de identidad o NIT de la empresa.</t>
  </si>
  <si>
    <t>Anexo técnico 2 -Resolución 1519 de 2020.</t>
  </si>
  <si>
    <t xml:space="preserve">3.2.5.  Modalidad  de  recepción de la  respuesta ( correo electrónico, dirección de correspondencia). </t>
  </si>
  <si>
    <t>Indicar si desea recibir la respuesta por correo electrónico o en la dirección de correspondencia. Si es anónima no requiere la información.</t>
  </si>
  <si>
    <t>3.2.6. Correo electrónico.</t>
  </si>
  <si>
    <t>Si es anónima no requiere la información.</t>
  </si>
  <si>
    <t>3.2.7.  Dirección de correspondencia (Dirección, Barrio/ Vereda / Corregimiento, Municipio/ Distrito, País - en caso que sea diferente al de Colombia).</t>
  </si>
  <si>
    <t>3.2.8. Número de contacto.</t>
  </si>
  <si>
    <t>Campo numérico. Si es anónima no requiere la información.</t>
  </si>
  <si>
    <t>3.2.9. Objeto de la PQRSD.</t>
  </si>
  <si>
    <t>Texto, no se requiere justificación</t>
  </si>
  <si>
    <t>3.2.10. Adjuntar documentos o anexos.</t>
  </si>
  <si>
    <t>Opción adjuntar documentos</t>
  </si>
  <si>
    <t>3.2.11. Aviso de aceptación de condiciones.</t>
  </si>
  <si>
    <r>
      <t xml:space="preserve">Se deberá colocar la siguiente leyenda explicativa justo antes del botón "enviar"
</t>
    </r>
    <r>
      <rPr>
        <i/>
        <sz val="10"/>
        <color rgb="FF000000"/>
        <rFont val="Calibri"/>
        <family val="2"/>
        <scheme val="minor"/>
      </rPr>
      <t xml:space="preserve">"Al hacer clic el botón enviar, usted acepta la remisión de la PQRS a la entidad (NOMBRE ENTIDAD). Sus datos serán recolectados y tratados conforme con la Política de Tratamiento de Datos. En la opción consulta de PQRSD podrá verificar el estado de la respuesta.
En caso que la solicitud de información sea de naturaleza de identidad reservada, deberá efectuar el respectivo trámite ante la Procuraduría General de la Nación, haciendo clic en el siguiente link: https://www.procuraduria.gov.co/portal/solicitud_informacion_identificacion_reservada.page
Se deberá indicar los términos que aplican en la presentación de quejas anónimas, para lo cual, se deben indicar las condiciones para aceptarlas conforme con la siguiente normativa: artículo 38 de la Ley 190 de 1995; artículo 69; de la Ley 734 de 2002 y artículo 81 de la Ley 962 de 2005". </t>
    </r>
  </si>
  <si>
    <t xml:space="preserve">3.2.12.  Botón "Enviar". </t>
  </si>
  <si>
    <t>SECCIÓN DE NOTICIAS</t>
  </si>
  <si>
    <t>SECCIÓN DE NOTICIAS.</t>
  </si>
  <si>
    <t>12.1. Sección de Noticias.</t>
  </si>
  <si>
    <t xml:space="preserve">12.1.1. Sección de noticias. </t>
  </si>
  <si>
    <t>En la página principal, el sujeto obligado publicará las noticias más relevantes para la ciudadanía y los grupos de valor. La información deberá publicarse de acuerdo a las pautas o lineamientos en materia de lenguaje claro, accesibilidad y usabilidad.</t>
  </si>
  <si>
    <t>ANEXO 3.CONDICIONES MÍNIMAS TÉCNICAS Y DE SEGURIDAD DIGITAL</t>
  </si>
  <si>
    <t xml:space="preserve">ANEXO 3. CONDICIONES TÉCNICAS MÍNIMAS  Y DE SEGURIDAD DIGITAL WEB. </t>
  </si>
  <si>
    <t xml:space="preserve">Anexo 3. Condiciones de seguridad digital. </t>
  </si>
  <si>
    <t>a. ¿La entidad ha implementado una política de seguridad digital y de seguridad de la información, de conformidad con el artículo 6 y el Anexo 3 de la Resolución MinTIC 1591 de 2020?</t>
  </si>
  <si>
    <r>
      <t xml:space="preserve">Proporcione </t>
    </r>
    <r>
      <rPr>
        <b/>
        <sz val="10"/>
        <color rgb="FF000000"/>
        <rFont val="Calibri"/>
        <family val="2"/>
        <scheme val="minor"/>
      </rPr>
      <t xml:space="preserve">únicamente para la Procuraduría General de la Nación </t>
    </r>
    <r>
      <rPr>
        <sz val="10"/>
        <color indexed="8"/>
        <rFont val="Calibri"/>
        <family val="2"/>
        <scheme val="minor"/>
      </rPr>
      <t xml:space="preserve"> el enlace o URL  correspondiente a la carpeta (repositorio virtual tipo </t>
    </r>
    <r>
      <rPr>
        <i/>
        <sz val="10"/>
        <color rgb="FF000000"/>
        <rFont val="Calibri"/>
        <family val="2"/>
        <scheme val="minor"/>
      </rPr>
      <t xml:space="preserve">drive) </t>
    </r>
    <r>
      <rPr>
        <sz val="10"/>
        <color rgb="FF000000"/>
        <rFont val="Calibri"/>
        <family val="2"/>
        <scheme val="minor"/>
      </rPr>
      <t>donde se encuentre alojada la política de seguridad digital y de seguridad de la información de su entidad.</t>
    </r>
    <r>
      <rPr>
        <sz val="10"/>
        <color indexed="8"/>
        <rFont val="Calibri"/>
        <family val="2"/>
        <scheme val="minor"/>
      </rPr>
      <t xml:space="preserve"> La obligación de cumplir con el anexo 3 de seguridad aplica a todos los sujetos obligados referidos en el artículo 5 de la Ley 1712 de 2014.</t>
    </r>
  </si>
  <si>
    <t xml:space="preserve">Anexo técnico 3 - Resolución 1519 de 2020-, Ley 1581 de 2012, Decreto 1074 de 2015 Artículos 2.1.1.1.2 y 2.1.1.3.1.1 </t>
  </si>
  <si>
    <t>https://transmilenio.sharepoint.com/:b:/r/OficPlaneacion/Documents/SIG/Manual%20de%20Procedimientos/B.%20Proceso%20Gesti%C3%B3n%20de%20TIC/Manuales/M-DT-001%20Manual%20Seg%20Informacion%20V.5.pdf?csf=1&amp;web=1&amp;e=HrGdK6</t>
  </si>
  <si>
    <t>b. ¿La entidad ha adoptado el Modelo de Seguridad y Privacidad de la Información (MSPI), recomendado por la Dirección de Gobierno Digital del Ministerio de Tecnologías de la Información y las Comunicaciones?</t>
  </si>
  <si>
    <r>
      <t xml:space="preserve">Proporcione  el enlace o URL  correspondiente </t>
    </r>
    <r>
      <rPr>
        <i/>
        <sz val="10"/>
        <color rgb="FF000000"/>
        <rFont val="Calibri"/>
        <family val="2"/>
        <scheme val="minor"/>
      </rPr>
      <t xml:space="preserve"> </t>
    </r>
    <r>
      <rPr>
        <sz val="10"/>
        <color rgb="FF000000"/>
        <rFont val="Calibri"/>
        <family val="2"/>
        <scheme val="minor"/>
      </rPr>
      <t>donde se pueda verificar evidencia de la implementación del MSPI</t>
    </r>
    <r>
      <rPr>
        <sz val="10"/>
        <color indexed="8"/>
        <rFont val="Calibri"/>
        <family val="2"/>
        <scheme val="minor"/>
      </rPr>
      <t>.  La obligación de cumplir con el anexo 3 de seguridad aplica a todos los sujetos obligados referidos en el artículo 5 de la Ley 1712 de 2014.</t>
    </r>
  </si>
  <si>
    <t>Anexo técnico 3 - Resolución 1519 de 2020.</t>
  </si>
  <si>
    <r>
      <t xml:space="preserve">c. En caso de que la entidad haya sufrido algún incidente de seguridad de la información en el último año ¿esta  ha comunicado los incidentes a la Superintendencia de Industria y Comercio, y en caso de ser graves o muy graves al Grupo de Respuestas a Incidentes de Seguridad Informática del Gobierno Nacional (CSIRT)?*
</t>
    </r>
    <r>
      <rPr>
        <b/>
        <sz val="10"/>
        <color rgb="FF000000"/>
        <rFont val="Calibri"/>
        <family val="2"/>
        <scheme val="minor"/>
      </rPr>
      <t>(En caso de</t>
    </r>
    <r>
      <rPr>
        <sz val="10"/>
        <color indexed="8"/>
        <rFont val="Calibri"/>
        <family val="2"/>
        <scheme val="minor"/>
      </rPr>
      <t xml:space="preserve"> </t>
    </r>
    <r>
      <rPr>
        <b/>
        <sz val="10"/>
        <color rgb="FF000000"/>
        <rFont val="Calibri"/>
        <family val="2"/>
        <scheme val="minor"/>
      </rPr>
      <t xml:space="preserve">no haber sufrido incidentes, seleccione la opción "no aplica") </t>
    </r>
  </si>
  <si>
    <r>
      <t xml:space="preserve">En caso de haber sufrido un incidente de seguridad de la información, proporcione  el enlace o URL  correspondiente </t>
    </r>
    <r>
      <rPr>
        <i/>
        <sz val="10"/>
        <color rgb="FF000000"/>
        <rFont val="Calibri"/>
        <family val="2"/>
        <scheme val="minor"/>
      </rPr>
      <t xml:space="preserve"> </t>
    </r>
    <r>
      <rPr>
        <sz val="10"/>
        <color rgb="FF000000"/>
        <rFont val="Calibri"/>
        <family val="2"/>
        <scheme val="minor"/>
      </rPr>
      <t xml:space="preserve">donde se pueda verificar evidencia de la comunicación correspondiente </t>
    </r>
    <r>
      <rPr>
        <sz val="10"/>
        <color indexed="8"/>
        <rFont val="Calibri"/>
        <family val="2"/>
        <scheme val="minor"/>
      </rPr>
      <t xml:space="preserve"> La obligación de cumplir con el anexo 3 de seguridad aplica a todos los sujetos obligados referidos en el artículo 5 de la Ley 1712 de 2014.</t>
    </r>
  </si>
  <si>
    <t>Anexo técnico 3 - Resolución 1519 de 2020-, Ley 1581 de 2012,  Decreto 1074 de 2015.</t>
  </si>
  <si>
    <t>No se han presentado</t>
  </si>
  <si>
    <t xml:space="preserve">ANEXO 1. ACCESIBILIDAD
</t>
  </si>
  <si>
    <t>Estándares Básicos</t>
  </si>
  <si>
    <t>Nivel Alto</t>
  </si>
  <si>
    <t>80% a 100%</t>
  </si>
  <si>
    <t>Nivel Medio</t>
  </si>
  <si>
    <t>51% a 79%</t>
  </si>
  <si>
    <t>Nivel Bajo</t>
  </si>
  <si>
    <t>0% a 50%</t>
  </si>
  <si>
    <t>Puntaje Total a Lograr</t>
  </si>
  <si>
    <t>Puntaje Total  Obtenido</t>
  </si>
  <si>
    <t>% de Cumplimiento</t>
  </si>
  <si>
    <t>Nivel</t>
  </si>
  <si>
    <t>%</t>
  </si>
  <si>
    <t>% de Cumplimiento Nivel</t>
  </si>
  <si>
    <t>% de Cumplimiento Subnivel</t>
  </si>
  <si>
    <t>Item</t>
  </si>
  <si>
    <t>Cumple</t>
  </si>
  <si>
    <t>a</t>
  </si>
  <si>
    <t>b</t>
  </si>
  <si>
    <t>c</t>
  </si>
  <si>
    <t>d</t>
  </si>
  <si>
    <t>e</t>
  </si>
  <si>
    <t>f</t>
  </si>
  <si>
    <t>g</t>
  </si>
  <si>
    <t>h</t>
  </si>
  <si>
    <t>i</t>
  </si>
  <si>
    <t xml:space="preserve"> ANEXO TÉCNICO 2: 
ESTÁNDARES DE PUBLICACIÓN SEDE ELECTRÓNICA Y WEB</t>
  </si>
  <si>
    <t xml:space="preserve">Top Bar(GOV.CO). </t>
  </si>
  <si>
    <t xml:space="preserve">Footer o pie de página. </t>
  </si>
  <si>
    <t>Items</t>
  </si>
  <si>
    <t>Datos de Contacto</t>
  </si>
  <si>
    <t>Requisitos mínimos de políticas y cumplimiento legal.</t>
  </si>
  <si>
    <t>1.1. a</t>
  </si>
  <si>
    <t>1.1. b</t>
  </si>
  <si>
    <t>1.2. a</t>
  </si>
  <si>
    <t>1.3. a</t>
  </si>
  <si>
    <t>1.4. a</t>
  </si>
  <si>
    <t>1.4. b</t>
  </si>
  <si>
    <t>1.4. c</t>
  </si>
  <si>
    <t>1.4. d</t>
  </si>
  <si>
    <t>1.4. e</t>
  </si>
  <si>
    <t>1.5.1.</t>
  </si>
  <si>
    <t>1.5.2.</t>
  </si>
  <si>
    <t>1.5.3.</t>
  </si>
  <si>
    <t>1.5.4.</t>
  </si>
  <si>
    <t>1.5.5.</t>
  </si>
  <si>
    <t>1.5.6.</t>
  </si>
  <si>
    <t>1.5.7.</t>
  </si>
  <si>
    <t>1.5.8.</t>
  </si>
  <si>
    <t>1.5.9.</t>
  </si>
  <si>
    <t>1.5.10.</t>
  </si>
  <si>
    <t>1.6.1.</t>
  </si>
  <si>
    <t>1.7.1.</t>
  </si>
  <si>
    <t>1.8.1.</t>
  </si>
  <si>
    <t>1.8.2.</t>
  </si>
  <si>
    <t>1.8.3.</t>
  </si>
  <si>
    <t>1.8.4.</t>
  </si>
  <si>
    <t>1.9.1.</t>
  </si>
  <si>
    <t>1.10.1</t>
  </si>
  <si>
    <t>1.11.1</t>
  </si>
  <si>
    <t>1.12.1</t>
  </si>
  <si>
    <t>1.13.1</t>
  </si>
  <si>
    <t>1.13.2.</t>
  </si>
  <si>
    <t>1.13.3.</t>
  </si>
  <si>
    <t>1.13.4.</t>
  </si>
  <si>
    <t>1.13.5</t>
  </si>
  <si>
    <t>1.13.6</t>
  </si>
  <si>
    <t>1.13.7</t>
  </si>
  <si>
    <r>
      <rPr>
        <sz val="10"/>
        <rFont val="Calibri"/>
        <family val="2"/>
        <scheme val="minor"/>
      </rPr>
      <t>1.1</t>
    </r>
    <r>
      <rPr>
        <sz val="10"/>
        <color indexed="8"/>
        <rFont val="Calibri"/>
        <family val="2"/>
        <scheme val="minor"/>
      </rPr>
      <t xml:space="preserve">4. Publicación de hojas de vida. </t>
    </r>
  </si>
  <si>
    <t>1.14.1</t>
  </si>
  <si>
    <t>2. NORMATIVA.</t>
  </si>
  <si>
    <t>2.1.1.</t>
  </si>
  <si>
    <t>2.1.2.</t>
  </si>
  <si>
    <t>2.1.3.</t>
  </si>
  <si>
    <t>2.1.4.</t>
  </si>
  <si>
    <t>2.1.6.</t>
  </si>
  <si>
    <t>2.2.1.</t>
  </si>
  <si>
    <t>2.2.2.</t>
  </si>
  <si>
    <t xml:space="preserve">2.3.1 </t>
  </si>
  <si>
    <t>2.3.2.</t>
  </si>
  <si>
    <t>2.3.3.</t>
  </si>
  <si>
    <t>3. CONTRATACIÓN.</t>
  </si>
  <si>
    <t>3.1.1.</t>
  </si>
  <si>
    <t>3.2.1.</t>
  </si>
  <si>
    <t>Publicación</t>
  </si>
  <si>
    <t>3.3.1.</t>
  </si>
  <si>
    <t>3.3.2.</t>
  </si>
  <si>
    <t>3.3.3.</t>
  </si>
  <si>
    <t>3.3.4.</t>
  </si>
  <si>
    <t>3.3.5.</t>
  </si>
  <si>
    <t>3.3.6.</t>
  </si>
  <si>
    <t>3.4.1.</t>
  </si>
  <si>
    <t>3.5.1.</t>
  </si>
  <si>
    <t>4. PLANEACIÓN. - "Presupuesto e Informes".</t>
  </si>
  <si>
    <t>4.1.1.</t>
  </si>
  <si>
    <t>4.2.1.</t>
  </si>
  <si>
    <t>PLAN DE ACCIÓN</t>
  </si>
  <si>
    <t>4.3.1.</t>
  </si>
  <si>
    <t>4.3.2.</t>
  </si>
  <si>
    <t>4.3.3.</t>
  </si>
  <si>
    <t>4.3.4.</t>
  </si>
  <si>
    <t>4.3.5.</t>
  </si>
  <si>
    <t>4.3.6.</t>
  </si>
  <si>
    <t>4.3.7.</t>
  </si>
  <si>
    <t>4.3.8.</t>
  </si>
  <si>
    <t>4.4.1.</t>
  </si>
  <si>
    <t>4.5.1.</t>
  </si>
  <si>
    <t>4.6.1.</t>
  </si>
  <si>
    <t>4.7.1.</t>
  </si>
  <si>
    <t>4.7.2.</t>
  </si>
  <si>
    <t>4.7.3.</t>
  </si>
  <si>
    <t>4.7.4.</t>
  </si>
  <si>
    <t>4.8.1.</t>
  </si>
  <si>
    <t>4.8.2.</t>
  </si>
  <si>
    <t>4.9.1.</t>
  </si>
  <si>
    <t>4.10.1</t>
  </si>
  <si>
    <t>4.10.2.a.</t>
  </si>
  <si>
    <t>4.10.2.b.</t>
  </si>
  <si>
    <t>4.10.2.c.</t>
  </si>
  <si>
    <t>4.10.2.d.</t>
  </si>
  <si>
    <t xml:space="preserve">5.1.1 </t>
  </si>
  <si>
    <t>5.1.2.</t>
  </si>
  <si>
    <t>5.1.3.</t>
  </si>
  <si>
    <t>5.1.4.</t>
  </si>
  <si>
    <t>6.1.1.</t>
  </si>
  <si>
    <t>6.1.2.</t>
  </si>
  <si>
    <t>6.1.3.</t>
  </si>
  <si>
    <t>6.1.4.</t>
  </si>
  <si>
    <t>6.1.5.</t>
  </si>
  <si>
    <t>6.1.6.</t>
  </si>
  <si>
    <t>6.1.7.</t>
  </si>
  <si>
    <t>6.1.8.</t>
  </si>
  <si>
    <t>6.1.9.</t>
  </si>
  <si>
    <t>6.1.10.</t>
  </si>
  <si>
    <t>6.2.1.a.</t>
  </si>
  <si>
    <t>6.2.1.b.</t>
  </si>
  <si>
    <t>6.2.1.c.</t>
  </si>
  <si>
    <t>6.2.1.d.</t>
  </si>
  <si>
    <t>6.2.2.a.</t>
  </si>
  <si>
    <t>6.2.2.b.</t>
  </si>
  <si>
    <t>6.2.2.c.</t>
  </si>
  <si>
    <t>6.2.2.d.</t>
  </si>
  <si>
    <t>6.2.3.a.</t>
  </si>
  <si>
    <t>6.2.3.b.</t>
  </si>
  <si>
    <t>6.2.3.c.</t>
  </si>
  <si>
    <t>6.2.3.d.</t>
  </si>
  <si>
    <t>6.2.3.e.</t>
  </si>
  <si>
    <t>6.2.4.a.</t>
  </si>
  <si>
    <t>6.2.4.b.</t>
  </si>
  <si>
    <t>6.2.4.c.</t>
  </si>
  <si>
    <t>6.2.4.d.</t>
  </si>
  <si>
    <t>6.2.4.e.</t>
  </si>
  <si>
    <t>6.2.4.f.</t>
  </si>
  <si>
    <t>6.2.5.a.</t>
  </si>
  <si>
    <t>6.2.5.b.</t>
  </si>
  <si>
    <t>6.2.5.c.</t>
  </si>
  <si>
    <t>6.2.5.d.</t>
  </si>
  <si>
    <t>6.2.5.e.</t>
  </si>
  <si>
    <t>6.2.5.f.</t>
  </si>
  <si>
    <t>6.2.5.g.</t>
  </si>
  <si>
    <t>6.2.5.h.</t>
  </si>
  <si>
    <t>6.2.6.a.</t>
  </si>
  <si>
    <t>6.2.6.b.</t>
  </si>
  <si>
    <t>6.2.6.c.</t>
  </si>
  <si>
    <t>6.2.6.d.</t>
  </si>
  <si>
    <t>6.2.6.e.</t>
  </si>
  <si>
    <t>6.2.6.f.</t>
  </si>
  <si>
    <t>6.2.6.g.</t>
  </si>
  <si>
    <t>7.1.1.a.</t>
  </si>
  <si>
    <t>7.1.1.b.</t>
  </si>
  <si>
    <t>7.1.1.c.</t>
  </si>
  <si>
    <t>7.1.1.d.</t>
  </si>
  <si>
    <t>7.1.1.e.</t>
  </si>
  <si>
    <t>7.1.1.f.</t>
  </si>
  <si>
    <t>7.1.1.g.</t>
  </si>
  <si>
    <t>7.1.2.a.</t>
  </si>
  <si>
    <t>7.1.2.b.</t>
  </si>
  <si>
    <t>7.1.2.c.</t>
  </si>
  <si>
    <t>7.1.2.d.</t>
  </si>
  <si>
    <t>7.1.2.e.</t>
  </si>
  <si>
    <t>7.1.2.f.</t>
  </si>
  <si>
    <t>7.1.2.g.</t>
  </si>
  <si>
    <t>7.1.2.h.</t>
  </si>
  <si>
    <t>7.1.2.i.</t>
  </si>
  <si>
    <t>7.1.2.j.</t>
  </si>
  <si>
    <t>7.1.2.k.</t>
  </si>
  <si>
    <t>7.1.2.l.</t>
  </si>
  <si>
    <t>7.1.2.m.</t>
  </si>
  <si>
    <t>7.1.3.a.</t>
  </si>
  <si>
    <t>7.1.3. b</t>
  </si>
  <si>
    <t>7.1.3.c.</t>
  </si>
  <si>
    <t>7.1.3.d.</t>
  </si>
  <si>
    <t>7.1.3.e.</t>
  </si>
  <si>
    <t>7.1.3.f.</t>
  </si>
  <si>
    <t>7.1.3.g.</t>
  </si>
  <si>
    <t>7.1.3.h.</t>
  </si>
  <si>
    <t>7.1.3.i.</t>
  </si>
  <si>
    <t>7.1.4.a.</t>
  </si>
  <si>
    <t>7.1.4.b.</t>
  </si>
  <si>
    <t>7.1.5.a.</t>
  </si>
  <si>
    <t>7.1.5.b.</t>
  </si>
  <si>
    <t>7.2.1.</t>
  </si>
  <si>
    <t>8.1.1.</t>
  </si>
  <si>
    <t>8.1.2.</t>
  </si>
  <si>
    <t>8.1.3.</t>
  </si>
  <si>
    <t>9.1.1.</t>
  </si>
  <si>
    <t>10.1.1.a</t>
  </si>
  <si>
    <t>10.1.1.b</t>
  </si>
  <si>
    <t>10.1.1.c</t>
  </si>
  <si>
    <t>10.2.1.a</t>
  </si>
  <si>
    <t>10.2.1.b</t>
  </si>
  <si>
    <t>10.2.1.c</t>
  </si>
  <si>
    <t>10.2.1.d</t>
  </si>
  <si>
    <t>10.2.1.e</t>
  </si>
  <si>
    <t>10.2.1.f</t>
  </si>
  <si>
    <t>10.2.1.g</t>
  </si>
  <si>
    <t>10.2.1.h</t>
  </si>
  <si>
    <t>1.1.</t>
  </si>
  <si>
    <t>2.1.</t>
  </si>
  <si>
    <t>2.2.</t>
  </si>
  <si>
    <t>3.1. 1</t>
  </si>
  <si>
    <t>3.1.2.</t>
  </si>
  <si>
    <t>3.1.3.</t>
  </si>
  <si>
    <t>3.1.4.</t>
  </si>
  <si>
    <t>3.1.5.</t>
  </si>
  <si>
    <t>3.1.6.</t>
  </si>
  <si>
    <t>3.1.7.</t>
  </si>
  <si>
    <t xml:space="preserve">3.2.1 </t>
  </si>
  <si>
    <t>3.2.2.</t>
  </si>
  <si>
    <t>3.2.3.</t>
  </si>
  <si>
    <t xml:space="preserve">3.2.4 </t>
  </si>
  <si>
    <t>3.2.5.</t>
  </si>
  <si>
    <t>3.2.6.</t>
  </si>
  <si>
    <t>3.2.7.</t>
  </si>
  <si>
    <t>3.2.8.</t>
  </si>
  <si>
    <t>3.2.9.</t>
  </si>
  <si>
    <t>3.2.10.</t>
  </si>
  <si>
    <t>3.2.11.</t>
  </si>
  <si>
    <t>3.2.12.</t>
  </si>
  <si>
    <t>12.1.1.</t>
  </si>
  <si>
    <t>NIVEL 0 (ANEXO NO. 2)</t>
  </si>
  <si>
    <r>
      <rPr>
        <sz val="12"/>
        <color rgb="FFFF0000"/>
        <rFont val="Calibri"/>
        <family val="2"/>
        <scheme val="minor"/>
      </rPr>
      <t>INSTRUCCIONES GENERALES PARA TENER EN CUENTA:</t>
    </r>
    <r>
      <rPr>
        <sz val="12"/>
        <color indexed="8"/>
        <rFont val="Calibri"/>
        <family val="2"/>
        <scheme val="minor"/>
      </rPr>
      <t xml:space="preserve"> Cada sujeto obligado debe verificar que obligaciones de divulgación de  información que debe cumplir conforme con la normativa que le aplique, y  publicarla en la respectiva menú o sección.
En caso que el sujeto obligado encuentre una excepción de publicación de  información, conforme con la normativa que le aplique, es importante que  mencione expresamente las razones jurídicas por las cuáles no debe publicar la información, y es necesario informarlo en la sección correspondiente del menú  de transparencia y acceso a la información (Numeral 2.4.2 Anexo No. 2)
</t>
    </r>
  </si>
  <si>
    <t>DEFINICIONES</t>
  </si>
  <si>
    <t xml:space="preserve"> *Barra superior (top bar): Sección de los sitios web destinados en las  primeras líneas de la parte superior de los mismos
* Encabezado Sitios Web (Header): Sección de los sitios web destinados  en la parte superior de los mismos.
* Lenguaje claro: Estilo de comunicación del Estado que organiza, narra y  diseña la información pública, para que los ciudadanos puedan 
encontrar, comprender y acceder efectivamente a la oferta de las entidades
 * Pie de página (Footer): Sección de los sitios web destinados en la parte inferior de los mismos.</t>
  </si>
  <si>
    <t xml:space="preserve">2.4. REQUISITOS EN MENÚ DESTACADO </t>
  </si>
  <si>
    <t xml:space="preserve">2.4.1 Criterios generales de publicación de información pública: 
a. Todo documento o información, deben ser publicados en forma cronológica del más reciente al más antiguo. b. Los contenidos e información dispuesta para los usuarios deberán ser accesibles conforme con el Anexo 1 de la presente Resolución, y utilizar un lenguaje claro. 
c. Se debe contar con un buscador en el que la ciudadanía pueda encontrar información, datos o contenidos. Se sugiere disponer de búsquedas a partir del texto del contenido, tipologías, temas, subtemas, palabras claves, entre otros
 d. Toda la información debe ser publicada en formatos que permitan: su descarga, acceso sin restricciones legales, uso libre, procesamiento por máquina y realizar búsquedas en su interior.
 e. Todo documento o información debe indicar la fecha de su publicación en página webf. 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
g. La publicación de normativa deberá seguir los siguientes criterios:
i. Toda la normativa debe ser publicada en formatos que permitan:  su descarga, acceso sin restricciones legales, uso libre, procesamiento por máquina y realizar búsquedas en su interior.
ii. La publicación de las normas debe incluir lo siguiente: tipo de norma, fecha de expedición, fecha de publicación, epígrafe o descripción corta de la misma, y enlace para su consulta.
iii. Los documentos deben estar organizados del más reciente al más 
antiguo.
iv. La norma expedida debe ser publicada en forma inmediata o en 
tiempo real.
v. Los proyectos de normativa deben indicar la fecha máxima para 
presentar comentarios, en todo caso se debe incluir por lo menos 
un medio digital o electrónico para el envío de comentarios.
vi. Indicar si la norma se encuentra vigente.
</t>
  </si>
  <si>
    <t>INFORMACION MINIMA OBLIGATORIA PARA EL MENU DE TRANSPARENCIA Y ACCESO A LA INFORMACION</t>
  </si>
  <si>
    <t>DECRETO 1081
DEL 2015</t>
  </si>
  <si>
    <t>LEY 1712
DEL
2014</t>
  </si>
  <si>
    <t>INFORMACIÓN MÍNIMA OBLIGATORIA</t>
  </si>
  <si>
    <t>Artículo 2.1.1.2.1.4.</t>
  </si>
  <si>
    <t>Estructura orgánica, funciones y deberes, la ubicación de sus sedes y áreas, divisiones o departamentos, y sus horas de atención al público</t>
  </si>
  <si>
    <t>Presupuesto general, ejecución presupuestal histórica anual y planes de gasto público para cada año fiscal</t>
  </si>
  <si>
    <t>Directorio que incluya el cargo, direcciones de correo electrónico y teléfono del despacho de los empleadosy funcionarios y las escalas salariales</t>
  </si>
  <si>
    <t>Normas generales y reglamentarias, políticas,lineamientos o manuales, las metas y objetivos de lasunidades administrativas de conformidad con susprogramas operativos y los resultados de las auditoríasal ejercicio presupuestal e indicadores de desempeño</t>
  </si>
  <si>
    <t>Plan de compras anual</t>
  </si>
  <si>
    <t>Los plazos de cumplimiento de los contratos contrataciones adjudicadas para la correspondiente vigencia en lo relacionado con funcionamiento e inversión, las obras públicas, los bienes adquiridos, arrendados y en caso de los servicios de estudios o
12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</si>
  <si>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Plazos de cumplimiento de los contratos;</t>
  </si>
  <si>
    <t>Plan Anticorrupción y de Atención al Ciudadano</t>
  </si>
  <si>
    <t>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</si>
  <si>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Servicio al público, normas, formularios y protocolos de atención</t>
  </si>
  <si>
    <t>Trámites (normativa, proceso, costos y formatos o formularios)</t>
  </si>
  <si>
    <t>Procedimientos que se siguen para tomar decisiones en las diferentes áreas</t>
  </si>
  <si>
    <t>Decisiones y/o políticas que hayan adoptado y afecte al público, junto con sus fundamentos y toda interpretación autorizada de ella</t>
  </si>
  <si>
    <t>Informes de gestión, evaluación y auditoría del sujeto obligado</t>
  </si>
  <si>
    <t>Mecanismos internos y externos de supervisión, notificación y vigilancia pertinente del sujeto obligado</t>
  </si>
  <si>
    <t>Procedimientos, lineamientos, políticas en materia de adquisiciones y compras, así como todos los datos de adjudicación y ejecución de contratos, incluidos concursos y licitaciones</t>
  </si>
  <si>
    <t>Mecanismo de presentación directa de solicitudes, quejas y reclamos a disposición del público en relación con acciones u omisiones del sujeto obligado, junto con un informe de todas las solicitudes, denuncias y los tiempos de respuesta del sujeto obligado;</t>
  </si>
  <si>
    <t>Mecanismo o procedimiento por medio del cual el público pueda participar en la formulación de la política o el ejercicio de las facultades de ese sujetoobligado;</t>
  </si>
  <si>
    <t>j</t>
  </si>
  <si>
    <t>Registro de publicaciones que contenga los documentos publicados de conformidad con la presente ley y automáticamente disponibles, así como un Registro de Activos de Información;</t>
  </si>
  <si>
    <t>k</t>
  </si>
  <si>
    <t>Datos abiertos, para lo cual deberán contemplar las excepciones establecidas en el título 3 de la presente ley.</t>
  </si>
  <si>
    <t>Registro de Activos de Información.</t>
  </si>
  <si>
    <t>Índice de Información Clasificada y Reservada.</t>
  </si>
  <si>
    <t>Esquema de Publicación de Información.</t>
  </si>
  <si>
    <t>Programa de Gestión Documental.</t>
  </si>
  <si>
    <t>Tablas de Retención Documental.</t>
  </si>
  <si>
    <t>Informe de solicitudes de acceso a la información
señalado en el artículo 2.1.1.6.2 del presente Título.</t>
  </si>
  <si>
    <t>Costos de reproducción de la información pública, con su respectiva motivación.</t>
  </si>
  <si>
    <t>REQUISITOS MÍNIMOS DATOS ABIERTOS (ANEXO NO. 4)</t>
  </si>
  <si>
    <r>
      <rPr>
        <sz val="12"/>
        <color rgb="FFFF0000"/>
        <rFont val="Calibri"/>
        <family val="2"/>
        <scheme val="minor"/>
      </rPr>
      <t xml:space="preserve">INFORMACIÓN IMPORTANTE: </t>
    </r>
    <r>
      <rPr>
        <sz val="12"/>
        <color theme="1"/>
        <rFont val="Calibri"/>
        <family val="2"/>
        <scheme val="minor"/>
      </rPr>
      <t>El presente anexo desarrolla los requisitos mínimos de publicación de datos abiertos, y su integración o federación con el Portal de Datos Abiertos www.datos.gov.co.</t>
    </r>
  </si>
  <si>
    <t>PORTAL DE DATOS ABIERTOS</t>
  </si>
  <si>
    <r>
      <t xml:space="preserve"> 1. 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
2. Los sujetos obligados que cuenten con portal propio de datos abiertos deben federar o vincular la información con el Portal de Datos Abiertos www.datos.gov.co o el que haga sus veces.
3. Los datos publicados en línea por parte de los sujetos obligados de niveles nacional, territorial y órganos autónomos, deben vincularse y automatizarse para su apertura en el Portal de Datos Abiertos www.datos.gov.co o el que haga sus veces.
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r>
    <r>
      <rPr>
        <i/>
        <sz val="12"/>
        <color rgb="FF000000"/>
        <rFont val="Calibri"/>
        <family val="2"/>
        <scheme val="minor"/>
      </rPr>
      <t>Parágrafo:</t>
    </r>
    <r>
      <rPr>
        <sz val="12"/>
        <color indexed="8"/>
        <rFont val="Calibri"/>
        <family val="2"/>
        <scheme val="minor"/>
      </rPr>
      <t xml:space="preserve">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
    </r>
  </si>
  <si>
    <t>ESTÁNDARES DE PUBLICACIÓN DE DATOS ABIERTOS</t>
  </si>
  <si>
    <t>1. Los sujetos obligados que cuenten con portales propios de datos abiertos, deberán federarlos al Portal de Datos Abiertos www.datos.gov.co o el que haga sus veces, de forma que éste último sea punto de acceso a los datos abiertos.
2. El registro de activos de información y el análisis de criticidad de la información, debe cargarse a través de la herramienta disponible en el Portal de Datos Abiertos, datos.gov.co, o el que haga sus veces.
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5. Los sujetos obligados deben establecer un plan de apertura y uso de datos abiertos para una adecuada gobernanza de los datos de acuerdo con lo establecido en la Guía Nacional de Datos Abiertos en Colombia</t>
  </si>
  <si>
    <t>https://www.transmilenio.gov.co/publicaciones/152679/21-normativa-de-la-entidad-o-autoridad/</t>
  </si>
  <si>
    <t xml:space="preserve">https://www.transmilenio.gov.co/publicaciones/149055/transparencia-y-acceso-a-la-informacion-publica-transmilenio/
BOGOTÁ TE ESCUCHA
</t>
  </si>
  <si>
    <t>2.1.5.a</t>
  </si>
  <si>
    <t>2.1.5.b</t>
  </si>
  <si>
    <t>2.1.5.c</t>
  </si>
  <si>
    <t>CUMPLIMIENTO</t>
  </si>
  <si>
    <t>NO</t>
  </si>
  <si>
    <t>4.7.5.a</t>
  </si>
  <si>
    <t>4.7.5.b</t>
  </si>
  <si>
    <t>4.7.5.c</t>
  </si>
  <si>
    <t xml:space="preserve">
https://www.transmilenio.gov.co/
Se evidencia  los slider de imágenes o banners</t>
  </si>
  <si>
    <t>TRANSMILENIO S.A., no pertenece a los sectores mencionados</t>
  </si>
  <si>
    <t>https://www.transmilenio.gov.co/publicaciones/149099/calendario-de-actividades-transmilenio/
El listado de Excel se encuentra desactualizado, la información está hasta el mes de mayo-22</t>
  </si>
  <si>
    <t>https://www.transmilenio.gov.co/publicaciones/152677/entes-y-autoridades-que-lo-vigilan/</t>
  </si>
  <si>
    <t>https://www.transmilenio.gov.co/publicaciones/149055/transparencia-y-acceso-a-la-informacion-publica-transmilenio/
https://serviciocivil.gov.co/transparencia/publicacion-hojas-de-vida</t>
  </si>
  <si>
    <t xml:space="preserve"> https://www.transmilenio.gov.co/publicaciones/147023/normatividad_y_reglamentacion_transmilenio_sa/</t>
  </si>
  <si>
    <t>No se encuentra relacionado</t>
  </si>
  <si>
    <t xml:space="preserve">https://www.transmilenio.gov.co/publicaciones/152682/proyectos-de-normas-para-comentarios/
El link se  tiene pero No se tiene proyectos de normas actualmente
</t>
  </si>
  <si>
    <t>https://www.transmilenio.gov.co/publicaciones/152682/proyectos-de-normas-para-comentarios/
El link se  tiene pero No se tiene proyectos de normas actualmente</t>
  </si>
  <si>
    <t>https://www.transmilenio.gov.co/publicaciones/152750/participa/
Se observa un link denominado "presupuesto participativo" en el cual se encuentran otros planes , que describen los planes de la Entidad.</t>
  </si>
  <si>
    <t>No se identifica</t>
  </si>
  <si>
    <t>https://www.transmilenio.gov.co/publicaciones/152750/participa/
El link se encuentra en el numeral 6,1  OPCIÓN PARTICIPA</t>
  </si>
  <si>
    <t>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</si>
  <si>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 xml:space="preserve">https://www.transmilenio.gov.co/publicaciones/152651/informacion-de-interes-de-transmilenio-sa/
Aparece otra lengua pero no cambia </t>
  </si>
  <si>
    <t>Transmilenio S.A. es una entidad descentralizada por servicios y por ende no está llamada a cumplir con la obligación previamente expuesta.</t>
  </si>
  <si>
    <t>https://www.transmilenio.gov.co/publicaciones/149056/1_mecanismos_de_contacto_con_el_sujeto_obligado/
https://sdqs.bogota.gov.co/sdqs/publico/registrarPeticionario/?language=es</t>
  </si>
  <si>
    <t>NA</t>
  </si>
  <si>
    <t xml:space="preserve">1. ANEXO TÉCNICO 1. ACCESIBILIDAD WEB. </t>
  </si>
  <si>
    <t>2. REQUISITOS SOBRE IDENTIDAD VISUAL Y ARTICULACIÓN CON PORTAL ÚNICO DEL ESTADO COLOMBIANO GOV.CO.</t>
  </si>
  <si>
    <t>3. INFORMACIÓN DE LA ENTIDAD.</t>
  </si>
  <si>
    <t>4. NORMATIVA.</t>
  </si>
  <si>
    <t>5. CONTRATACIÓN.</t>
  </si>
  <si>
    <t>6. PLANEACIÓN. - "Presupuesto e Informes".</t>
  </si>
  <si>
    <t>7. TRÁMITES.</t>
  </si>
  <si>
    <t>8. CONTENIDO DEL MENÚ PARTICIPA.</t>
  </si>
  <si>
    <t>9. DATOS ABIERTOS.</t>
  </si>
  <si>
    <t>10. INFORMACIÓN ESPECÍFICA PARA GRUPOS DE INTERÉS.</t>
  </si>
  <si>
    <t>11. OBLIGACIÓN DE REPORTE DE INFORMACIÓN ESPECÍFICA POR PARTE DE LA ENTIDAD.</t>
  </si>
  <si>
    <t>12. INFORMACIÓN TRIBUTARIA EN ENTIDADES TERRITORIALES LOCALES.</t>
  </si>
  <si>
    <t>13.  MENÚ "ATENCIÓN Y SERVICIOS A LA CIUDADANÍA."</t>
  </si>
  <si>
    <t>14 SECCIÓN DE NOTICIAS.</t>
  </si>
  <si>
    <t xml:space="preserve">15. ANEXO 3. CONDICIONES TÉCNICAS MÍNIMAS  Y DE SEGURIDAD DIGITAL WEB. </t>
  </si>
  <si>
    <t>El  link establecido en el menú Transparencia y acceso a la información en el numeral 2.2 Búsqueda de normas, se direcciona al portal "SUIN JURISCOL" y que corresponde al Sistema Único de Información Normativa del Estado colombiano y no al de la Entidad.</t>
  </si>
  <si>
    <t>Se tiene el link en pero aún no se han publicado los formatos tipo</t>
  </si>
  <si>
    <t>https://www.transmilenio.gov.co/
Se puede visualizar al final de la página</t>
  </si>
  <si>
    <t>https://www.transmilenio.gov.co/
Se visualiza al final de la página</t>
  </si>
  <si>
    <t>No se cuenta publicado términos y condiciones para el uso los sitios web</t>
  </si>
  <si>
    <t xml:space="preserve">https://www.transmilenio.gov.co/publicaciones/146039/directorio_de_servidores_publicos/Se encuentra el link de SIDEAP
</t>
  </si>
  <si>
    <t xml:space="preserve">https://www.transmilenio.gov.co/publicaciones/146039/directorio_de_servidores_publicos/
Se encuentra el link de SIDEAP
</t>
  </si>
  <si>
    <t>https://www.transmilenio.gov.co/publicaciones/146039/directorio_de_servidores_publicos/
Se encuentra el link de SIDEAP</t>
  </si>
  <si>
    <t>Shttps://www.transmilenio.gov.co/publicaciones/146039/directorio_de_servidores_publicos/
Se encuentra el link de SIDEAP</t>
  </si>
  <si>
    <t xml:space="preserve"> https://www.transmilenio.gov.co/publicaciones/152679/21-normativa-de-la-entidad-o-autoridad/</t>
  </si>
  <si>
    <t>https://www.transmilenio.gov.co/publicaciones/147206/politicas_publicas/</t>
  </si>
  <si>
    <t>https://www.transmilenio.gov.co/publicaciones/152672/estrategia-rendicion-de-cuentas--transmilenio-sa-vigencia-2021-v0/</t>
  </si>
  <si>
    <t xml:space="preserve">https://www.transmilenio.gov.co/publicaciones/152750/participa/
No se cuenta
NOTA: REVISAR EL NUMERAL 6.6 DE PARTICIPA LINK ROTO
</t>
  </si>
  <si>
    <t>No se identifica lo solicitado</t>
  </si>
  <si>
    <t>https://www.transmilenio.gov.co/publicaciones/152750/participa/
No se observa</t>
  </si>
  <si>
    <t>https://www.transmilenio.gov.co/publicaciones/151126/rendicion-de-cuentas-de-transmilenio-sa/
De acuerdo a lo informado por la Oficina Asesora de Planeación, en reunión efectuada el 19 de julio de 2022, no se han generado planes de mejoramiento de los ejercicios de rendición de cuentas realizados  con grupos de interés, sin embargo tampoco se tiene un link establecido.</t>
  </si>
  <si>
    <t>A la fecha, los videos producidos por la entidad, cuentan con subtítulos
https://www.youtube.com/watch?v=HmbpW5G-lXE</t>
  </si>
  <si>
    <t>La codificación del sitio web tiene una estructura adecuada con etiquetas de HTML y CSS respetando  la jerarquía de cada bloques para  que se puedan navegar. Cada etiqueta que sea tipo enlace tiene su respectivo titulo como  su descripción. (https://www.transmilenio.gov.co/)</t>
  </si>
  <si>
    <t>Los formularios realizados dentro del Sitio web  cumplen con el parámetro de instrucciones claras como canales sensoriales (p. ej. Campos con asterisco obligatorios, colores.  Evidencia: (https://www.transmilenio.gov.co/formularios/65)</t>
  </si>
  <si>
    <t>https://www.transmilenio.gov.co/
Los títulos, páginas, sección, enlaces, mensajes de error, campos de formularios, están en español y cuentan con los términos adecuados.</t>
  </si>
  <si>
    <t>Parcialmente, se cumple con algunos documentos  accesibles, debido a que ciertos contenidos tienen como antecedente que son documentos escaneados no tienen accesibilidad
Ejemplo:
https://www.transmilenio.gov.co/publicaciones/151126
https://www.transmilenio.gov.co/publicaciones/149055</t>
  </si>
  <si>
    <t>https://www.transmilenio.gov.co/publicaciones/149056/1_mecanismos_de_contacto_con_el_sujeto_obligado/
El link direcciona a GOOGLE en donde se encuentran enlaces tales como: Mecanismos de contacto con el sujeto obligado; Matriz de Cumplimiento Ley 1712 - TransMilenio; Publicaciones0.xml - TransMilenio; entre otras.</t>
  </si>
  <si>
    <t>ÍTEMS DEL  MENÚ DE TRANSPARENCIA Y ACCESO A LA INFORMACIÓN</t>
  </si>
  <si>
    <t xml:space="preserve">https://www.transmilenio.gov.co/publicaciones/149055/transparencia-y-acceso-a-la-informacion-publica-transmilenio/
https://bogota.gov.co/sdqs/
Bogota Te Escucha
</t>
  </si>
  <si>
    <t>https://www.transmilenio.gov.co/publicaciones/148566/manuales_y_procedimientos/
El procedimiento •	P-SC-001 Procedimiento de Atención de Peticiones Quejas Reclamos y Sugerencias V.5 se encuentra desactualizado la versión actual es la 6</t>
  </si>
  <si>
    <t>https://www.transmilenio.gov.co/publicaciones/149055/transparencia-y-acceso-a-la-informacion-publica-transmilenio/
El ítem solicitado se encuentra en  este link 2.2 Búsqueda de normas</t>
  </si>
  <si>
    <t>https://www.transmilenio.gov.co/publicaciones/149064/5_tramites_y_servicios/
Revisar los enlaces</t>
  </si>
  <si>
    <t>Las convocatorias se tienen, pero no están en el menú</t>
  </si>
  <si>
    <t>https://www.transmilenio.gov.co/publicaciones/152750/participa/
No hay un calendario como tal. En la estrategia de rendición de cuentas aparecen las fechas propuestas. Crear el menú como lo indica</t>
  </si>
  <si>
    <t>https://www.transmilenio.gov.co/publicaciones/152750/participa/
Se encuentran los resultados de rendición de cuentas
Informe de diálogos ciudadanos</t>
  </si>
  <si>
    <t>https://www.transmilenio.gov.co/publicaciones/152750/participa/
Se encuentra en el anexo 1 estrategias PAAC 2022</t>
  </si>
  <si>
    <t>Manual del SGSI
https://transmilenio.sharepoint.com/:b:/r/OficPlaneacion/Documents/SIG/Manual%20de%20Procedimientos/B.%20Proceso%20Gesti%C3%B3n%20de%20TIC/Manuales/M-DT-004%20Manual%20del%20SGSI%20V.0.pdf?csf=1&amp;web=1&amp;e=rn0Oln
Resolución de adopción del SGSI 355-22
https://transmilenio.sharepoint.com/Documents/Forms/AllItems.aspx?id=%2FDocuments%2FNoticias%2F2022%2FFIRMADO%20Resoluci%C3%B3n%20355%2D22%20de%202022%5FModelo%20Seg%2E%20y%20Priv%2E%20de%20la%20Inf%2E%20MSPI%2Epdf&amp;parent=%2FDocuments%2FNoticias%2F2022</t>
  </si>
  <si>
    <r>
      <rPr>
        <sz val="10"/>
        <color theme="1"/>
        <rFont val="Calibri"/>
        <family val="2"/>
        <scheme val="minor"/>
      </rPr>
      <t>Vincular a ciudadanos e interesados en el proceso de recolección  de información y análisis de la misma para identificar y explicar los problemas que les afectan.</t>
    </r>
    <r>
      <rPr>
        <sz val="10"/>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</si>
</sst>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indexed="8"/>
      <name val="Calibri"/>
      <family val="2"/>
      <scheme val="minor"/>
    </font>
    <font>
      <sz val="11"/>
      <name val="Calibri"/>
      <family val="2"/>
    </font>
    <font>
      <sz val="10"/>
      <color indexed="8"/>
      <name val="Calibri"/>
      <family val="2"/>
      <scheme val="minor"/>
    </font>
    <font>
      <b/>
      <sz val="10"/>
      <name val="Calibri"/>
      <family val="2"/>
    </font>
    <font>
      <sz val="10"/>
      <name val="Calibri"/>
      <family val="2"/>
    </font>
    <font>
      <b/>
      <sz val="10"/>
      <color indexed="8"/>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b/>
      <sz val="11"/>
      <name val="Calibri"/>
      <family val="2"/>
    </font>
    <font>
      <sz val="10"/>
      <name val="Calibri"/>
      <family val="2"/>
      <scheme val="minor"/>
    </font>
    <font>
      <sz val="10"/>
      <color theme="1"/>
      <name val="Calibri"/>
      <family val="2"/>
    </font>
    <font>
      <b/>
      <sz val="10"/>
      <color theme="1"/>
      <name val="Calibri"/>
      <family val="2"/>
    </font>
    <font>
      <sz val="12"/>
      <color indexed="8"/>
      <name val="Calibri"/>
      <family val="2"/>
      <scheme val="minor"/>
    </font>
    <font>
      <sz val="12"/>
      <color rgb="FFFF0000"/>
      <name val="Calibri"/>
      <family val="2"/>
      <scheme val="minor"/>
    </font>
    <font>
      <b/>
      <sz val="24"/>
      <color indexed="8"/>
      <name val="Calibri"/>
      <family val="2"/>
      <scheme val="minor"/>
    </font>
    <font>
      <sz val="10"/>
      <color rgb="FFFF0000"/>
      <name val="Calibri"/>
      <family val="2"/>
    </font>
    <font>
      <u/>
      <sz val="10"/>
      <name val="Calibri"/>
      <family val="2"/>
    </font>
    <font>
      <b/>
      <u/>
      <sz val="10"/>
      <name val="Calibri"/>
      <family val="2"/>
    </font>
    <font>
      <b/>
      <u/>
      <sz val="10"/>
      <color indexed="8"/>
      <name val="Calibri"/>
      <family val="2"/>
      <scheme val="minor"/>
    </font>
    <font>
      <i/>
      <sz val="10"/>
      <color rgb="FF000000"/>
      <name val="Calibri"/>
      <family val="2"/>
      <scheme val="minor"/>
    </font>
    <font>
      <sz val="10"/>
      <color theme="1"/>
      <name val="Calibri"/>
      <family val="2"/>
      <scheme val="minor"/>
    </font>
    <font>
      <i/>
      <sz val="12"/>
      <color rgb="FF000000"/>
      <name val="Calibri"/>
      <family val="2"/>
      <scheme val="minor"/>
    </font>
    <font>
      <sz val="12"/>
      <color theme="1"/>
      <name val="Calibri"/>
      <family val="2"/>
      <scheme val="minor"/>
    </font>
    <font>
      <b/>
      <sz val="12"/>
      <name val="Calibri"/>
      <family val="2"/>
    </font>
    <font>
      <b/>
      <sz val="20"/>
      <name val="Calibri"/>
      <family val="2"/>
    </font>
    <font>
      <b/>
      <sz val="28"/>
      <name val="Calibri"/>
      <family val="2"/>
    </font>
    <font>
      <sz val="12"/>
      <name val="Calibri"/>
      <family val="2"/>
    </font>
    <font>
      <i/>
      <sz val="10"/>
      <name val="Calibri"/>
      <family val="2"/>
    </font>
    <font>
      <b/>
      <sz val="10"/>
      <color theme="1"/>
      <name val="Calibri"/>
      <family val="2"/>
      <scheme val="minor"/>
    </font>
    <font>
      <i/>
      <sz val="10"/>
      <color theme="1"/>
      <name val="Calibri"/>
      <family val="2"/>
      <scheme val="minor"/>
    </font>
    <font>
      <sz val="10"/>
      <color theme="1"/>
      <name val="Work Sans"/>
    </font>
    <font>
      <b/>
      <i/>
      <sz val="10"/>
      <name val="Calibri"/>
      <family val="2"/>
    </font>
    <font>
      <sz val="8"/>
      <name val="Calibri"/>
      <family val="2"/>
      <scheme val="minor"/>
    </font>
    <font>
      <b/>
      <sz val="10"/>
      <color theme="0"/>
      <name val="Calibri"/>
      <family val="2"/>
    </font>
    <font>
      <sz val="9"/>
      <color indexed="8"/>
      <name val="Calibri"/>
      <family val="2"/>
      <scheme val="minor"/>
    </font>
    <font>
      <b/>
      <sz val="10"/>
      <color rgb="FFFF0000"/>
      <name val="Calibri"/>
      <family val="2"/>
      <scheme val="minor"/>
    </font>
    <font>
      <b/>
      <sz val="11"/>
      <color rgb="FF000000"/>
      <name val="Calibri"/>
      <family val="2"/>
      <scheme val="minor"/>
    </font>
    <font>
      <u/>
      <sz val="11"/>
      <color theme="10"/>
      <name val="Calibri"/>
      <family val="2"/>
      <scheme val="minor"/>
    </font>
    <font>
      <sz val="10"/>
      <color rgb="FF000000"/>
      <name val="Calibri"/>
      <family val="2"/>
    </font>
    <font>
      <sz val="11"/>
      <name val="Calibri"/>
      <family val="2"/>
      <scheme val="minor"/>
    </font>
    <font>
      <sz val="10"/>
      <color rgb="FFFF0000"/>
      <name val="Calibri"/>
      <family val="2"/>
      <scheme val="minor"/>
    </font>
    <font>
      <sz val="11"/>
      <color indexed="8"/>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indexed="8"/>
      <name val="Calibri"/>
      <family val="2"/>
      <scheme val="minor"/>
    </font>
    <font>
      <u/>
      <sz val="11"/>
      <name val="Calibri"/>
      <family val="2"/>
      <scheme val="minor"/>
    </font>
    <font>
      <sz val="12"/>
      <color indexed="8"/>
      <name val="Times New Roman"/>
      <family val="1"/>
    </font>
  </fonts>
  <fills count="1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38" fillId="0" borderId="0" applyNumberFormat="0" applyFill="0" applyBorder="0" applyAlignment="0" applyProtection="0"/>
    <xf numFmtId="0" fontId="38" fillId="0" borderId="0" applyNumberFormat="0" applyFill="0" applyBorder="0" applyAlignment="0" applyProtection="0"/>
    <xf numFmtId="9" fontId="42" fillId="0" borderId="0" applyFont="0" applyFill="0" applyBorder="0" applyAlignment="0" applyProtection="0"/>
  </cellStyleXfs>
  <cellXfs count="332">
    <xf numFmtId="0" fontId="0" fillId="0" borderId="0" xfId="0"/>
    <xf numFmtId="0" fontId="2" fillId="0" borderId="0" xfId="0" applyFont="1"/>
    <xf numFmtId="0" fontId="2" fillId="0" borderId="0" xfId="0" applyFont="1" applyAlignment="1">
      <alignment vertical="center"/>
    </xf>
    <xf numFmtId="0" fontId="13" fillId="0" borderId="0" xfId="0" applyFont="1"/>
    <xf numFmtId="0" fontId="13"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wrapText="1"/>
    </xf>
    <xf numFmtId="0" fontId="0" fillId="0" borderId="1" xfId="0" applyBorder="1"/>
    <xf numFmtId="0" fontId="0" fillId="0" borderId="5" xfId="0" applyBorder="1" applyAlignment="1">
      <alignment wrapText="1"/>
    </xf>
    <xf numFmtId="0" fontId="0" fillId="0" borderId="10" xfId="0" applyBorder="1"/>
    <xf numFmtId="0" fontId="0" fillId="0" borderId="11" xfId="0" applyBorder="1" applyAlignment="1">
      <alignment wrapText="1"/>
    </xf>
    <xf numFmtId="0" fontId="2" fillId="0" borderId="0" xfId="0" applyFont="1" applyAlignment="1">
      <alignment horizontal="left" vertical="center"/>
    </xf>
    <xf numFmtId="0" fontId="34" fillId="4" borderId="10" xfId="0" applyFont="1" applyFill="1" applyBorder="1" applyAlignment="1">
      <alignment horizontal="center" vertical="center" wrapText="1"/>
    </xf>
    <xf numFmtId="0" fontId="34" fillId="4" borderId="16" xfId="0" applyFont="1" applyFill="1" applyBorder="1" applyAlignment="1">
      <alignment horizontal="center" vertical="center"/>
    </xf>
    <xf numFmtId="0" fontId="34" fillId="4" borderId="22" xfId="0" applyFont="1" applyFill="1" applyBorder="1" applyAlignment="1">
      <alignment horizontal="center" vertical="center"/>
    </xf>
    <xf numFmtId="0" fontId="2" fillId="6" borderId="1" xfId="0" applyFont="1" applyFill="1" applyBorder="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4" fillId="0" borderId="0" xfId="0" applyFont="1" applyAlignment="1">
      <alignment horizontal="center" vertical="center" wrapText="1"/>
    </xf>
    <xf numFmtId="0" fontId="23" fillId="0" borderId="1" xfId="0" applyFont="1" applyBorder="1"/>
    <xf numFmtId="0" fontId="23" fillId="8" borderId="1" xfId="0" applyFont="1" applyFill="1" applyBorder="1"/>
    <xf numFmtId="0" fontId="43" fillId="0" borderId="1" xfId="0" applyFont="1" applyBorder="1" applyAlignment="1">
      <alignment horizontal="center" vertical="center" wrapText="1"/>
    </xf>
    <xf numFmtId="1" fontId="0" fillId="0" borderId="23" xfId="0" applyNumberFormat="1" applyBorder="1" applyAlignment="1">
      <alignment horizontal="center" vertical="center"/>
    </xf>
    <xf numFmtId="1" fontId="0" fillId="0" borderId="40" xfId="0" applyNumberFormat="1" applyBorder="1" applyAlignment="1">
      <alignment horizontal="center" vertical="center"/>
    </xf>
    <xf numFmtId="0" fontId="43" fillId="0" borderId="1" xfId="0" applyFont="1" applyBorder="1" applyAlignment="1">
      <alignment horizontal="center" vertical="center"/>
    </xf>
    <xf numFmtId="9" fontId="0" fillId="0" borderId="0" xfId="3" applyFont="1"/>
    <xf numFmtId="9" fontId="0" fillId="7" borderId="1" xfId="3" applyFont="1" applyFill="1" applyBorder="1" applyAlignment="1">
      <alignment horizontal="center" vertical="center"/>
    </xf>
    <xf numFmtId="0" fontId="0" fillId="0" borderId="1" xfId="0" applyBorder="1" applyAlignment="1">
      <alignment horizontal="center" vertical="center" wrapText="1"/>
    </xf>
    <xf numFmtId="9" fontId="0" fillId="8" borderId="1" xfId="3"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left" vertical="center" wrapText="1"/>
    </xf>
    <xf numFmtId="9" fontId="43" fillId="0" borderId="1" xfId="3" applyFont="1" applyBorder="1" applyAlignment="1">
      <alignment horizontal="center" vertical="center" wrapText="1"/>
    </xf>
    <xf numFmtId="9" fontId="4" fillId="0" borderId="1" xfId="3"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6" borderId="1" xfId="0" applyNumberFormat="1" applyFont="1" applyFill="1" applyBorder="1" applyAlignment="1">
      <alignment horizontal="center" vertical="center" wrapText="1"/>
    </xf>
    <xf numFmtId="0" fontId="23" fillId="7" borderId="1" xfId="0" applyFont="1" applyFill="1" applyBorder="1"/>
    <xf numFmtId="0" fontId="23" fillId="10" borderId="1" xfId="0" applyFont="1" applyFill="1" applyBorder="1"/>
    <xf numFmtId="0" fontId="0" fillId="0" borderId="0" xfId="0" applyAlignment="1">
      <alignment horizontal="left" wrapText="1"/>
    </xf>
    <xf numFmtId="0" fontId="46" fillId="0" borderId="1" xfId="0" applyFont="1" applyBorder="1" applyAlignment="1">
      <alignment horizontal="center" vertical="center" wrapText="1"/>
    </xf>
    <xf numFmtId="9" fontId="46" fillId="0" borderId="1" xfId="3" applyFont="1" applyBorder="1" applyAlignment="1">
      <alignment horizontal="center" vertical="center"/>
    </xf>
    <xf numFmtId="9" fontId="0" fillId="0" borderId="1" xfId="3" applyFont="1" applyBorder="1" applyAlignment="1">
      <alignment horizontal="center" vertical="center"/>
    </xf>
    <xf numFmtId="9" fontId="0" fillId="0" borderId="0" xfId="3" applyFont="1" applyAlignment="1">
      <alignment horizontal="center" vertical="center"/>
    </xf>
    <xf numFmtId="0" fontId="40" fillId="0" borderId="1" xfId="1" applyFont="1" applyFill="1" applyBorder="1" applyAlignment="1">
      <alignment vertical="center" wrapText="1"/>
    </xf>
    <xf numFmtId="0" fontId="47" fillId="0" borderId="5" xfId="1" applyFont="1" applyFill="1" applyBorder="1" applyAlignment="1">
      <alignment vertical="center" wrapText="1"/>
    </xf>
    <xf numFmtId="0" fontId="2" fillId="0" borderId="26"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6" xfId="0" applyFont="1" applyFill="1" applyBorder="1" applyAlignment="1">
      <alignment vertical="center"/>
    </xf>
    <xf numFmtId="0" fontId="10" fillId="0" borderId="1" xfId="0" applyFont="1" applyFill="1" applyBorder="1" applyAlignment="1">
      <alignment horizontal="left" vertical="center" wrapText="1"/>
    </xf>
    <xf numFmtId="0" fontId="10" fillId="0" borderId="5" xfId="0" applyFont="1" applyFill="1" applyBorder="1" applyAlignment="1">
      <alignment vertical="center"/>
    </xf>
    <xf numFmtId="0" fontId="35" fillId="0" borderId="3" xfId="0" applyFont="1" applyFill="1" applyBorder="1" applyAlignment="1">
      <alignment horizontal="justify" vertical="center" wrapText="1"/>
    </xf>
    <xf numFmtId="0" fontId="35"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2" fillId="0" borderId="1" xfId="0" applyFont="1" applyFill="1" applyBorder="1"/>
    <xf numFmtId="0" fontId="0" fillId="0" borderId="1" xfId="0" applyFill="1" applyBorder="1" applyAlignment="1">
      <alignment vertical="center"/>
    </xf>
    <xf numFmtId="0" fontId="2"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3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1" xfId="0" applyFont="1" applyFill="1" applyBorder="1" applyAlignment="1">
      <alignment horizontal="center" vertical="center"/>
    </xf>
    <xf numFmtId="0" fontId="2" fillId="0" borderId="0" xfId="0" applyFont="1" applyFill="1" applyAlignment="1">
      <alignment horizontal="left" vertical="center"/>
    </xf>
    <xf numFmtId="0" fontId="10" fillId="0" borderId="5" xfId="0" applyFont="1" applyFill="1" applyBorder="1"/>
    <xf numFmtId="0" fontId="10" fillId="0" borderId="5" xfId="0" applyFont="1" applyFill="1" applyBorder="1" applyAlignment="1">
      <alignment horizontal="left" vertical="center"/>
    </xf>
    <xf numFmtId="0" fontId="2" fillId="0" borderId="1" xfId="0" applyFont="1" applyFill="1" applyBorder="1" applyAlignment="1">
      <alignment vertical="center"/>
    </xf>
    <xf numFmtId="0" fontId="6" fillId="0" borderId="1" xfId="0" applyFont="1" applyFill="1" applyBorder="1" applyAlignment="1">
      <alignment horizontal="left" vertical="center" wrapText="1"/>
    </xf>
    <xf numFmtId="0" fontId="2" fillId="0" borderId="5" xfId="0" applyFont="1" applyFill="1" applyBorder="1"/>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vertical="center" wrapText="1"/>
    </xf>
    <xf numFmtId="0" fontId="11"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26" xfId="0" applyFont="1" applyFill="1" applyBorder="1" applyAlignment="1">
      <alignment vertical="center"/>
    </xf>
    <xf numFmtId="0" fontId="40" fillId="0" borderId="5" xfId="1" applyFont="1" applyFill="1" applyBorder="1" applyAlignment="1">
      <alignment vertical="center" wrapText="1"/>
    </xf>
    <xf numFmtId="0" fontId="40" fillId="0" borderId="5" xfId="1" applyFont="1" applyFill="1" applyBorder="1" applyAlignment="1">
      <alignment horizontal="left" vertical="center"/>
    </xf>
    <xf numFmtId="0" fontId="5" fillId="0" borderId="1" xfId="0" applyFont="1" applyFill="1" applyBorder="1" applyAlignment="1">
      <alignment horizontal="left" vertical="center" wrapText="1"/>
    </xf>
    <xf numFmtId="0" fontId="0" fillId="0" borderId="0" xfId="0" applyFill="1"/>
    <xf numFmtId="0" fontId="10" fillId="0" borderId="26" xfId="0" applyFont="1" applyFill="1" applyBorder="1" applyAlignment="1">
      <alignment vertical="center"/>
    </xf>
    <xf numFmtId="0" fontId="10" fillId="0" borderId="1" xfId="0" applyFont="1" applyFill="1" applyBorder="1"/>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5" fillId="0" borderId="1" xfId="0" applyFont="1" applyFill="1" applyBorder="1" applyAlignment="1">
      <alignment vertical="center" wrapText="1"/>
    </xf>
    <xf numFmtId="0" fontId="4" fillId="0" borderId="2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48" fillId="0" borderId="1" xfId="0" applyFont="1" applyFill="1" applyBorder="1" applyAlignment="1">
      <alignment wrapText="1"/>
    </xf>
    <xf numFmtId="0" fontId="35"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2" fillId="0" borderId="27" xfId="0" applyFont="1" applyFill="1" applyBorder="1" applyAlignment="1">
      <alignment vertical="center"/>
    </xf>
    <xf numFmtId="0" fontId="2" fillId="0" borderId="2" xfId="0" applyFont="1" applyFill="1" applyBorder="1" applyAlignment="1">
      <alignment wrapText="1"/>
    </xf>
    <xf numFmtId="0" fontId="32" fillId="0" borderId="3" xfId="0" applyFont="1" applyFill="1" applyBorder="1" applyAlignment="1">
      <alignment vertical="center" wrapText="1"/>
    </xf>
    <xf numFmtId="0" fontId="2" fillId="0" borderId="3" xfId="0" applyFont="1" applyFill="1" applyBorder="1" applyAlignment="1">
      <alignment vertical="center" wrapText="1"/>
    </xf>
    <xf numFmtId="0" fontId="4" fillId="0" borderId="3" xfId="0" applyFont="1" applyFill="1" applyBorder="1" applyAlignment="1">
      <alignment vertical="center" wrapText="1"/>
    </xf>
    <xf numFmtId="0" fontId="2" fillId="0" borderId="25" xfId="0" applyFont="1" applyFill="1" applyBorder="1" applyAlignment="1">
      <alignment vertical="center"/>
    </xf>
    <xf numFmtId="0" fontId="2" fillId="0" borderId="3" xfId="0" applyFont="1" applyFill="1" applyBorder="1" applyAlignment="1">
      <alignment vertical="center"/>
    </xf>
    <xf numFmtId="0" fontId="3"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xf>
    <xf numFmtId="0" fontId="2" fillId="0" borderId="3" xfId="0" applyFont="1" applyFill="1" applyBorder="1" applyAlignment="1">
      <alignment horizontal="lef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10"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1" fillId="0" borderId="26" xfId="0" applyFont="1" applyFill="1" applyBorder="1" applyAlignment="1">
      <alignment horizontal="center" vertical="center"/>
    </xf>
    <xf numFmtId="0" fontId="40" fillId="0" borderId="5" xfId="0" applyFont="1" applyFill="1" applyBorder="1" applyAlignment="1">
      <alignment horizontal="left" vertical="center"/>
    </xf>
    <xf numFmtId="0" fontId="40" fillId="0" borderId="5" xfId="0" applyFont="1" applyFill="1" applyBorder="1" applyAlignment="1">
      <alignment vertical="center"/>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8" fillId="0" borderId="1" xfId="0" applyFont="1" applyFill="1" applyBorder="1" applyAlignment="1">
      <alignment horizontal="left" vertical="center" wrapText="1"/>
    </xf>
    <xf numFmtId="0" fontId="10" fillId="0" borderId="5" xfId="0" applyFont="1" applyFill="1" applyBorder="1" applyAlignment="1">
      <alignment vertical="center" wrapText="1"/>
    </xf>
    <xf numFmtId="0" fontId="47" fillId="0" borderId="5" xfId="2" applyFont="1" applyFill="1" applyBorder="1" applyAlignment="1">
      <alignment vertical="center" wrapText="1"/>
    </xf>
    <xf numFmtId="0" fontId="21" fillId="0" borderId="1" xfId="0" applyFont="1" applyFill="1" applyBorder="1" applyAlignment="1">
      <alignment horizontal="left" vertical="center" wrapText="1"/>
    </xf>
    <xf numFmtId="0" fontId="41" fillId="0" borderId="26" xfId="0" applyFont="1" applyFill="1" applyBorder="1" applyAlignment="1">
      <alignment vertical="center"/>
    </xf>
    <xf numFmtId="0" fontId="21" fillId="0" borderId="1" xfId="0" applyFont="1" applyFill="1" applyBorder="1" applyAlignment="1">
      <alignment vertical="center" wrapText="1"/>
    </xf>
    <xf numFmtId="0" fontId="21" fillId="0" borderId="1" xfId="0" applyFont="1" applyFill="1" applyBorder="1" applyAlignment="1">
      <alignment vertical="center"/>
    </xf>
    <xf numFmtId="0" fontId="29" fillId="0" borderId="1" xfId="0" applyFont="1" applyFill="1" applyBorder="1" applyAlignment="1">
      <alignment vertical="center"/>
    </xf>
    <xf numFmtId="0" fontId="29"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21" fillId="0" borderId="1" xfId="0" applyFont="1" applyFill="1" applyBorder="1" applyAlignment="1">
      <alignment horizontal="justify" vertical="center" wrapText="1"/>
    </xf>
    <xf numFmtId="0" fontId="29" fillId="0" borderId="1" xfId="0" applyFont="1" applyFill="1" applyBorder="1" applyAlignment="1">
      <alignment horizontal="justify" vertical="center" wrapText="1"/>
    </xf>
    <xf numFmtId="0" fontId="31" fillId="0" borderId="1" xfId="0" applyFont="1" applyFill="1" applyBorder="1" applyAlignment="1">
      <alignment horizontal="justify" vertical="center" wrapText="1"/>
    </xf>
    <xf numFmtId="0" fontId="6" fillId="0" borderId="1" xfId="0" applyFont="1" applyFill="1" applyBorder="1" applyAlignment="1">
      <alignment horizontal="left" vertical="top" wrapText="1"/>
    </xf>
    <xf numFmtId="0" fontId="7" fillId="0" borderId="1" xfId="0" applyFont="1" applyFill="1" applyBorder="1" applyAlignment="1">
      <alignment vertical="center" wrapText="1"/>
    </xf>
    <xf numFmtId="0" fontId="40" fillId="0" borderId="5" xfId="1" applyFont="1" applyFill="1" applyBorder="1" applyAlignment="1">
      <alignment vertical="center"/>
    </xf>
    <xf numFmtId="0" fontId="5" fillId="0" borderId="1" xfId="0" applyFont="1" applyFill="1" applyBorder="1" applyAlignment="1">
      <alignment vertical="top" wrapText="1"/>
    </xf>
    <xf numFmtId="0" fontId="2" fillId="0" borderId="1" xfId="0" applyFont="1" applyFill="1" applyBorder="1" applyAlignment="1">
      <alignment vertical="top" wrapText="1"/>
    </xf>
    <xf numFmtId="0" fontId="5"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5" fillId="0" borderId="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0" borderId="37" xfId="0" applyFont="1" applyFill="1" applyBorder="1" applyAlignment="1">
      <alignment horizontal="center" vertical="center" wrapText="1"/>
    </xf>
    <xf numFmtId="0" fontId="2" fillId="0" borderId="36" xfId="0" applyFont="1" applyFill="1" applyBorder="1" applyAlignment="1">
      <alignment horizontal="left" vertical="center"/>
    </xf>
    <xf numFmtId="0" fontId="2" fillId="0" borderId="36"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 fillId="0" borderId="36" xfId="0" applyFont="1" applyFill="1" applyBorder="1" applyAlignment="1">
      <alignment horizontal="center" vertical="center"/>
    </xf>
    <xf numFmtId="0" fontId="2" fillId="0" borderId="38" xfId="0" applyFont="1" applyFill="1" applyBorder="1" applyAlignment="1">
      <alignment vertical="center"/>
    </xf>
    <xf numFmtId="0" fontId="2" fillId="0" borderId="36" xfId="0" applyFont="1" applyFill="1" applyBorder="1" applyAlignment="1">
      <alignment vertical="center"/>
    </xf>
    <xf numFmtId="0" fontId="2" fillId="0" borderId="1" xfId="0" applyFont="1" applyFill="1" applyBorder="1" applyAlignment="1">
      <alignment wrapText="1"/>
    </xf>
    <xf numFmtId="0" fontId="2" fillId="0" borderId="10"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28" xfId="0" applyFont="1" applyFill="1" applyBorder="1" applyAlignment="1">
      <alignment vertical="center"/>
    </xf>
    <xf numFmtId="0" fontId="0" fillId="0" borderId="0" xfId="0" applyFill="1" applyAlignment="1">
      <alignment wrapText="1"/>
    </xf>
    <xf numFmtId="0" fontId="0" fillId="0" borderId="1" xfId="0" applyFill="1" applyBorder="1"/>
    <xf numFmtId="0" fontId="0" fillId="0" borderId="1" xfId="0" applyFill="1" applyBorder="1" applyAlignment="1">
      <alignment wrapText="1"/>
    </xf>
    <xf numFmtId="0" fontId="0" fillId="0" borderId="1" xfId="0" applyFill="1" applyBorder="1" applyAlignment="1"/>
    <xf numFmtId="0" fontId="40" fillId="0" borderId="1" xfId="0" applyFont="1" applyFill="1" applyBorder="1"/>
    <xf numFmtId="0" fontId="47" fillId="0" borderId="1" xfId="2" applyFont="1" applyFill="1" applyBorder="1" applyAlignment="1">
      <alignment vertical="center" wrapText="1"/>
    </xf>
    <xf numFmtId="0" fontId="47" fillId="0" borderId="5" xfId="2" applyFont="1" applyFill="1" applyBorder="1" applyAlignment="1">
      <alignment vertical="center"/>
    </xf>
    <xf numFmtId="0" fontId="0" fillId="0" borderId="1" xfId="0" applyFill="1" applyBorder="1" applyAlignment="1">
      <alignment horizontal="left" wrapText="1"/>
    </xf>
    <xf numFmtId="0" fontId="40" fillId="0" borderId="1" xfId="0" applyFont="1" applyFill="1" applyBorder="1" applyAlignment="1">
      <alignment wrapText="1"/>
    </xf>
    <xf numFmtId="0" fontId="2" fillId="0" borderId="0" xfId="0" applyFont="1" applyAlignment="1">
      <alignment horizontal="center"/>
    </xf>
    <xf numFmtId="0" fontId="4" fillId="0" borderId="1" xfId="0" applyFont="1" applyFill="1" applyBorder="1" applyAlignment="1">
      <alignment horizontal="left" vertical="center" wrapText="1"/>
    </xf>
    <xf numFmtId="0" fontId="29" fillId="0" borderId="1" xfId="0" applyFont="1" applyBorder="1" applyAlignment="1">
      <alignment vertical="center" wrapText="1"/>
    </xf>
    <xf numFmtId="0" fontId="29" fillId="0" borderId="13" xfId="0" applyFont="1" applyFill="1" applyBorder="1" applyAlignment="1">
      <alignment vertical="center" wrapText="1"/>
    </xf>
    <xf numFmtId="0" fontId="29" fillId="0" borderId="14" xfId="0" applyFont="1" applyFill="1" applyBorder="1" applyAlignment="1">
      <alignment vertical="center" wrapText="1"/>
    </xf>
    <xf numFmtId="0" fontId="29" fillId="0" borderId="31"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0" fontId="9" fillId="0" borderId="41"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39" xfId="0" applyFont="1" applyFill="1" applyBorder="1" applyAlignment="1">
      <alignment vertical="center" wrapText="1"/>
    </xf>
    <xf numFmtId="0" fontId="34" fillId="4" borderId="18" xfId="0" applyFont="1" applyFill="1" applyBorder="1" applyAlignment="1">
      <alignment vertical="center" wrapText="1"/>
    </xf>
    <xf numFmtId="0" fontId="34" fillId="4" borderId="24"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31" xfId="0" applyFont="1" applyFill="1" applyBorder="1" applyAlignment="1">
      <alignment vertical="center" wrapText="1"/>
    </xf>
    <xf numFmtId="0" fontId="37" fillId="0" borderId="1" xfId="0" applyFont="1" applyFill="1" applyBorder="1" applyAlignment="1">
      <alignment vertical="center" wrapText="1"/>
    </xf>
    <xf numFmtId="0" fontId="3" fillId="0" borderId="34" xfId="0" applyFont="1" applyFill="1" applyBorder="1" applyAlignment="1">
      <alignment vertical="center" wrapText="1"/>
    </xf>
    <xf numFmtId="0" fontId="3" fillId="0" borderId="35" xfId="0" applyFont="1" applyFill="1" applyBorder="1" applyAlignment="1">
      <alignment vertical="center" wrapText="1"/>
    </xf>
    <xf numFmtId="0" fontId="44" fillId="0" borderId="0" xfId="0" applyFont="1" applyAlignment="1">
      <alignment vertical="center" wrapText="1"/>
    </xf>
    <xf numFmtId="0" fontId="6" fillId="5" borderId="1" xfId="0" applyFont="1" applyFill="1" applyBorder="1" applyAlignment="1">
      <alignment vertical="center" wrapText="1"/>
    </xf>
    <xf numFmtId="0" fontId="43" fillId="9" borderId="1" xfId="0" applyFont="1" applyFill="1" applyBorder="1" applyAlignment="1">
      <alignment vertical="center"/>
    </xf>
    <xf numFmtId="0" fontId="5" fillId="5" borderId="1" xfId="0" applyFont="1" applyFill="1" applyBorder="1" applyAlignment="1">
      <alignment vertical="center" wrapText="1"/>
    </xf>
    <xf numFmtId="0" fontId="5" fillId="5" borderId="26" xfId="0" applyFont="1" applyFill="1" applyBorder="1" applyAlignment="1">
      <alignment vertical="center" wrapText="1"/>
    </xf>
    <xf numFmtId="0" fontId="5" fillId="5" borderId="35" xfId="0" applyFont="1" applyFill="1" applyBorder="1" applyAlignment="1">
      <alignment vertical="center" wrapText="1"/>
    </xf>
    <xf numFmtId="0" fontId="5" fillId="5" borderId="26" xfId="0" applyFont="1" applyFill="1" applyBorder="1" applyAlignment="1">
      <alignment vertical="center"/>
    </xf>
    <xf numFmtId="0" fontId="5" fillId="5" borderId="35" xfId="0" applyFont="1" applyFill="1" applyBorder="1" applyAlignment="1">
      <alignment vertical="center"/>
    </xf>
    <xf numFmtId="0" fontId="29" fillId="5" borderId="1" xfId="0" applyFont="1" applyFill="1" applyBorder="1" applyAlignment="1">
      <alignment vertical="center" wrapText="1"/>
    </xf>
    <xf numFmtId="0" fontId="6" fillId="5" borderId="26" xfId="0" applyFont="1" applyFill="1" applyBorder="1" applyAlignment="1">
      <alignment vertical="center" wrapText="1"/>
    </xf>
    <xf numFmtId="0" fontId="6" fillId="5" borderId="34" xfId="0" applyFont="1" applyFill="1" applyBorder="1" applyAlignment="1">
      <alignment vertical="center" wrapText="1"/>
    </xf>
    <xf numFmtId="0" fontId="6" fillId="5" borderId="35" xfId="0" applyFont="1" applyFill="1" applyBorder="1" applyAlignment="1">
      <alignment vertical="center" wrapText="1"/>
    </xf>
    <xf numFmtId="0" fontId="0" fillId="9" borderId="1" xfId="0" applyFill="1" applyBorder="1" applyAlignment="1"/>
    <xf numFmtId="0" fontId="29" fillId="5" borderId="1" xfId="0" applyFont="1" applyFill="1" applyBorder="1" applyAlignment="1">
      <alignment vertical="center"/>
    </xf>
    <xf numFmtId="0" fontId="46" fillId="9" borderId="26" xfId="0" applyFont="1" applyFill="1" applyBorder="1" applyAlignment="1"/>
    <xf numFmtId="0" fontId="46" fillId="9" borderId="35" xfId="0" applyFont="1" applyFill="1" applyBorder="1" applyAlignment="1"/>
    <xf numFmtId="0" fontId="29" fillId="0" borderId="26" xfId="0" applyFont="1" applyBorder="1" applyAlignment="1">
      <alignment vertical="center" wrapText="1"/>
    </xf>
    <xf numFmtId="0" fontId="29" fillId="0" borderId="34" xfId="0" applyFont="1" applyBorder="1" applyAlignment="1">
      <alignment vertical="center" wrapText="1"/>
    </xf>
    <xf numFmtId="0" fontId="29" fillId="0" borderId="35" xfId="0" applyFont="1" applyBorder="1" applyAlignment="1">
      <alignment vertical="center" wrapText="1"/>
    </xf>
    <xf numFmtId="0" fontId="34" fillId="4" borderId="32" xfId="0" applyFont="1" applyFill="1" applyBorder="1" applyAlignment="1">
      <alignment vertical="center" wrapText="1"/>
    </xf>
    <xf numFmtId="0" fontId="34" fillId="4" borderId="33" xfId="0" applyFont="1" applyFill="1" applyBorder="1" applyAlignment="1">
      <alignment vertical="center" wrapText="1"/>
    </xf>
    <xf numFmtId="0" fontId="4" fillId="0" borderId="2" xfId="0" applyFont="1" applyFill="1" applyBorder="1" applyAlignment="1">
      <alignment vertical="center" wrapText="1"/>
    </xf>
    <xf numFmtId="0" fontId="4" fillId="0" borderId="27" xfId="0" applyFont="1" applyFill="1" applyBorder="1" applyAlignment="1">
      <alignment horizontal="left" vertical="center" wrapText="1"/>
    </xf>
    <xf numFmtId="0" fontId="3" fillId="0" borderId="12"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24" xfId="0" applyFont="1" applyFill="1" applyBorder="1" applyAlignment="1">
      <alignment vertical="center" wrapText="1"/>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9" fontId="0" fillId="7" borderId="33" xfId="3" applyFont="1" applyFill="1" applyBorder="1" applyAlignment="1">
      <alignment horizontal="center" vertical="center"/>
    </xf>
    <xf numFmtId="0" fontId="0" fillId="0" borderId="0" xfId="0" applyFill="1" applyAlignment="1">
      <alignment horizontal="left" wrapText="1"/>
    </xf>
    <xf numFmtId="9" fontId="0" fillId="0" borderId="0" xfId="3" applyFont="1" applyFill="1" applyAlignment="1">
      <alignment horizontal="center" vertical="center"/>
    </xf>
    <xf numFmtId="9" fontId="0" fillId="0" borderId="0" xfId="3" applyFont="1" applyFill="1"/>
    <xf numFmtId="9" fontId="0" fillId="0" borderId="0" xfId="3" applyFont="1" applyFill="1" applyAlignment="1">
      <alignment horizontal="left"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34" fillId="4"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4" fillId="4" borderId="2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3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4" fillId="4" borderId="22"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9" fillId="0" borderId="2"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 xfId="0" applyFont="1" applyBorder="1" applyAlignment="1">
      <alignment horizontal="center" vertical="center" wrapText="1"/>
    </xf>
    <xf numFmtId="9" fontId="29"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36" xfId="0" applyBorder="1" applyAlignment="1">
      <alignment horizontal="center" vertical="center" wrapText="1"/>
    </xf>
    <xf numFmtId="0" fontId="0" fillId="0" borderId="3" xfId="0" applyBorder="1" applyAlignment="1">
      <alignment horizontal="center" vertical="center" wrapText="1"/>
    </xf>
    <xf numFmtId="9" fontId="0" fillId="8" borderId="2" xfId="3" applyFont="1" applyFill="1" applyBorder="1" applyAlignment="1">
      <alignment horizontal="center" vertical="center" wrapText="1"/>
    </xf>
    <xf numFmtId="9" fontId="0" fillId="8" borderId="36" xfId="3" applyFont="1" applyFill="1" applyBorder="1" applyAlignment="1">
      <alignment horizontal="center" vertical="center" wrapText="1"/>
    </xf>
    <xf numFmtId="9" fontId="0" fillId="8" borderId="3" xfId="3" applyFont="1" applyFill="1" applyBorder="1" applyAlignment="1">
      <alignment horizontal="center" vertical="center" wrapText="1"/>
    </xf>
    <xf numFmtId="9" fontId="0" fillId="7" borderId="1" xfId="3" applyFont="1" applyFill="1" applyBorder="1" applyAlignment="1">
      <alignment horizontal="center" vertical="center" wrapText="1"/>
    </xf>
    <xf numFmtId="0" fontId="0" fillId="0" borderId="1" xfId="0" applyBorder="1" applyAlignment="1">
      <alignment horizontal="center" vertical="center" wrapText="1"/>
    </xf>
    <xf numFmtId="9" fontId="43" fillId="8" borderId="1" xfId="3" applyFont="1" applyFill="1" applyBorder="1" applyAlignment="1">
      <alignment horizontal="center" vertical="center"/>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5" borderId="1" xfId="3" applyFont="1" applyFill="1" applyBorder="1" applyAlignment="1">
      <alignment horizontal="center" vertical="center" wrapText="1"/>
    </xf>
    <xf numFmtId="9" fontId="2" fillId="0" borderId="2" xfId="3" applyFont="1" applyBorder="1" applyAlignment="1">
      <alignment horizontal="center" vertical="center" wrapText="1"/>
    </xf>
    <xf numFmtId="9" fontId="2" fillId="0" borderId="36" xfId="3" applyFont="1" applyBorder="1" applyAlignment="1">
      <alignment horizontal="center" vertical="center" wrapText="1"/>
    </xf>
    <xf numFmtId="9" fontId="2" fillId="0" borderId="3" xfId="3" applyFont="1" applyBorder="1" applyAlignment="1">
      <alignment horizontal="center" vertical="center" wrapText="1"/>
    </xf>
    <xf numFmtId="9" fontId="4" fillId="0" borderId="1" xfId="3" applyFont="1" applyBorder="1" applyAlignment="1">
      <alignment horizontal="center" vertical="center" wrapText="1"/>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9" fontId="5" fillId="5" borderId="1" xfId="3" applyFont="1" applyFill="1" applyBorder="1" applyAlignment="1">
      <alignment horizontal="center" vertical="center"/>
    </xf>
    <xf numFmtId="0" fontId="43" fillId="0" borderId="1" xfId="0" applyFont="1" applyBorder="1" applyAlignment="1">
      <alignment horizontal="center" vertical="center" wrapText="1"/>
    </xf>
    <xf numFmtId="9" fontId="43" fillId="0" borderId="1" xfId="0" applyNumberFormat="1" applyFont="1" applyBorder="1" applyAlignment="1">
      <alignment horizontal="center" vertical="center"/>
    </xf>
    <xf numFmtId="0" fontId="43" fillId="0" borderId="1" xfId="0" applyFont="1" applyBorder="1" applyAlignment="1">
      <alignment horizontal="center" vertical="center"/>
    </xf>
    <xf numFmtId="9" fontId="29" fillId="5" borderId="1" xfId="3" applyFont="1" applyFill="1" applyBorder="1" applyAlignment="1">
      <alignment horizontal="center" vertical="center"/>
    </xf>
    <xf numFmtId="0" fontId="6" fillId="5" borderId="1" xfId="0" applyFont="1" applyFill="1" applyBorder="1" applyAlignment="1">
      <alignment horizontal="center" vertical="top" wrapText="1"/>
    </xf>
    <xf numFmtId="9" fontId="29" fillId="5" borderId="1" xfId="3" applyFont="1" applyFill="1" applyBorder="1" applyAlignment="1">
      <alignment horizontal="center" vertical="center" wrapText="1"/>
    </xf>
    <xf numFmtId="0" fontId="29"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9" fontId="6" fillId="5" borderId="1" xfId="3" applyFont="1" applyFill="1" applyBorder="1" applyAlignment="1">
      <alignment horizontal="center" vertical="center" wrapText="1"/>
    </xf>
    <xf numFmtId="0" fontId="29" fillId="2" borderId="1" xfId="0" applyFont="1" applyFill="1" applyBorder="1" applyAlignment="1">
      <alignment horizontal="center" vertical="center" wrapText="1"/>
    </xf>
    <xf numFmtId="9" fontId="21" fillId="0" borderId="1" xfId="3" applyFont="1" applyBorder="1" applyAlignment="1">
      <alignment horizontal="center" vertical="center" wrapText="1"/>
    </xf>
    <xf numFmtId="9" fontId="5" fillId="6" borderId="1" xfId="3" applyFont="1" applyFill="1" applyBorder="1" applyAlignment="1">
      <alignment horizontal="center" vertical="center" wrapText="1"/>
    </xf>
    <xf numFmtId="9" fontId="43" fillId="0" borderId="1" xfId="0" applyNumberFormat="1" applyFont="1" applyBorder="1" applyAlignment="1">
      <alignment horizontal="center" vertical="center" wrapText="1"/>
    </xf>
    <xf numFmtId="9" fontId="5" fillId="0" borderId="1" xfId="3" applyFont="1" applyBorder="1" applyAlignment="1">
      <alignment horizontal="center" vertical="center" wrapText="1"/>
    </xf>
    <xf numFmtId="0" fontId="5" fillId="0" borderId="1" xfId="0" applyFont="1" applyBorder="1" applyAlignment="1">
      <alignment horizontal="left" vertical="center"/>
    </xf>
    <xf numFmtId="9" fontId="5" fillId="0" borderId="1" xfId="3" applyFont="1" applyBorder="1" applyAlignment="1">
      <alignment horizontal="left" vertical="center"/>
    </xf>
    <xf numFmtId="0" fontId="3" fillId="0" borderId="1" xfId="0" applyFont="1" applyBorder="1" applyAlignment="1">
      <alignment horizontal="left" vertical="center" wrapText="1"/>
    </xf>
    <xf numFmtId="9" fontId="3" fillId="0" borderId="1" xfId="3" applyFont="1" applyBorder="1" applyAlignment="1">
      <alignment horizontal="left" vertical="center" wrapText="1"/>
    </xf>
    <xf numFmtId="0" fontId="7" fillId="0" borderId="1" xfId="0" applyFont="1" applyBorder="1" applyAlignment="1">
      <alignment horizontal="left" vertical="center" wrapText="1"/>
    </xf>
    <xf numFmtId="0" fontId="44" fillId="0" borderId="0" xfId="0" applyFont="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2" fillId="0" borderId="1" xfId="3" applyFont="1" applyBorder="1" applyAlignment="1">
      <alignment horizontal="center" vertical="center" wrapText="1"/>
    </xf>
    <xf numFmtId="0" fontId="15" fillId="0" borderId="1" xfId="0" applyFont="1" applyBorder="1" applyAlignment="1">
      <alignment horizontal="center"/>
    </xf>
    <xf numFmtId="0" fontId="13" fillId="3" borderId="1" xfId="0" applyFont="1" applyFill="1" applyBorder="1" applyAlignment="1">
      <alignment horizontal="center" vertical="center" wrapText="1"/>
    </xf>
    <xf numFmtId="0" fontId="13" fillId="0" borderId="1" xfId="0" applyFont="1" applyBorder="1" applyAlignment="1">
      <alignment horizontal="left" vertical="top" wrapText="1"/>
    </xf>
    <xf numFmtId="0" fontId="0" fillId="0" borderId="8" xfId="0" applyBorder="1" applyAlignment="1">
      <alignment horizontal="center" vertical="center" wrapText="1"/>
    </xf>
    <xf numFmtId="0" fontId="14" fillId="3" borderId="6"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46" fillId="0" borderId="1" xfId="0" applyFont="1" applyBorder="1" applyAlignment="1">
      <alignment vertical="center"/>
    </xf>
    <xf numFmtId="9" fontId="44" fillId="0" borderId="42" xfId="3" applyFont="1" applyBorder="1" applyAlignment="1">
      <alignment horizontal="center" vertical="center" wrapText="1"/>
    </xf>
    <xf numFmtId="0" fontId="44" fillId="0" borderId="26" xfId="0" applyFont="1" applyBorder="1" applyAlignment="1">
      <alignment horizontal="right"/>
    </xf>
    <xf numFmtId="0" fontId="44" fillId="0" borderId="35" xfId="0" applyFont="1" applyBorder="1" applyAlignment="1">
      <alignment horizontal="right"/>
    </xf>
    <xf numFmtId="0" fontId="29" fillId="0" borderId="1" xfId="0" applyFont="1" applyBorder="1" applyAlignment="1">
      <alignment vertical="center"/>
    </xf>
  </cellXfs>
  <cellStyles count="4">
    <cellStyle name="Hipervínculo" xfId="2" builtinId="8"/>
    <cellStyle name="Hyperlink" xfId="1" xr:uid="{00000000-0005-0000-0000-000000000000}"/>
    <cellStyle name="Normal" xfId="0" builtinId="0"/>
    <cellStyle name="Porcentaje" xfId="3" builtinId="5"/>
  </cellStyles>
  <dxfs count="8">
    <dxf>
      <fill>
        <patternFill>
          <bgColor rgb="FF00B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800" b="1" i="0" baseline="0">
                <a:effectLst/>
              </a:rPr>
              <a:t>ÍTEMS DEL MENU DE TRANSPARENCIA Y ACCESO A LA INFORMACIÓN</a:t>
            </a:r>
            <a:endParaRPr lang="es-CO">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bar"/>
        <c:grouping val="stacked"/>
        <c:varyColors val="0"/>
        <c:ser>
          <c:idx val="0"/>
          <c:order val="0"/>
          <c:spPr>
            <a:solidFill>
              <a:srgbClr val="FF0000"/>
            </a:solidFill>
            <a:ln>
              <a:noFill/>
            </a:ln>
            <a:effectLst/>
          </c:spPr>
          <c:invertIfNegative val="0"/>
          <c:cat>
            <c:strRef>
              <c:f>Resumen!$L$68:$L$82</c:f>
              <c:strCache>
                <c:ptCount val="15"/>
                <c:pt idx="0">
                  <c:v>15. ANEXO 3. CONDICIONES TÉCNICAS MÍNIMAS  Y DE SEGURIDAD DIGITAL WEB. </c:v>
                </c:pt>
                <c:pt idx="1">
                  <c:v>14 SECCIÓN DE NOTICIAS.</c:v>
                </c:pt>
                <c:pt idx="2">
                  <c:v>13.  MENÚ "ATENCIÓN Y SERVICIOS A LA CIUDADANÍA."</c:v>
                </c:pt>
                <c:pt idx="3">
                  <c:v>12. INFORMACIÓN TRIBUTARIA EN ENTIDADES TERRITORIALES LOCALES.</c:v>
                </c:pt>
                <c:pt idx="4">
                  <c:v>11. OBLIGACIÓN DE REPORTE DE INFORMACIÓN ESPECÍFICA POR PARTE DE LA ENTIDAD.</c:v>
                </c:pt>
                <c:pt idx="5">
                  <c:v>10. INFORMACIÓN ESPECÍFICA PARA GRUPOS DE INTERÉS.</c:v>
                </c:pt>
                <c:pt idx="6">
                  <c:v>9. DATOS ABIERTOS.</c:v>
                </c:pt>
                <c:pt idx="7">
                  <c:v>8. CONTENIDO DEL MENÚ PARTICIPA.</c:v>
                </c:pt>
                <c:pt idx="8">
                  <c:v>7. TRÁMITES.</c:v>
                </c:pt>
                <c:pt idx="9">
                  <c:v>6. PLANEACIÓN. - "Presupuesto e Informes".</c:v>
                </c:pt>
                <c:pt idx="10">
                  <c:v>5. CONTRATACIÓN.</c:v>
                </c:pt>
                <c:pt idx="11">
                  <c:v>4. NORMATIVA.</c:v>
                </c:pt>
                <c:pt idx="12">
                  <c:v>3. INFORMACIÓN DE LA ENTIDAD.</c:v>
                </c:pt>
                <c:pt idx="13">
                  <c:v>2. REQUISITOS SOBRE IDENTIDAD VISUAL Y ARTICULACIÓN CON PORTAL ÚNICO DEL ESTADO COLOMBIANO GOV.CO.</c:v>
                </c:pt>
                <c:pt idx="14">
                  <c:v>1. ANEXO TÉCNICO 1. ACCESIBILIDAD WEB. </c:v>
                </c:pt>
              </c:strCache>
            </c:strRef>
          </c:cat>
          <c:val>
            <c:numRef>
              <c:f>Resumen!$M$68:$M$82</c:f>
              <c:numCache>
                <c:formatCode>0%</c:formatCode>
                <c:ptCount val="15"/>
                <c:pt idx="0">
                  <c:v>0</c:v>
                </c:pt>
                <c:pt idx="1">
                  <c:v>0</c:v>
                </c:pt>
                <c:pt idx="2">
                  <c:v>0</c:v>
                </c:pt>
                <c:pt idx="3">
                  <c:v>0</c:v>
                </c:pt>
                <c:pt idx="4">
                  <c:v>0</c:v>
                </c:pt>
                <c:pt idx="5">
                  <c:v>0</c:v>
                </c:pt>
                <c:pt idx="6">
                  <c:v>0</c:v>
                </c:pt>
                <c:pt idx="7">
                  <c:v>0.19999999999999998</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FA89-4D5E-80B7-0A2CA90E9FD6}"/>
            </c:ext>
          </c:extLst>
        </c:ser>
        <c:ser>
          <c:idx val="1"/>
          <c:order val="1"/>
          <c:spPr>
            <a:solidFill>
              <a:srgbClr val="FFC000"/>
            </a:solidFill>
            <a:ln>
              <a:noFill/>
            </a:ln>
            <a:effectLst/>
          </c:spPr>
          <c:invertIfNegative val="0"/>
          <c:cat>
            <c:strRef>
              <c:f>Resumen!$L$68:$L$82</c:f>
              <c:strCache>
                <c:ptCount val="15"/>
                <c:pt idx="0">
                  <c:v>15. ANEXO 3. CONDICIONES TÉCNICAS MÍNIMAS  Y DE SEGURIDAD DIGITAL WEB. </c:v>
                </c:pt>
                <c:pt idx="1">
                  <c:v>14 SECCIÓN DE NOTICIAS.</c:v>
                </c:pt>
                <c:pt idx="2">
                  <c:v>13.  MENÚ "ATENCIÓN Y SERVICIOS A LA CIUDADANÍA."</c:v>
                </c:pt>
                <c:pt idx="3">
                  <c:v>12. INFORMACIÓN TRIBUTARIA EN ENTIDADES TERRITORIALES LOCALES.</c:v>
                </c:pt>
                <c:pt idx="4">
                  <c:v>11. OBLIGACIÓN DE REPORTE DE INFORMACIÓN ESPECÍFICA POR PARTE DE LA ENTIDAD.</c:v>
                </c:pt>
                <c:pt idx="5">
                  <c:v>10. INFORMACIÓN ESPECÍFICA PARA GRUPOS DE INTERÉS.</c:v>
                </c:pt>
                <c:pt idx="6">
                  <c:v>9. DATOS ABIERTOS.</c:v>
                </c:pt>
                <c:pt idx="7">
                  <c:v>8. CONTENIDO DEL MENÚ PARTICIPA.</c:v>
                </c:pt>
                <c:pt idx="8">
                  <c:v>7. TRÁMITES.</c:v>
                </c:pt>
                <c:pt idx="9">
                  <c:v>6. PLANEACIÓN. - "Presupuesto e Informes".</c:v>
                </c:pt>
                <c:pt idx="10">
                  <c:v>5. CONTRATACIÓN.</c:v>
                </c:pt>
                <c:pt idx="11">
                  <c:v>4. NORMATIVA.</c:v>
                </c:pt>
                <c:pt idx="12">
                  <c:v>3. INFORMACIÓN DE LA ENTIDAD.</c:v>
                </c:pt>
                <c:pt idx="13">
                  <c:v>2. REQUISITOS SOBRE IDENTIDAD VISUAL Y ARTICULACIÓN CON PORTAL ÚNICO DEL ESTADO COLOMBIANO GOV.CO.</c:v>
                </c:pt>
                <c:pt idx="14">
                  <c:v>1. ANEXO TÉCNICO 1. ACCESIBILIDAD WEB. </c:v>
                </c:pt>
              </c:strCache>
            </c:strRef>
          </c:cat>
          <c:val>
            <c:numRef>
              <c:f>Resumen!$N$68:$N$82</c:f>
              <c:numCache>
                <c:formatCode>0%</c:formatCode>
                <c:ptCount val="15"/>
                <c:pt idx="0">
                  <c:v>0</c:v>
                </c:pt>
                <c:pt idx="1">
                  <c:v>0</c:v>
                </c:pt>
                <c:pt idx="2">
                  <c:v>0</c:v>
                </c:pt>
                <c:pt idx="3">
                  <c:v>0</c:v>
                </c:pt>
                <c:pt idx="4">
                  <c:v>0</c:v>
                </c:pt>
                <c:pt idx="5">
                  <c:v>0</c:v>
                </c:pt>
                <c:pt idx="6">
                  <c:v>0</c:v>
                </c:pt>
                <c:pt idx="7">
                  <c:v>0</c:v>
                </c:pt>
                <c:pt idx="8">
                  <c:v>0</c:v>
                </c:pt>
                <c:pt idx="9">
                  <c:v>0</c:v>
                </c:pt>
                <c:pt idx="10">
                  <c:v>0</c:v>
                </c:pt>
                <c:pt idx="11">
                  <c:v>0.7857142857142857</c:v>
                </c:pt>
                <c:pt idx="12">
                  <c:v>0</c:v>
                </c:pt>
                <c:pt idx="13">
                  <c:v>0</c:v>
                </c:pt>
                <c:pt idx="14">
                  <c:v>0.77777777777777779</c:v>
                </c:pt>
              </c:numCache>
            </c:numRef>
          </c:val>
          <c:extLst>
            <c:ext xmlns:c16="http://schemas.microsoft.com/office/drawing/2014/chart" uri="{C3380CC4-5D6E-409C-BE32-E72D297353CC}">
              <c16:uniqueId val="{00000001-FA89-4D5E-80B7-0A2CA90E9FD6}"/>
            </c:ext>
          </c:extLst>
        </c:ser>
        <c:ser>
          <c:idx val="2"/>
          <c:order val="2"/>
          <c:spPr>
            <a:solidFill>
              <a:srgbClr val="00B050"/>
            </a:solidFill>
            <a:ln>
              <a:noFill/>
            </a:ln>
            <a:effectLst/>
          </c:spPr>
          <c:invertIfNegative val="0"/>
          <c:cat>
            <c:strRef>
              <c:f>Resumen!$L$68:$L$82</c:f>
              <c:strCache>
                <c:ptCount val="15"/>
                <c:pt idx="0">
                  <c:v>15. ANEXO 3. CONDICIONES TÉCNICAS MÍNIMAS  Y DE SEGURIDAD DIGITAL WEB. </c:v>
                </c:pt>
                <c:pt idx="1">
                  <c:v>14 SECCIÓN DE NOTICIAS.</c:v>
                </c:pt>
                <c:pt idx="2">
                  <c:v>13.  MENÚ "ATENCIÓN Y SERVICIOS A LA CIUDADANÍA."</c:v>
                </c:pt>
                <c:pt idx="3">
                  <c:v>12. INFORMACIÓN TRIBUTARIA EN ENTIDADES TERRITORIALES LOCALES.</c:v>
                </c:pt>
                <c:pt idx="4">
                  <c:v>11. OBLIGACIÓN DE REPORTE DE INFORMACIÓN ESPECÍFICA POR PARTE DE LA ENTIDAD.</c:v>
                </c:pt>
                <c:pt idx="5">
                  <c:v>10. INFORMACIÓN ESPECÍFICA PARA GRUPOS DE INTERÉS.</c:v>
                </c:pt>
                <c:pt idx="6">
                  <c:v>9. DATOS ABIERTOS.</c:v>
                </c:pt>
                <c:pt idx="7">
                  <c:v>8. CONTENIDO DEL MENÚ PARTICIPA.</c:v>
                </c:pt>
                <c:pt idx="8">
                  <c:v>7. TRÁMITES.</c:v>
                </c:pt>
                <c:pt idx="9">
                  <c:v>6. PLANEACIÓN. - "Presupuesto e Informes".</c:v>
                </c:pt>
                <c:pt idx="10">
                  <c:v>5. CONTRATACIÓN.</c:v>
                </c:pt>
                <c:pt idx="11">
                  <c:v>4. NORMATIVA.</c:v>
                </c:pt>
                <c:pt idx="12">
                  <c:v>3. INFORMACIÓN DE LA ENTIDAD.</c:v>
                </c:pt>
                <c:pt idx="13">
                  <c:v>2. REQUISITOS SOBRE IDENTIDAD VISUAL Y ARTICULACIÓN CON PORTAL ÚNICO DEL ESTADO COLOMBIANO GOV.CO.</c:v>
                </c:pt>
                <c:pt idx="14">
                  <c:v>1. ANEXO TÉCNICO 1. ACCESIBILIDAD WEB. </c:v>
                </c:pt>
              </c:strCache>
            </c:strRef>
          </c:cat>
          <c:val>
            <c:numRef>
              <c:f>Resumen!$O$68:$O$82</c:f>
              <c:numCache>
                <c:formatCode>0%</c:formatCode>
                <c:ptCount val="15"/>
                <c:pt idx="0">
                  <c:v>1</c:v>
                </c:pt>
                <c:pt idx="1">
                  <c:v>1</c:v>
                </c:pt>
                <c:pt idx="2">
                  <c:v>1</c:v>
                </c:pt>
                <c:pt idx="3">
                  <c:v>0</c:v>
                </c:pt>
                <c:pt idx="4">
                  <c:v>1</c:v>
                </c:pt>
                <c:pt idx="5">
                  <c:v>1</c:v>
                </c:pt>
                <c:pt idx="6">
                  <c:v>1</c:v>
                </c:pt>
                <c:pt idx="7">
                  <c:v>0</c:v>
                </c:pt>
                <c:pt idx="8">
                  <c:v>1</c:v>
                </c:pt>
                <c:pt idx="9">
                  <c:v>0.98571428571428577</c:v>
                </c:pt>
                <c:pt idx="10">
                  <c:v>0.8</c:v>
                </c:pt>
                <c:pt idx="11">
                  <c:v>0</c:v>
                </c:pt>
                <c:pt idx="12">
                  <c:v>1</c:v>
                </c:pt>
                <c:pt idx="13">
                  <c:v>0.83333333333333337</c:v>
                </c:pt>
                <c:pt idx="14">
                  <c:v>0</c:v>
                </c:pt>
              </c:numCache>
            </c:numRef>
          </c:val>
          <c:extLst>
            <c:ext xmlns:c16="http://schemas.microsoft.com/office/drawing/2014/chart" uri="{C3380CC4-5D6E-409C-BE32-E72D297353CC}">
              <c16:uniqueId val="{00000002-FA89-4D5E-80B7-0A2CA90E9FD6}"/>
            </c:ext>
          </c:extLst>
        </c:ser>
        <c:dLbls>
          <c:showLegendKey val="0"/>
          <c:showVal val="0"/>
          <c:showCatName val="0"/>
          <c:showSerName val="0"/>
          <c:showPercent val="0"/>
          <c:showBubbleSize val="0"/>
        </c:dLbls>
        <c:gapWidth val="150"/>
        <c:overlap val="100"/>
        <c:axId val="914397024"/>
        <c:axId val="914404512"/>
      </c:barChart>
      <c:catAx>
        <c:axId val="914397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914404512"/>
        <c:crosses val="autoZero"/>
        <c:auto val="1"/>
        <c:lblAlgn val="ctr"/>
        <c:lblOffset val="100"/>
        <c:noMultiLvlLbl val="0"/>
      </c:catAx>
      <c:valAx>
        <c:axId val="91440451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3970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4939847</xdr:colOff>
      <xdr:row>0</xdr:row>
      <xdr:rowOff>0</xdr:rowOff>
    </xdr:from>
    <xdr:to>
      <xdr:col>8</xdr:col>
      <xdr:colOff>6350000</xdr:colOff>
      <xdr:row>3</xdr:row>
      <xdr:rowOff>190500</xdr:rowOff>
    </xdr:to>
    <xdr:pic>
      <xdr:nvPicPr>
        <xdr:cNvPr id="2" name="Imagen 1" descr="Escudo Procuraduría General de la Nació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322972" y="0"/>
          <a:ext cx="1410153" cy="825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503464</xdr:colOff>
      <xdr:row>63</xdr:row>
      <xdr:rowOff>13607</xdr:rowOff>
    </xdr:from>
    <xdr:to>
      <xdr:col>29</xdr:col>
      <xdr:colOff>367392</xdr:colOff>
      <xdr:row>79</xdr:row>
      <xdr:rowOff>122464</xdr:rowOff>
    </xdr:to>
    <xdr:graphicFrame macro="">
      <xdr:nvGraphicFramePr>
        <xdr:cNvPr id="4" name="Gráfico 3" descr="Grafica que detalla el porcentaje alcanzado en cada nivel">
          <a:extLst>
            <a:ext uri="{FF2B5EF4-FFF2-40B4-BE49-F238E27FC236}">
              <a16:creationId xmlns:a16="http://schemas.microsoft.com/office/drawing/2014/main" id="{04FC8812-61C3-527E-FD76-6B3F88688E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J497"/>
  <sheetViews>
    <sheetView topLeftCell="A3" zoomScale="60" zoomScaleNormal="60" zoomScaleSheetLayoutView="50" workbookViewId="0">
      <pane xSplit="2" ySplit="3" topLeftCell="C27" activePane="bottomRight" state="frozen"/>
      <selection pane="topRight"/>
      <selection pane="bottomLeft"/>
      <selection pane="bottomRight" activeCell="D28" sqref="D28"/>
    </sheetView>
  </sheetViews>
  <sheetFormatPr baseColWidth="10" defaultColWidth="11.42578125" defaultRowHeight="12.75" x14ac:dyDescent="0.2"/>
  <cols>
    <col min="1" max="1" width="28.7109375" style="2" customWidth="1"/>
    <col min="2" max="2" width="35" style="12" customWidth="1"/>
    <col min="3" max="3" width="54.7109375" style="12" customWidth="1"/>
    <col min="4" max="4" width="62.28515625" style="12" customWidth="1"/>
    <col min="5" max="5" width="47.5703125" style="12" customWidth="1"/>
    <col min="6" max="6" width="12.140625" style="17" customWidth="1"/>
    <col min="7" max="7" width="9.7109375" style="17" customWidth="1"/>
    <col min="8" max="8" width="10.28515625" style="2" customWidth="1"/>
    <col min="9" max="9" width="124.7109375" style="1" customWidth="1"/>
    <col min="10" max="10" width="49.42578125" style="1" customWidth="1"/>
    <col min="11" max="16384" width="11.42578125" style="1"/>
  </cols>
  <sheetData>
    <row r="1" spans="1:9" ht="209.25" hidden="1" customHeight="1" x14ac:dyDescent="0.2">
      <c r="A1" s="246" t="s">
        <v>0</v>
      </c>
      <c r="B1" s="247"/>
      <c r="C1" s="247"/>
      <c r="D1" s="247"/>
      <c r="E1" s="247"/>
      <c r="F1" s="247"/>
      <c r="G1" s="247"/>
      <c r="H1" s="247"/>
      <c r="I1" s="248"/>
    </row>
    <row r="2" spans="1:9" ht="240.75" hidden="1" customHeight="1" thickBot="1" x14ac:dyDescent="0.25">
      <c r="A2" s="258" t="s">
        <v>1</v>
      </c>
      <c r="B2" s="259"/>
      <c r="C2" s="259"/>
      <c r="D2" s="259"/>
      <c r="E2" s="259"/>
      <c r="F2" s="259"/>
      <c r="G2" s="259"/>
      <c r="H2" s="259"/>
      <c r="I2" s="260"/>
    </row>
    <row r="3" spans="1:9" ht="50.25" customHeight="1" thickBot="1" x14ac:dyDescent="0.25">
      <c r="A3" s="254" t="s">
        <v>2</v>
      </c>
      <c r="B3" s="249" t="s">
        <v>3</v>
      </c>
      <c r="C3" s="249"/>
      <c r="D3" s="184" t="s">
        <v>4</v>
      </c>
      <c r="E3" s="184" t="s">
        <v>5</v>
      </c>
      <c r="F3" s="266" t="s">
        <v>939</v>
      </c>
      <c r="G3" s="267"/>
      <c r="H3" s="267"/>
      <c r="I3" s="211" t="s">
        <v>6</v>
      </c>
    </row>
    <row r="4" spans="1:9" ht="106.5" customHeight="1" thickBot="1" x14ac:dyDescent="0.25">
      <c r="A4" s="255"/>
      <c r="B4" s="13" t="s">
        <v>7</v>
      </c>
      <c r="C4" s="13" t="s">
        <v>8</v>
      </c>
      <c r="D4" s="185"/>
      <c r="E4" s="185"/>
      <c r="F4" s="14" t="s">
        <v>9</v>
      </c>
      <c r="G4" s="14" t="s">
        <v>940</v>
      </c>
      <c r="H4" s="15" t="s">
        <v>10</v>
      </c>
      <c r="I4" s="212"/>
    </row>
    <row r="5" spans="1:9" ht="81.75" customHeight="1" thickBot="1" x14ac:dyDescent="0.25">
      <c r="A5" s="186" t="s">
        <v>11</v>
      </c>
      <c r="B5" s="187"/>
      <c r="C5" s="187"/>
      <c r="D5" s="187"/>
      <c r="E5" s="187"/>
      <c r="F5" s="187"/>
      <c r="G5" s="187"/>
      <c r="H5" s="187"/>
      <c r="I5" s="188"/>
    </row>
    <row r="6" spans="1:9" ht="175.5" customHeight="1" x14ac:dyDescent="0.25">
      <c r="A6" s="250" t="s">
        <v>12</v>
      </c>
      <c r="B6" s="253" t="s">
        <v>13</v>
      </c>
      <c r="C6" s="59" t="s">
        <v>14</v>
      </c>
      <c r="D6" s="59" t="s">
        <v>15</v>
      </c>
      <c r="E6" s="59" t="s">
        <v>16</v>
      </c>
      <c r="F6" s="98" t="s">
        <v>17</v>
      </c>
      <c r="G6" s="99"/>
      <c r="H6" s="100"/>
      <c r="I6" s="164" t="s">
        <v>45</v>
      </c>
    </row>
    <row r="7" spans="1:9" ht="153.75" customHeight="1" x14ac:dyDescent="0.2">
      <c r="A7" s="251"/>
      <c r="B7" s="227"/>
      <c r="C7" s="101" t="s">
        <v>18</v>
      </c>
      <c r="D7" s="60" t="s">
        <v>19</v>
      </c>
      <c r="E7" s="101" t="s">
        <v>20</v>
      </c>
      <c r="F7" s="61" t="s">
        <v>17</v>
      </c>
      <c r="G7" s="61"/>
      <c r="H7" s="102"/>
      <c r="I7" s="64" t="s">
        <v>992</v>
      </c>
    </row>
    <row r="8" spans="1:9" ht="284.25" customHeight="1" x14ac:dyDescent="0.2">
      <c r="A8" s="251"/>
      <c r="B8" s="227"/>
      <c r="C8" s="60" t="s">
        <v>21</v>
      </c>
      <c r="D8" s="60" t="s">
        <v>15</v>
      </c>
      <c r="E8" s="60" t="s">
        <v>22</v>
      </c>
      <c r="F8" s="66" t="s">
        <v>17</v>
      </c>
      <c r="G8" s="61"/>
      <c r="H8" s="103"/>
      <c r="I8" s="64" t="s">
        <v>23</v>
      </c>
    </row>
    <row r="9" spans="1:9" ht="267" customHeight="1" x14ac:dyDescent="0.2">
      <c r="A9" s="251"/>
      <c r="B9" s="227"/>
      <c r="C9" s="60" t="s">
        <v>24</v>
      </c>
      <c r="D9" s="60" t="s">
        <v>15</v>
      </c>
      <c r="E9" s="60" t="s">
        <v>25</v>
      </c>
      <c r="F9" s="66" t="s">
        <v>17</v>
      </c>
      <c r="G9" s="61"/>
      <c r="H9" s="103"/>
      <c r="I9" s="64" t="s">
        <v>993</v>
      </c>
    </row>
    <row r="10" spans="1:9" ht="204" customHeight="1" x14ac:dyDescent="0.2">
      <c r="A10" s="251"/>
      <c r="B10" s="227"/>
      <c r="C10" s="60" t="s">
        <v>26</v>
      </c>
      <c r="D10" s="60" t="s">
        <v>27</v>
      </c>
      <c r="E10" s="60" t="s">
        <v>28</v>
      </c>
      <c r="F10" s="66" t="s">
        <v>17</v>
      </c>
      <c r="G10" s="61"/>
      <c r="H10" s="103"/>
      <c r="I10" s="64" t="s">
        <v>994</v>
      </c>
    </row>
    <row r="11" spans="1:9" ht="235.5" customHeight="1" x14ac:dyDescent="0.25">
      <c r="A11" s="251"/>
      <c r="B11" s="227"/>
      <c r="C11" s="60" t="s">
        <v>29</v>
      </c>
      <c r="D11" s="60" t="s">
        <v>30</v>
      </c>
      <c r="E11" s="60" t="s">
        <v>31</v>
      </c>
      <c r="F11" s="61" t="s">
        <v>17</v>
      </c>
      <c r="G11" s="66"/>
      <c r="H11" s="103"/>
      <c r="I11" s="164" t="s">
        <v>45</v>
      </c>
    </row>
    <row r="12" spans="1:9" ht="210" customHeight="1" x14ac:dyDescent="0.25">
      <c r="A12" s="251"/>
      <c r="B12" s="227"/>
      <c r="C12" s="60" t="s">
        <v>32</v>
      </c>
      <c r="D12" s="60" t="s">
        <v>15</v>
      </c>
      <c r="E12" s="60" t="s">
        <v>33</v>
      </c>
      <c r="F12" s="66" t="s">
        <v>44</v>
      </c>
      <c r="G12" s="61"/>
      <c r="H12" s="103"/>
      <c r="I12" s="104" t="s">
        <v>944</v>
      </c>
    </row>
    <row r="13" spans="1:9" ht="264" customHeight="1" x14ac:dyDescent="0.25">
      <c r="A13" s="251"/>
      <c r="B13" s="227"/>
      <c r="C13" s="60" t="s">
        <v>34</v>
      </c>
      <c r="D13" s="60" t="s">
        <v>15</v>
      </c>
      <c r="E13" s="60" t="s">
        <v>35</v>
      </c>
      <c r="F13" s="66" t="s">
        <v>17</v>
      </c>
      <c r="G13" s="61"/>
      <c r="H13" s="103"/>
      <c r="I13" s="165" t="s">
        <v>995</v>
      </c>
    </row>
    <row r="14" spans="1:9" ht="96" customHeight="1" x14ac:dyDescent="0.2">
      <c r="A14" s="252"/>
      <c r="B14" s="228"/>
      <c r="C14" s="105" t="s">
        <v>36</v>
      </c>
      <c r="D14" s="105" t="s">
        <v>15</v>
      </c>
      <c r="E14" s="105" t="s">
        <v>37</v>
      </c>
      <c r="F14" s="106"/>
      <c r="G14" s="62" t="s">
        <v>17</v>
      </c>
      <c r="H14" s="107"/>
      <c r="I14" s="108" t="s">
        <v>996</v>
      </c>
    </row>
    <row r="15" spans="1:9" ht="126.75" customHeight="1" x14ac:dyDescent="0.2">
      <c r="A15" s="122" t="s">
        <v>38</v>
      </c>
      <c r="B15" s="122"/>
      <c r="C15" s="122"/>
      <c r="D15" s="122"/>
      <c r="E15" s="122"/>
      <c r="F15" s="122"/>
      <c r="G15" s="122"/>
      <c r="H15" s="122"/>
      <c r="I15" s="122"/>
    </row>
    <row r="16" spans="1:9" ht="126.75" customHeight="1" x14ac:dyDescent="0.2">
      <c r="A16" s="190" t="s">
        <v>39</v>
      </c>
      <c r="B16" s="190"/>
      <c r="C16" s="190"/>
      <c r="D16" s="190"/>
      <c r="E16" s="190"/>
      <c r="F16" s="190"/>
      <c r="G16" s="190"/>
      <c r="H16" s="190"/>
      <c r="I16" s="191"/>
    </row>
    <row r="17" spans="1:9" ht="159" customHeight="1" x14ac:dyDescent="0.2">
      <c r="A17" s="250" t="s">
        <v>39</v>
      </c>
      <c r="B17" s="109" t="s">
        <v>40</v>
      </c>
      <c r="C17" s="110" t="s">
        <v>41</v>
      </c>
      <c r="D17" s="111" t="s">
        <v>42</v>
      </c>
      <c r="E17" s="111" t="s">
        <v>43</v>
      </c>
      <c r="F17" s="98"/>
      <c r="G17" s="72"/>
      <c r="H17" s="112" t="s">
        <v>44</v>
      </c>
      <c r="I17" s="113" t="s">
        <v>945</v>
      </c>
    </row>
    <row r="18" spans="1:9" ht="148.5" customHeight="1" x14ac:dyDescent="0.2">
      <c r="A18" s="251"/>
      <c r="B18" s="268" t="s">
        <v>46</v>
      </c>
      <c r="C18" s="114" t="s">
        <v>47</v>
      </c>
      <c r="D18" s="115" t="s">
        <v>48</v>
      </c>
      <c r="E18" s="65"/>
      <c r="F18" s="66"/>
      <c r="G18" s="77"/>
      <c r="H18" s="96"/>
      <c r="I18" s="97"/>
    </row>
    <row r="19" spans="1:9" ht="132" customHeight="1" x14ac:dyDescent="0.25">
      <c r="A19" s="251"/>
      <c r="B19" s="227"/>
      <c r="C19" s="54" t="s">
        <v>49</v>
      </c>
      <c r="D19" s="65" t="s">
        <v>50</v>
      </c>
      <c r="E19" s="65" t="s">
        <v>43</v>
      </c>
      <c r="F19" s="66" t="s">
        <v>44</v>
      </c>
      <c r="G19" s="55"/>
      <c r="H19" s="56"/>
      <c r="I19" s="164" t="s">
        <v>978</v>
      </c>
    </row>
    <row r="20" spans="1:9" ht="129.75" customHeight="1" x14ac:dyDescent="0.2">
      <c r="A20" s="251"/>
      <c r="B20" s="227"/>
      <c r="C20" s="54" t="s">
        <v>51</v>
      </c>
      <c r="D20" s="65" t="s">
        <v>52</v>
      </c>
      <c r="E20" s="65" t="s">
        <v>53</v>
      </c>
      <c r="F20" s="66" t="s">
        <v>44</v>
      </c>
      <c r="G20" s="55"/>
      <c r="H20" s="56"/>
      <c r="I20" s="81" t="s">
        <v>45</v>
      </c>
    </row>
    <row r="21" spans="1:9" ht="171" customHeight="1" x14ac:dyDescent="0.25">
      <c r="A21" s="251"/>
      <c r="B21" s="227"/>
      <c r="C21" s="54" t="s">
        <v>54</v>
      </c>
      <c r="D21" s="54" t="s">
        <v>55</v>
      </c>
      <c r="E21" s="65" t="s">
        <v>43</v>
      </c>
      <c r="F21" s="66" t="s">
        <v>44</v>
      </c>
      <c r="G21" s="55"/>
      <c r="H21" s="56"/>
      <c r="I21" s="164" t="s">
        <v>979</v>
      </c>
    </row>
    <row r="22" spans="1:9" ht="95.25" customHeight="1" x14ac:dyDescent="0.2">
      <c r="A22" s="251"/>
      <c r="B22" s="227"/>
      <c r="C22" s="114" t="s">
        <v>56</v>
      </c>
      <c r="D22" s="65"/>
      <c r="E22" s="65"/>
      <c r="F22" s="66"/>
      <c r="G22" s="55"/>
      <c r="H22" s="56"/>
      <c r="I22" s="67"/>
    </row>
    <row r="23" spans="1:9" ht="114.75" customHeight="1" x14ac:dyDescent="0.25">
      <c r="A23" s="251"/>
      <c r="B23" s="227"/>
      <c r="C23" s="54" t="s">
        <v>57</v>
      </c>
      <c r="D23" s="65" t="s">
        <v>58</v>
      </c>
      <c r="E23" s="65" t="s">
        <v>43</v>
      </c>
      <c r="F23" s="66" t="s">
        <v>44</v>
      </c>
      <c r="G23" s="55"/>
      <c r="H23" s="56"/>
      <c r="I23" s="164" t="s">
        <v>979</v>
      </c>
    </row>
    <row r="24" spans="1:9" ht="157.5" customHeight="1" x14ac:dyDescent="0.25">
      <c r="A24" s="251"/>
      <c r="B24" s="227"/>
      <c r="C24" s="54" t="s">
        <v>59</v>
      </c>
      <c r="D24" s="65" t="s">
        <v>43</v>
      </c>
      <c r="E24" s="65" t="s">
        <v>43</v>
      </c>
      <c r="F24" s="66" t="s">
        <v>44</v>
      </c>
      <c r="G24" s="55"/>
      <c r="H24" s="56"/>
      <c r="I24" s="164" t="s">
        <v>979</v>
      </c>
    </row>
    <row r="25" spans="1:9" ht="261.75" customHeight="1" x14ac:dyDescent="0.2">
      <c r="A25" s="251"/>
      <c r="B25" s="227"/>
      <c r="C25" s="54" t="s">
        <v>60</v>
      </c>
      <c r="D25" s="65" t="s">
        <v>61</v>
      </c>
      <c r="E25" s="65" t="s">
        <v>43</v>
      </c>
      <c r="F25" s="66" t="s">
        <v>44</v>
      </c>
      <c r="G25" s="55"/>
      <c r="H25" s="52"/>
      <c r="I25" s="81" t="s">
        <v>62</v>
      </c>
    </row>
    <row r="26" spans="1:9" ht="245.25" customHeight="1" x14ac:dyDescent="0.2">
      <c r="A26" s="251"/>
      <c r="B26" s="227"/>
      <c r="C26" s="54" t="s">
        <v>63</v>
      </c>
      <c r="D26" s="65" t="s">
        <v>43</v>
      </c>
      <c r="E26" s="65" t="s">
        <v>43</v>
      </c>
      <c r="F26" s="66" t="s">
        <v>44</v>
      </c>
      <c r="G26" s="55"/>
      <c r="H26" s="56"/>
      <c r="I26" s="67" t="s">
        <v>64</v>
      </c>
    </row>
    <row r="27" spans="1:9" ht="177" customHeight="1" x14ac:dyDescent="0.25">
      <c r="A27" s="251"/>
      <c r="B27" s="227"/>
      <c r="C27" s="54" t="s">
        <v>65</v>
      </c>
      <c r="D27" s="65" t="s">
        <v>43</v>
      </c>
      <c r="E27" s="65" t="s">
        <v>43</v>
      </c>
      <c r="F27" s="66" t="s">
        <v>44</v>
      </c>
      <c r="G27" s="55"/>
      <c r="H27" s="56"/>
      <c r="I27" s="95" t="s">
        <v>45</v>
      </c>
    </row>
    <row r="28" spans="1:9" ht="197.25" customHeight="1" x14ac:dyDescent="0.2">
      <c r="A28" s="251"/>
      <c r="B28" s="227"/>
      <c r="C28" s="54" t="s">
        <v>66</v>
      </c>
      <c r="D28" s="65" t="s">
        <v>43</v>
      </c>
      <c r="E28" s="65" t="s">
        <v>43</v>
      </c>
      <c r="F28" s="66" t="s">
        <v>44</v>
      </c>
      <c r="G28" s="55"/>
      <c r="H28" s="56"/>
      <c r="I28" s="67" t="s">
        <v>64</v>
      </c>
    </row>
    <row r="29" spans="1:9" ht="168" customHeight="1" x14ac:dyDescent="0.25">
      <c r="A29" s="251"/>
      <c r="B29" s="227"/>
      <c r="C29" s="54" t="s">
        <v>67</v>
      </c>
      <c r="D29" s="65" t="s">
        <v>43</v>
      </c>
      <c r="E29" s="65" t="s">
        <v>43</v>
      </c>
      <c r="F29" s="66" t="s">
        <v>44</v>
      </c>
      <c r="G29" s="55"/>
      <c r="H29" s="56"/>
      <c r="I29" s="165" t="s">
        <v>68</v>
      </c>
    </row>
    <row r="30" spans="1:9" ht="150.75" customHeight="1" x14ac:dyDescent="0.2">
      <c r="A30" s="251"/>
      <c r="B30" s="227" t="s">
        <v>69</v>
      </c>
      <c r="C30" s="54" t="s">
        <v>70</v>
      </c>
      <c r="D30" s="54" t="s">
        <v>71</v>
      </c>
      <c r="E30" s="65" t="s">
        <v>43</v>
      </c>
      <c r="F30" s="66"/>
      <c r="G30" s="55" t="s">
        <v>44</v>
      </c>
      <c r="H30" s="56"/>
      <c r="I30" s="116" t="s">
        <v>980</v>
      </c>
    </row>
    <row r="31" spans="1:9" ht="160.5" customHeight="1" x14ac:dyDescent="0.25">
      <c r="A31" s="251"/>
      <c r="B31" s="227"/>
      <c r="C31" s="54" t="s">
        <v>73</v>
      </c>
      <c r="D31" s="54" t="s">
        <v>74</v>
      </c>
      <c r="E31" s="65" t="s">
        <v>43</v>
      </c>
      <c r="F31" s="66" t="s">
        <v>44</v>
      </c>
      <c r="G31" s="55"/>
      <c r="H31" s="56"/>
      <c r="I31" s="165" t="s">
        <v>75</v>
      </c>
    </row>
    <row r="32" spans="1:9" ht="147.75" customHeight="1" x14ac:dyDescent="0.25">
      <c r="A32" s="251"/>
      <c r="B32" s="227"/>
      <c r="C32" s="54" t="s">
        <v>76</v>
      </c>
      <c r="D32" s="54" t="s">
        <v>77</v>
      </c>
      <c r="E32" s="65" t="s">
        <v>43</v>
      </c>
      <c r="F32" s="66"/>
      <c r="G32" s="55" t="s">
        <v>17</v>
      </c>
      <c r="H32" s="56"/>
      <c r="I32" s="164" t="s">
        <v>72</v>
      </c>
    </row>
    <row r="33" spans="1:9" ht="156.75" customHeight="1" x14ac:dyDescent="0.25">
      <c r="A33" s="251"/>
      <c r="B33" s="227"/>
      <c r="C33" s="54" t="s">
        <v>78</v>
      </c>
      <c r="D33" s="213" t="s">
        <v>79</v>
      </c>
      <c r="E33" s="65" t="s">
        <v>43</v>
      </c>
      <c r="F33" s="66" t="s">
        <v>17</v>
      </c>
      <c r="G33" s="55"/>
      <c r="H33" s="56"/>
      <c r="I33" s="165" t="s">
        <v>997</v>
      </c>
    </row>
    <row r="34" spans="1:9" ht="154.5" customHeight="1" x14ac:dyDescent="0.2">
      <c r="A34" s="251"/>
      <c r="B34" s="227" t="s">
        <v>80</v>
      </c>
      <c r="C34" s="173" t="s">
        <v>81</v>
      </c>
      <c r="D34" s="216" t="s">
        <v>82</v>
      </c>
      <c r="E34" s="213" t="s">
        <v>79</v>
      </c>
      <c r="F34" s="66" t="s">
        <v>44</v>
      </c>
      <c r="G34" s="55"/>
      <c r="H34" s="56"/>
      <c r="I34" s="81" t="s">
        <v>83</v>
      </c>
    </row>
    <row r="35" spans="1:9" ht="105" customHeight="1" x14ac:dyDescent="0.25">
      <c r="A35" s="251"/>
      <c r="B35" s="227"/>
      <c r="C35" s="173" t="s">
        <v>84</v>
      </c>
      <c r="D35" s="216"/>
      <c r="E35" s="218"/>
      <c r="F35" s="66" t="s">
        <v>44</v>
      </c>
      <c r="G35" s="55"/>
      <c r="H35" s="56"/>
      <c r="I35" s="164" t="s">
        <v>83</v>
      </c>
    </row>
    <row r="36" spans="1:9" ht="177" customHeight="1" thickBot="1" x14ac:dyDescent="0.3">
      <c r="A36" s="252"/>
      <c r="B36" s="228"/>
      <c r="C36" s="214" t="s">
        <v>85</v>
      </c>
      <c r="D36" s="217"/>
      <c r="E36" s="219"/>
      <c r="F36" s="106" t="s">
        <v>44</v>
      </c>
      <c r="G36" s="62"/>
      <c r="H36" s="107"/>
      <c r="I36" s="164" t="s">
        <v>45</v>
      </c>
    </row>
    <row r="37" spans="1:9" ht="73.5" customHeight="1" thickBot="1" x14ac:dyDescent="0.25">
      <c r="A37" s="181" t="s">
        <v>998</v>
      </c>
      <c r="B37" s="182"/>
      <c r="C37" s="182"/>
      <c r="D37" s="215"/>
      <c r="E37" s="182"/>
      <c r="F37" s="182"/>
      <c r="G37" s="182"/>
      <c r="H37" s="182"/>
      <c r="I37" s="183"/>
    </row>
    <row r="38" spans="1:9" ht="132.75" customHeight="1" x14ac:dyDescent="0.2">
      <c r="A38" s="250" t="s">
        <v>87</v>
      </c>
      <c r="B38" s="261" t="s">
        <v>88</v>
      </c>
      <c r="C38" s="70" t="s">
        <v>89</v>
      </c>
      <c r="D38" s="117" t="s">
        <v>90</v>
      </c>
      <c r="E38" s="70" t="s">
        <v>91</v>
      </c>
      <c r="F38" s="69" t="s">
        <v>44</v>
      </c>
      <c r="G38" s="55"/>
      <c r="H38" s="52"/>
      <c r="I38" s="118" t="s">
        <v>92</v>
      </c>
    </row>
    <row r="39" spans="1:9" ht="110.25" customHeight="1" x14ac:dyDescent="0.2">
      <c r="A39" s="251"/>
      <c r="B39" s="253"/>
      <c r="C39" s="54" t="s">
        <v>93</v>
      </c>
      <c r="D39" s="53" t="s">
        <v>90</v>
      </c>
      <c r="E39" s="54" t="s">
        <v>94</v>
      </c>
      <c r="F39" s="69" t="s">
        <v>44</v>
      </c>
      <c r="G39" s="55"/>
      <c r="H39" s="52"/>
      <c r="I39" s="118" t="s">
        <v>92</v>
      </c>
    </row>
    <row r="40" spans="1:9" ht="189.75" customHeight="1" x14ac:dyDescent="0.25">
      <c r="A40" s="251"/>
      <c r="B40" s="114" t="s">
        <v>95</v>
      </c>
      <c r="C40" s="54" t="s">
        <v>96</v>
      </c>
      <c r="D40" s="53" t="s">
        <v>97</v>
      </c>
      <c r="E40" s="54" t="s">
        <v>94</v>
      </c>
      <c r="F40" s="69" t="s">
        <v>44</v>
      </c>
      <c r="G40" s="55"/>
      <c r="H40" s="52"/>
      <c r="I40" s="164" t="s">
        <v>98</v>
      </c>
    </row>
    <row r="41" spans="1:9" ht="224.25" customHeight="1" x14ac:dyDescent="0.25">
      <c r="A41" s="251"/>
      <c r="B41" s="119" t="s">
        <v>99</v>
      </c>
      <c r="C41" s="64" t="s">
        <v>100</v>
      </c>
      <c r="D41" s="64" t="s">
        <v>101</v>
      </c>
      <c r="E41" s="64" t="s">
        <v>102</v>
      </c>
      <c r="F41" s="69" t="s">
        <v>44</v>
      </c>
      <c r="G41" s="55"/>
      <c r="H41" s="52"/>
      <c r="I41" s="164" t="s">
        <v>103</v>
      </c>
    </row>
    <row r="42" spans="1:9" ht="199.5" customHeight="1" x14ac:dyDescent="0.2">
      <c r="A42" s="251"/>
      <c r="B42" s="227" t="s">
        <v>104</v>
      </c>
      <c r="C42" s="89" t="s">
        <v>105</v>
      </c>
      <c r="D42" s="54" t="s">
        <v>106</v>
      </c>
      <c r="E42" s="65" t="s">
        <v>107</v>
      </c>
      <c r="F42" s="69" t="s">
        <v>44</v>
      </c>
      <c r="G42" s="55"/>
      <c r="H42" s="52"/>
      <c r="I42" s="64" t="s">
        <v>108</v>
      </c>
    </row>
    <row r="43" spans="1:9" ht="38.25" x14ac:dyDescent="0.2">
      <c r="A43" s="251"/>
      <c r="B43" s="227"/>
      <c r="C43" s="54" t="s">
        <v>109</v>
      </c>
      <c r="D43" s="65" t="s">
        <v>110</v>
      </c>
      <c r="E43" s="65" t="s">
        <v>111</v>
      </c>
      <c r="F43" s="69" t="s">
        <v>44</v>
      </c>
      <c r="G43" s="55"/>
      <c r="H43" s="52"/>
      <c r="I43" s="64" t="s">
        <v>112</v>
      </c>
    </row>
    <row r="44" spans="1:9" ht="46.5" customHeight="1" x14ac:dyDescent="0.2">
      <c r="A44" s="251"/>
      <c r="B44" s="227"/>
      <c r="C44" s="54" t="s">
        <v>113</v>
      </c>
      <c r="D44" s="65" t="s">
        <v>114</v>
      </c>
      <c r="E44" s="65" t="s">
        <v>107</v>
      </c>
      <c r="F44" s="69" t="s">
        <v>17</v>
      </c>
      <c r="G44" s="55"/>
      <c r="H44" s="52"/>
      <c r="I44" s="64" t="s">
        <v>112</v>
      </c>
    </row>
    <row r="45" spans="1:9" ht="38.25" x14ac:dyDescent="0.2">
      <c r="A45" s="251"/>
      <c r="B45" s="227"/>
      <c r="C45" s="54" t="s">
        <v>115</v>
      </c>
      <c r="D45" s="65" t="s">
        <v>116</v>
      </c>
      <c r="E45" s="65" t="s">
        <v>111</v>
      </c>
      <c r="F45" s="69" t="s">
        <v>17</v>
      </c>
      <c r="G45" s="55"/>
      <c r="H45" s="52"/>
      <c r="I45" s="64" t="s">
        <v>108</v>
      </c>
    </row>
    <row r="46" spans="1:9" ht="205.5" customHeight="1" x14ac:dyDescent="0.2">
      <c r="A46" s="251"/>
      <c r="B46" s="227"/>
      <c r="C46" s="54" t="s">
        <v>117</v>
      </c>
      <c r="D46" s="65" t="s">
        <v>118</v>
      </c>
      <c r="E46" s="65" t="s">
        <v>111</v>
      </c>
      <c r="F46" s="69" t="s">
        <v>17</v>
      </c>
      <c r="G46" s="55"/>
      <c r="H46" s="52"/>
      <c r="I46" s="120" t="s">
        <v>119</v>
      </c>
    </row>
    <row r="47" spans="1:9" ht="160.5" customHeight="1" x14ac:dyDescent="0.25">
      <c r="A47" s="251"/>
      <c r="B47" s="262" t="s">
        <v>120</v>
      </c>
      <c r="C47" s="54" t="s">
        <v>121</v>
      </c>
      <c r="D47" s="64" t="s">
        <v>122</v>
      </c>
      <c r="E47" s="64" t="s">
        <v>123</v>
      </c>
      <c r="F47" s="69" t="s">
        <v>17</v>
      </c>
      <c r="G47" s="55"/>
      <c r="H47" s="52"/>
      <c r="I47" s="164" t="s">
        <v>981</v>
      </c>
    </row>
    <row r="48" spans="1:9" ht="130.5" customHeight="1" x14ac:dyDescent="0.25">
      <c r="A48" s="251"/>
      <c r="B48" s="262"/>
      <c r="C48" s="54" t="s">
        <v>124</v>
      </c>
      <c r="D48" s="64" t="s">
        <v>122</v>
      </c>
      <c r="E48" s="64" t="s">
        <v>123</v>
      </c>
      <c r="F48" s="69" t="s">
        <v>17</v>
      </c>
      <c r="G48" s="55"/>
      <c r="H48" s="52"/>
      <c r="I48" s="164" t="s">
        <v>982</v>
      </c>
    </row>
    <row r="49" spans="1:9" ht="114.75" customHeight="1" x14ac:dyDescent="0.25">
      <c r="A49" s="251"/>
      <c r="B49" s="262"/>
      <c r="C49" s="54" t="s">
        <v>125</v>
      </c>
      <c r="D49" s="64" t="s">
        <v>122</v>
      </c>
      <c r="E49" s="64" t="s">
        <v>123</v>
      </c>
      <c r="F49" s="69" t="s">
        <v>17</v>
      </c>
      <c r="G49" s="55"/>
      <c r="H49" s="52"/>
      <c r="I49" s="164" t="s">
        <v>983</v>
      </c>
    </row>
    <row r="50" spans="1:9" ht="112.5" customHeight="1" x14ac:dyDescent="0.25">
      <c r="A50" s="251"/>
      <c r="B50" s="262"/>
      <c r="C50" s="54" t="s">
        <v>126</v>
      </c>
      <c r="D50" s="64" t="s">
        <v>122</v>
      </c>
      <c r="E50" s="64" t="s">
        <v>123</v>
      </c>
      <c r="F50" s="69" t="s">
        <v>17</v>
      </c>
      <c r="G50" s="55"/>
      <c r="H50" s="52"/>
      <c r="I50" s="164" t="s">
        <v>983</v>
      </c>
    </row>
    <row r="51" spans="1:9" ht="112.5" customHeight="1" x14ac:dyDescent="0.2">
      <c r="A51" s="251"/>
      <c r="B51" s="262"/>
      <c r="C51" s="54" t="s">
        <v>127</v>
      </c>
      <c r="D51" s="64" t="s">
        <v>122</v>
      </c>
      <c r="E51" s="64" t="s">
        <v>123</v>
      </c>
      <c r="F51" s="69" t="s">
        <v>17</v>
      </c>
      <c r="G51" s="55"/>
      <c r="H51" s="52"/>
      <c r="I51" s="64" t="s">
        <v>984</v>
      </c>
    </row>
    <row r="52" spans="1:9" ht="111.75" customHeight="1" x14ac:dyDescent="0.25">
      <c r="A52" s="251"/>
      <c r="B52" s="262"/>
      <c r="C52" s="54" t="s">
        <v>128</v>
      </c>
      <c r="D52" s="64" t="s">
        <v>122</v>
      </c>
      <c r="E52" s="64" t="s">
        <v>123</v>
      </c>
      <c r="F52" s="69" t="s">
        <v>17</v>
      </c>
      <c r="G52" s="55"/>
      <c r="H52" s="52"/>
      <c r="I52" s="164" t="s">
        <v>983</v>
      </c>
    </row>
    <row r="53" spans="1:9" ht="91.5" customHeight="1" x14ac:dyDescent="0.25">
      <c r="A53" s="251"/>
      <c r="B53" s="262"/>
      <c r="C53" s="54" t="s">
        <v>129</v>
      </c>
      <c r="D53" s="64" t="s">
        <v>122</v>
      </c>
      <c r="E53" s="64" t="s">
        <v>123</v>
      </c>
      <c r="F53" s="69" t="s">
        <v>17</v>
      </c>
      <c r="G53" s="55"/>
      <c r="H53" s="52"/>
      <c r="I53" s="164" t="s">
        <v>983</v>
      </c>
    </row>
    <row r="54" spans="1:9" ht="120" customHeight="1" x14ac:dyDescent="0.25">
      <c r="A54" s="251"/>
      <c r="B54" s="262"/>
      <c r="C54" s="54" t="s">
        <v>130</v>
      </c>
      <c r="D54" s="64" t="s">
        <v>122</v>
      </c>
      <c r="E54" s="64" t="s">
        <v>123</v>
      </c>
      <c r="F54" s="69" t="s">
        <v>17</v>
      </c>
      <c r="G54" s="55"/>
      <c r="H54" s="52"/>
      <c r="I54" s="164" t="s">
        <v>983</v>
      </c>
    </row>
    <row r="55" spans="1:9" ht="100.5" customHeight="1" x14ac:dyDescent="0.25">
      <c r="A55" s="251"/>
      <c r="B55" s="262"/>
      <c r="C55" s="54" t="s">
        <v>131</v>
      </c>
      <c r="D55" s="64" t="s">
        <v>122</v>
      </c>
      <c r="E55" s="64" t="s">
        <v>123</v>
      </c>
      <c r="F55" s="69" t="s">
        <v>17</v>
      </c>
      <c r="G55" s="55"/>
      <c r="H55" s="52"/>
      <c r="I55" s="164" t="s">
        <v>983</v>
      </c>
    </row>
    <row r="56" spans="1:9" ht="177" customHeight="1" x14ac:dyDescent="0.2">
      <c r="A56" s="251"/>
      <c r="B56" s="262"/>
      <c r="C56" s="54" t="s">
        <v>132</v>
      </c>
      <c r="D56" s="64" t="s">
        <v>122</v>
      </c>
      <c r="E56" s="64" t="s">
        <v>123</v>
      </c>
      <c r="F56" s="69" t="s">
        <v>17</v>
      </c>
      <c r="G56" s="55"/>
      <c r="H56" s="52"/>
      <c r="I56" s="64" t="s">
        <v>984</v>
      </c>
    </row>
    <row r="57" spans="1:9" ht="165" customHeight="1" x14ac:dyDescent="0.25">
      <c r="A57" s="251"/>
      <c r="B57" s="114" t="s">
        <v>133</v>
      </c>
      <c r="C57" s="54" t="s">
        <v>134</v>
      </c>
      <c r="D57" s="54" t="s">
        <v>135</v>
      </c>
      <c r="E57" s="53" t="s">
        <v>102</v>
      </c>
      <c r="F57" s="69" t="s">
        <v>44</v>
      </c>
      <c r="G57" s="55"/>
      <c r="H57" s="52"/>
      <c r="I57" s="164" t="s">
        <v>136</v>
      </c>
    </row>
    <row r="58" spans="1:9" ht="204" customHeight="1" x14ac:dyDescent="0.25">
      <c r="A58" s="251"/>
      <c r="B58" s="114" t="s">
        <v>137</v>
      </c>
      <c r="C58" s="54" t="s">
        <v>138</v>
      </c>
      <c r="D58" s="54" t="s">
        <v>139</v>
      </c>
      <c r="E58" s="53" t="s">
        <v>102</v>
      </c>
      <c r="F58" s="69" t="s">
        <v>44</v>
      </c>
      <c r="G58" s="55"/>
      <c r="H58" s="52"/>
      <c r="I58" s="164" t="s">
        <v>140</v>
      </c>
    </row>
    <row r="59" spans="1:9" ht="54" customHeight="1" x14ac:dyDescent="0.25">
      <c r="A59" s="251"/>
      <c r="B59" s="263" t="s">
        <v>141</v>
      </c>
      <c r="C59" s="57" t="s">
        <v>142</v>
      </c>
      <c r="D59" s="57" t="s">
        <v>143</v>
      </c>
      <c r="E59" s="57" t="s">
        <v>102</v>
      </c>
      <c r="F59" s="69" t="s">
        <v>44</v>
      </c>
      <c r="G59" s="55"/>
      <c r="H59" s="52"/>
      <c r="I59" s="165" t="s">
        <v>144</v>
      </c>
    </row>
    <row r="60" spans="1:9" ht="57.75" customHeight="1" x14ac:dyDescent="0.2">
      <c r="A60" s="251"/>
      <c r="B60" s="263"/>
      <c r="C60" s="57" t="s">
        <v>145</v>
      </c>
      <c r="D60" s="57" t="s">
        <v>102</v>
      </c>
      <c r="E60" s="57" t="s">
        <v>102</v>
      </c>
      <c r="F60" s="69" t="s">
        <v>44</v>
      </c>
      <c r="G60" s="55"/>
      <c r="H60" s="52"/>
      <c r="I60" s="118" t="s">
        <v>146</v>
      </c>
    </row>
    <row r="61" spans="1:9" ht="39" customHeight="1" x14ac:dyDescent="0.2">
      <c r="A61" s="251"/>
      <c r="B61" s="263"/>
      <c r="C61" s="57" t="s">
        <v>147</v>
      </c>
      <c r="D61" s="57" t="s">
        <v>102</v>
      </c>
      <c r="E61" s="57" t="s">
        <v>102</v>
      </c>
      <c r="F61" s="69" t="s">
        <v>44</v>
      </c>
      <c r="G61" s="55"/>
      <c r="H61" s="52"/>
      <c r="I61" s="118" t="s">
        <v>148</v>
      </c>
    </row>
    <row r="62" spans="1:9" ht="42" customHeight="1" x14ac:dyDescent="0.2">
      <c r="A62" s="251"/>
      <c r="B62" s="263"/>
      <c r="C62" s="57" t="s">
        <v>149</v>
      </c>
      <c r="D62" s="57" t="s">
        <v>102</v>
      </c>
      <c r="E62" s="57" t="s">
        <v>102</v>
      </c>
      <c r="F62" s="75" t="s">
        <v>44</v>
      </c>
      <c r="G62" s="55"/>
      <c r="H62" s="56"/>
      <c r="I62" s="118" t="s">
        <v>150</v>
      </c>
    </row>
    <row r="63" spans="1:9" ht="180" customHeight="1" x14ac:dyDescent="0.25">
      <c r="A63" s="251"/>
      <c r="B63" s="121" t="s">
        <v>151</v>
      </c>
      <c r="C63" s="53" t="s">
        <v>152</v>
      </c>
      <c r="D63" s="57" t="s">
        <v>153</v>
      </c>
      <c r="E63" s="53" t="s">
        <v>102</v>
      </c>
      <c r="F63" s="69" t="s">
        <v>17</v>
      </c>
      <c r="G63" s="55"/>
      <c r="H63" s="52"/>
      <c r="I63" s="164" t="s">
        <v>154</v>
      </c>
    </row>
    <row r="64" spans="1:9" ht="193.5" customHeight="1" x14ac:dyDescent="0.25">
      <c r="A64" s="251"/>
      <c r="B64" s="122" t="s">
        <v>155</v>
      </c>
      <c r="C64" s="54" t="s">
        <v>156</v>
      </c>
      <c r="D64" s="54" t="s">
        <v>157</v>
      </c>
      <c r="E64" s="65" t="s">
        <v>158</v>
      </c>
      <c r="F64" s="69" t="s">
        <v>17</v>
      </c>
      <c r="G64" s="55"/>
      <c r="H64" s="52"/>
      <c r="I64" s="165" t="s">
        <v>999</v>
      </c>
    </row>
    <row r="65" spans="1:10" ht="192.75" customHeight="1" x14ac:dyDescent="0.25">
      <c r="A65" s="251"/>
      <c r="B65" s="114" t="s">
        <v>159</v>
      </c>
      <c r="C65" s="54" t="s">
        <v>160</v>
      </c>
      <c r="D65" s="54" t="s">
        <v>161</v>
      </c>
      <c r="E65" s="54" t="s">
        <v>102</v>
      </c>
      <c r="F65" s="66" t="s">
        <v>44</v>
      </c>
      <c r="G65" s="55"/>
      <c r="H65" s="56"/>
      <c r="I65" s="163" t="s">
        <v>946</v>
      </c>
    </row>
    <row r="66" spans="1:10" ht="175.5" customHeight="1" x14ac:dyDescent="0.25">
      <c r="A66" s="251"/>
      <c r="B66" s="94" t="s">
        <v>162</v>
      </c>
      <c r="C66" s="54" t="s">
        <v>163</v>
      </c>
      <c r="D66" s="54" t="s">
        <v>164</v>
      </c>
      <c r="E66" s="54" t="s">
        <v>165</v>
      </c>
      <c r="F66" s="69" t="s">
        <v>44</v>
      </c>
      <c r="G66" s="55"/>
      <c r="H66" s="52"/>
      <c r="I66" s="164" t="s">
        <v>166</v>
      </c>
    </row>
    <row r="67" spans="1:10" ht="22.5" customHeight="1" x14ac:dyDescent="0.25">
      <c r="A67" s="251"/>
      <c r="B67" s="237" t="s">
        <v>167</v>
      </c>
      <c r="C67" s="54" t="s">
        <v>168</v>
      </c>
      <c r="D67" s="54" t="s">
        <v>169</v>
      </c>
      <c r="E67" s="54" t="s">
        <v>169</v>
      </c>
      <c r="F67" s="66" t="s">
        <v>44</v>
      </c>
      <c r="G67" s="55"/>
      <c r="H67" s="55"/>
      <c r="I67" s="95" t="s">
        <v>170</v>
      </c>
    </row>
    <row r="68" spans="1:10" ht="18.75" customHeight="1" x14ac:dyDescent="0.2">
      <c r="A68" s="251"/>
      <c r="B68" s="237"/>
      <c r="C68" s="54" t="s">
        <v>171</v>
      </c>
      <c r="D68" s="54" t="s">
        <v>169</v>
      </c>
      <c r="E68" s="54" t="s">
        <v>169</v>
      </c>
      <c r="F68" s="69" t="s">
        <v>44</v>
      </c>
      <c r="G68" s="55"/>
      <c r="H68" s="55"/>
      <c r="I68" s="68" t="s">
        <v>170</v>
      </c>
    </row>
    <row r="69" spans="1:10" ht="21" customHeight="1" x14ac:dyDescent="0.2">
      <c r="A69" s="251"/>
      <c r="B69" s="237"/>
      <c r="C69" s="54" t="s">
        <v>172</v>
      </c>
      <c r="D69" s="54" t="s">
        <v>169</v>
      </c>
      <c r="E69" s="54" t="s">
        <v>169</v>
      </c>
      <c r="F69" s="69" t="s">
        <v>44</v>
      </c>
      <c r="G69" s="55"/>
      <c r="H69" s="55"/>
      <c r="I69" s="68" t="s">
        <v>170</v>
      </c>
    </row>
    <row r="70" spans="1:10" ht="21" customHeight="1" x14ac:dyDescent="0.2">
      <c r="A70" s="251"/>
      <c r="B70" s="237"/>
      <c r="C70" s="54" t="s">
        <v>173</v>
      </c>
      <c r="D70" s="54" t="s">
        <v>169</v>
      </c>
      <c r="E70" s="54" t="s">
        <v>169</v>
      </c>
      <c r="F70" s="69" t="s">
        <v>44</v>
      </c>
      <c r="G70" s="55"/>
      <c r="H70" s="55"/>
      <c r="I70" s="68" t="s">
        <v>170</v>
      </c>
    </row>
    <row r="71" spans="1:10" ht="18.75" customHeight="1" x14ac:dyDescent="0.2">
      <c r="A71" s="251"/>
      <c r="B71" s="237"/>
      <c r="C71" s="54" t="s">
        <v>174</v>
      </c>
      <c r="D71" s="54" t="s">
        <v>169</v>
      </c>
      <c r="E71" s="54" t="s">
        <v>169</v>
      </c>
      <c r="F71" s="69" t="s">
        <v>44</v>
      </c>
      <c r="G71" s="55"/>
      <c r="H71" s="55"/>
      <c r="I71" s="68" t="s">
        <v>170</v>
      </c>
    </row>
    <row r="72" spans="1:10" ht="39.75" customHeight="1" x14ac:dyDescent="0.25">
      <c r="A72" s="251"/>
      <c r="B72" s="237"/>
      <c r="C72" s="70" t="s">
        <v>175</v>
      </c>
      <c r="D72" s="70" t="s">
        <v>169</v>
      </c>
      <c r="E72" s="70" t="s">
        <v>169</v>
      </c>
      <c r="F72" s="71" t="s">
        <v>44</v>
      </c>
      <c r="G72" s="72"/>
      <c r="H72" s="55"/>
      <c r="I72" s="164" t="s">
        <v>170</v>
      </c>
    </row>
    <row r="73" spans="1:10" ht="40.5" customHeight="1" x14ac:dyDescent="0.25">
      <c r="A73" s="251"/>
      <c r="B73" s="237"/>
      <c r="C73" s="73" t="s">
        <v>176</v>
      </c>
      <c r="D73" s="73" t="s">
        <v>169</v>
      </c>
      <c r="E73" s="73" t="s">
        <v>169</v>
      </c>
      <c r="F73" s="74" t="s">
        <v>44</v>
      </c>
      <c r="G73" s="75"/>
      <c r="H73" s="75"/>
      <c r="I73" s="164" t="s">
        <v>947</v>
      </c>
    </row>
    <row r="74" spans="1:10" ht="166.5" customHeight="1" x14ac:dyDescent="0.25">
      <c r="A74" s="251"/>
      <c r="B74" s="94" t="s">
        <v>177</v>
      </c>
      <c r="C74" s="53" t="s">
        <v>178</v>
      </c>
      <c r="D74" s="54" t="s">
        <v>179</v>
      </c>
      <c r="E74" s="54" t="s">
        <v>180</v>
      </c>
      <c r="F74" s="69" t="s">
        <v>17</v>
      </c>
      <c r="G74" s="55"/>
      <c r="H74" s="55"/>
      <c r="I74" s="165" t="s">
        <v>948</v>
      </c>
      <c r="J74" s="172"/>
    </row>
    <row r="75" spans="1:10" ht="308.25" customHeight="1" x14ac:dyDescent="0.2">
      <c r="A75" s="257" t="s">
        <v>181</v>
      </c>
      <c r="B75" s="264" t="s">
        <v>182</v>
      </c>
      <c r="C75" s="54" t="s">
        <v>183</v>
      </c>
      <c r="D75" s="54" t="s">
        <v>184</v>
      </c>
      <c r="E75" s="54" t="s">
        <v>185</v>
      </c>
      <c r="F75" s="69" t="s">
        <v>44</v>
      </c>
      <c r="G75" s="55"/>
      <c r="H75" s="52"/>
      <c r="I75" s="49" t="s">
        <v>985</v>
      </c>
    </row>
    <row r="76" spans="1:10" ht="48.75" customHeight="1" x14ac:dyDescent="0.2">
      <c r="A76" s="257"/>
      <c r="B76" s="264"/>
      <c r="C76" s="54" t="s">
        <v>186</v>
      </c>
      <c r="D76" s="54" t="s">
        <v>187</v>
      </c>
      <c r="E76" s="54" t="s">
        <v>185</v>
      </c>
      <c r="F76" s="74"/>
      <c r="G76" s="75" t="s">
        <v>17</v>
      </c>
      <c r="H76" s="123"/>
      <c r="I76" s="49" t="s">
        <v>950</v>
      </c>
    </row>
    <row r="77" spans="1:10" ht="245.25" customHeight="1" x14ac:dyDescent="0.2">
      <c r="A77" s="257"/>
      <c r="B77" s="264"/>
      <c r="C77" s="54" t="s">
        <v>188</v>
      </c>
      <c r="D77" s="54" t="s">
        <v>189</v>
      </c>
      <c r="E77" s="54" t="s">
        <v>180</v>
      </c>
      <c r="F77" s="69" t="s">
        <v>44</v>
      </c>
      <c r="G77" s="55"/>
      <c r="H77" s="52"/>
      <c r="I77" s="49" t="s">
        <v>949</v>
      </c>
    </row>
    <row r="78" spans="1:10" ht="255.75" customHeight="1" x14ac:dyDescent="0.2">
      <c r="A78" s="257"/>
      <c r="B78" s="264"/>
      <c r="C78" s="54" t="s">
        <v>190</v>
      </c>
      <c r="D78" s="54" t="s">
        <v>191</v>
      </c>
      <c r="E78" s="54" t="s">
        <v>192</v>
      </c>
      <c r="F78" s="69" t="s">
        <v>44</v>
      </c>
      <c r="G78" s="55"/>
      <c r="H78" s="52"/>
      <c r="I78" s="168" t="s">
        <v>934</v>
      </c>
    </row>
    <row r="79" spans="1:10" ht="115.5" customHeight="1" x14ac:dyDescent="0.2">
      <c r="A79" s="257"/>
      <c r="B79" s="264"/>
      <c r="C79" s="54" t="s">
        <v>193</v>
      </c>
      <c r="D79" s="54" t="s">
        <v>194</v>
      </c>
      <c r="E79" s="54"/>
      <c r="F79" s="55"/>
      <c r="G79" s="55"/>
      <c r="H79" s="56"/>
      <c r="I79" s="67"/>
    </row>
    <row r="80" spans="1:10" ht="168" customHeight="1" x14ac:dyDescent="0.25">
      <c r="A80" s="257"/>
      <c r="B80" s="264"/>
      <c r="C80" s="54" t="s">
        <v>195</v>
      </c>
      <c r="D80" s="54" t="s">
        <v>194</v>
      </c>
      <c r="E80" s="54" t="s">
        <v>180</v>
      </c>
      <c r="F80" s="69" t="s">
        <v>44</v>
      </c>
      <c r="G80" s="55"/>
      <c r="H80" s="52"/>
      <c r="I80" s="165" t="s">
        <v>1000</v>
      </c>
    </row>
    <row r="81" spans="1:9" ht="115.5" customHeight="1" x14ac:dyDescent="0.25">
      <c r="A81" s="257"/>
      <c r="B81" s="264"/>
      <c r="C81" s="54" t="s">
        <v>196</v>
      </c>
      <c r="D81" s="54" t="s">
        <v>194</v>
      </c>
      <c r="E81" s="54" t="s">
        <v>180</v>
      </c>
      <c r="F81" s="69" t="s">
        <v>44</v>
      </c>
      <c r="G81" s="55"/>
      <c r="H81" s="52"/>
      <c r="I81" s="165" t="s">
        <v>1000</v>
      </c>
    </row>
    <row r="82" spans="1:9" ht="147" customHeight="1" x14ac:dyDescent="0.25">
      <c r="A82" s="257"/>
      <c r="B82" s="264"/>
      <c r="C82" s="54" t="s">
        <v>197</v>
      </c>
      <c r="D82" s="54" t="s">
        <v>198</v>
      </c>
      <c r="E82" s="54" t="s">
        <v>180</v>
      </c>
      <c r="F82" s="69" t="s">
        <v>44</v>
      </c>
      <c r="G82" s="55"/>
      <c r="H82" s="52"/>
      <c r="I82" s="164" t="s">
        <v>986</v>
      </c>
    </row>
    <row r="83" spans="1:9" ht="96.75" customHeight="1" x14ac:dyDescent="0.2">
      <c r="A83" s="257"/>
      <c r="B83" s="264"/>
      <c r="C83" s="54" t="s">
        <v>199</v>
      </c>
      <c r="D83" s="54" t="s">
        <v>200</v>
      </c>
      <c r="E83" s="54" t="s">
        <v>180</v>
      </c>
      <c r="F83" s="74"/>
      <c r="G83" s="75"/>
      <c r="H83" s="76" t="s">
        <v>17</v>
      </c>
      <c r="I83" s="50"/>
    </row>
    <row r="84" spans="1:9" ht="183.75" customHeight="1" x14ac:dyDescent="0.25">
      <c r="A84" s="257"/>
      <c r="B84" s="265" t="s">
        <v>201</v>
      </c>
      <c r="C84" s="54" t="s">
        <v>202</v>
      </c>
      <c r="D84" s="54" t="s">
        <v>203</v>
      </c>
      <c r="E84" s="54" t="s">
        <v>180</v>
      </c>
      <c r="F84" s="69" t="s">
        <v>44</v>
      </c>
      <c r="G84" s="55"/>
      <c r="H84" s="52"/>
      <c r="I84" s="165" t="s">
        <v>1001</v>
      </c>
    </row>
    <row r="85" spans="1:9" ht="62.25" customHeight="1" x14ac:dyDescent="0.2">
      <c r="A85" s="257"/>
      <c r="B85" s="265"/>
      <c r="C85" s="54" t="s">
        <v>204</v>
      </c>
      <c r="D85" s="54" t="s">
        <v>205</v>
      </c>
      <c r="E85" s="54" t="s">
        <v>180</v>
      </c>
      <c r="F85" s="69"/>
      <c r="G85" s="55" t="s">
        <v>17</v>
      </c>
      <c r="H85" s="52"/>
      <c r="I85" s="130" t="s">
        <v>976</v>
      </c>
    </row>
    <row r="86" spans="1:9" ht="210" customHeight="1" x14ac:dyDescent="0.25">
      <c r="A86" s="257"/>
      <c r="B86" s="263" t="s">
        <v>206</v>
      </c>
      <c r="C86" s="57" t="s">
        <v>207</v>
      </c>
      <c r="D86" s="54" t="s">
        <v>208</v>
      </c>
      <c r="E86" s="54" t="s">
        <v>180</v>
      </c>
      <c r="F86" s="69" t="s">
        <v>17</v>
      </c>
      <c r="G86" s="55"/>
      <c r="H86" s="55"/>
      <c r="I86" s="165" t="s">
        <v>951</v>
      </c>
    </row>
    <row r="87" spans="1:9" ht="102" customHeight="1" x14ac:dyDescent="0.25">
      <c r="A87" s="257"/>
      <c r="B87" s="263"/>
      <c r="C87" s="57" t="s">
        <v>209</v>
      </c>
      <c r="D87" s="54" t="s">
        <v>210</v>
      </c>
      <c r="E87" s="54" t="s">
        <v>180</v>
      </c>
      <c r="F87" s="69" t="s">
        <v>17</v>
      </c>
      <c r="G87" s="55"/>
      <c r="H87" s="55"/>
      <c r="I87" s="163" t="s">
        <v>952</v>
      </c>
    </row>
    <row r="88" spans="1:9" ht="60" customHeight="1" x14ac:dyDescent="0.2">
      <c r="A88" s="257"/>
      <c r="B88" s="263"/>
      <c r="C88" s="57" t="s">
        <v>211</v>
      </c>
      <c r="D88" s="54" t="s">
        <v>212</v>
      </c>
      <c r="E88" s="54" t="s">
        <v>180</v>
      </c>
      <c r="F88" s="69"/>
      <c r="G88" s="55"/>
      <c r="H88" s="77" t="s">
        <v>44</v>
      </c>
      <c r="I88" s="92" t="s">
        <v>213</v>
      </c>
    </row>
    <row r="89" spans="1:9" ht="177" customHeight="1" x14ac:dyDescent="0.25">
      <c r="A89" s="256" t="s">
        <v>214</v>
      </c>
      <c r="B89" s="94" t="s">
        <v>215</v>
      </c>
      <c r="C89" s="54" t="s">
        <v>216</v>
      </c>
      <c r="D89" s="54" t="s">
        <v>217</v>
      </c>
      <c r="E89" s="54" t="s">
        <v>218</v>
      </c>
      <c r="F89" s="69" t="s">
        <v>44</v>
      </c>
      <c r="G89" s="55"/>
      <c r="H89" s="55"/>
      <c r="I89" s="163" t="s">
        <v>219</v>
      </c>
    </row>
    <row r="90" spans="1:9" ht="225.75" customHeight="1" x14ac:dyDescent="0.25">
      <c r="A90" s="257"/>
      <c r="B90" s="94" t="s">
        <v>220</v>
      </c>
      <c r="C90" s="54" t="s">
        <v>221</v>
      </c>
      <c r="D90" s="54" t="s">
        <v>222</v>
      </c>
      <c r="E90" s="54" t="s">
        <v>223</v>
      </c>
      <c r="F90" s="66" t="s">
        <v>44</v>
      </c>
      <c r="G90" s="69"/>
      <c r="H90" s="55"/>
      <c r="I90" s="163" t="s">
        <v>224</v>
      </c>
    </row>
    <row r="91" spans="1:9" ht="81.75" customHeight="1" x14ac:dyDescent="0.2">
      <c r="A91" s="257"/>
      <c r="B91" s="237" t="s">
        <v>225</v>
      </c>
      <c r="C91" s="94" t="s">
        <v>226</v>
      </c>
      <c r="D91" s="54"/>
      <c r="E91" s="54"/>
      <c r="F91" s="66"/>
      <c r="G91" s="55"/>
      <c r="H91" s="56"/>
      <c r="I91" s="67"/>
    </row>
    <row r="92" spans="1:9" ht="152.25" customHeight="1" x14ac:dyDescent="0.25">
      <c r="A92" s="257"/>
      <c r="B92" s="237"/>
      <c r="C92" s="86" t="s">
        <v>227</v>
      </c>
      <c r="D92" s="55" t="s">
        <v>180</v>
      </c>
      <c r="E92" s="55" t="s">
        <v>180</v>
      </c>
      <c r="F92" s="55" t="s">
        <v>44</v>
      </c>
      <c r="G92" s="55"/>
      <c r="H92" s="55"/>
      <c r="I92" s="163" t="s">
        <v>228</v>
      </c>
    </row>
    <row r="93" spans="1:9" ht="36.75" customHeight="1" x14ac:dyDescent="0.25">
      <c r="A93" s="257"/>
      <c r="B93" s="237"/>
      <c r="C93" s="51" t="s">
        <v>229</v>
      </c>
      <c r="D93" s="52" t="s">
        <v>180</v>
      </c>
      <c r="E93" s="52" t="s">
        <v>180</v>
      </c>
      <c r="F93" s="52" t="s">
        <v>17</v>
      </c>
      <c r="G93" s="52"/>
      <c r="H93" s="52"/>
      <c r="I93" s="95" t="s">
        <v>230</v>
      </c>
    </row>
    <row r="94" spans="1:9" ht="36.75" customHeight="1" x14ac:dyDescent="0.2">
      <c r="A94" s="257"/>
      <c r="B94" s="237"/>
      <c r="C94" s="51" t="s">
        <v>231</v>
      </c>
      <c r="D94" s="52" t="s">
        <v>180</v>
      </c>
      <c r="E94" s="52" t="s">
        <v>180</v>
      </c>
      <c r="F94" s="52" t="s">
        <v>17</v>
      </c>
      <c r="G94" s="52"/>
      <c r="H94" s="52"/>
      <c r="I94" s="93" t="s">
        <v>230</v>
      </c>
    </row>
    <row r="95" spans="1:9" ht="36.75" customHeight="1" x14ac:dyDescent="0.2">
      <c r="A95" s="257"/>
      <c r="B95" s="237"/>
      <c r="C95" s="51" t="s">
        <v>232</v>
      </c>
      <c r="D95" s="52" t="s">
        <v>180</v>
      </c>
      <c r="E95" s="52" t="s">
        <v>180</v>
      </c>
      <c r="F95" s="52" t="s">
        <v>17</v>
      </c>
      <c r="G95" s="52"/>
      <c r="H95" s="52"/>
      <c r="I95" s="93" t="s">
        <v>230</v>
      </c>
    </row>
    <row r="96" spans="1:9" ht="36.75" customHeight="1" x14ac:dyDescent="0.2">
      <c r="A96" s="257"/>
      <c r="B96" s="237"/>
      <c r="C96" s="51" t="s">
        <v>233</v>
      </c>
      <c r="D96" s="52" t="s">
        <v>180</v>
      </c>
      <c r="E96" s="52" t="s">
        <v>180</v>
      </c>
      <c r="F96" s="52" t="s">
        <v>17</v>
      </c>
      <c r="G96" s="52"/>
      <c r="H96" s="52"/>
      <c r="I96" s="93" t="s">
        <v>230</v>
      </c>
    </row>
    <row r="97" spans="1:9" ht="36.75" customHeight="1" x14ac:dyDescent="0.2">
      <c r="A97" s="257"/>
      <c r="B97" s="237"/>
      <c r="C97" s="51" t="s">
        <v>234</v>
      </c>
      <c r="D97" s="52" t="s">
        <v>180</v>
      </c>
      <c r="E97" s="52" t="s">
        <v>180</v>
      </c>
      <c r="F97" s="52" t="s">
        <v>17</v>
      </c>
      <c r="G97" s="52"/>
      <c r="H97" s="52"/>
      <c r="I97" s="93" t="s">
        <v>230</v>
      </c>
    </row>
    <row r="98" spans="1:9" s="2" customFormat="1" ht="205.5" customHeight="1" x14ac:dyDescent="0.25">
      <c r="A98" s="257"/>
      <c r="B98" s="94" t="s">
        <v>235</v>
      </c>
      <c r="C98" s="54" t="s">
        <v>236</v>
      </c>
      <c r="D98" s="54" t="s">
        <v>237</v>
      </c>
      <c r="E98" s="54" t="s">
        <v>237</v>
      </c>
      <c r="F98" s="66" t="s">
        <v>44</v>
      </c>
      <c r="G98" s="55"/>
      <c r="H98" s="56"/>
      <c r="I98" s="166" t="s">
        <v>238</v>
      </c>
    </row>
    <row r="99" spans="1:9" ht="50.25" customHeight="1" x14ac:dyDescent="0.2">
      <c r="A99" s="257"/>
      <c r="B99" s="94" t="s">
        <v>239</v>
      </c>
      <c r="C99" s="53" t="s">
        <v>240</v>
      </c>
      <c r="D99" s="54" t="s">
        <v>180</v>
      </c>
      <c r="E99" s="54" t="s">
        <v>180</v>
      </c>
      <c r="F99" s="55"/>
      <c r="G99" s="55" t="s">
        <v>44</v>
      </c>
      <c r="H99" s="56"/>
      <c r="I99" s="80" t="s">
        <v>977</v>
      </c>
    </row>
    <row r="100" spans="1:9" ht="224.25" customHeight="1" x14ac:dyDescent="0.25">
      <c r="A100" s="232" t="s">
        <v>241</v>
      </c>
      <c r="B100" s="94" t="s">
        <v>242</v>
      </c>
      <c r="C100" s="54" t="s">
        <v>243</v>
      </c>
      <c r="D100" s="54" t="s">
        <v>244</v>
      </c>
      <c r="E100" s="54" t="s">
        <v>245</v>
      </c>
      <c r="F100" s="69" t="s">
        <v>44</v>
      </c>
      <c r="G100" s="55"/>
      <c r="H100" s="55"/>
      <c r="I100" s="164" t="s">
        <v>246</v>
      </c>
    </row>
    <row r="101" spans="1:9" ht="276" customHeight="1" x14ac:dyDescent="0.25">
      <c r="A101" s="232"/>
      <c r="B101" s="85" t="s">
        <v>247</v>
      </c>
      <c r="C101" s="54" t="s">
        <v>248</v>
      </c>
      <c r="D101" s="54" t="s">
        <v>249</v>
      </c>
      <c r="E101" s="54" t="s">
        <v>245</v>
      </c>
      <c r="F101" s="69" t="s">
        <v>44</v>
      </c>
      <c r="G101" s="55"/>
      <c r="H101" s="55"/>
      <c r="I101" s="95" t="s">
        <v>250</v>
      </c>
    </row>
    <row r="102" spans="1:9" ht="136.5" customHeight="1" x14ac:dyDescent="0.2">
      <c r="A102" s="232"/>
      <c r="B102" s="265" t="s">
        <v>251</v>
      </c>
      <c r="C102" s="114" t="s">
        <v>252</v>
      </c>
      <c r="D102" s="78"/>
      <c r="E102" s="65"/>
      <c r="F102" s="66"/>
      <c r="G102" s="55"/>
      <c r="H102" s="56"/>
      <c r="I102" s="67"/>
    </row>
    <row r="103" spans="1:9" ht="192.75" customHeight="1" x14ac:dyDescent="0.25">
      <c r="A103" s="232"/>
      <c r="B103" s="265"/>
      <c r="C103" s="54" t="s">
        <v>253</v>
      </c>
      <c r="D103" s="65" t="s">
        <v>254</v>
      </c>
      <c r="E103" s="65" t="s">
        <v>255</v>
      </c>
      <c r="F103" s="55" t="s">
        <v>44</v>
      </c>
      <c r="G103" s="55"/>
      <c r="H103" s="81"/>
      <c r="I103" s="95" t="s">
        <v>256</v>
      </c>
    </row>
    <row r="104" spans="1:9" ht="204.75" customHeight="1" x14ac:dyDescent="0.2">
      <c r="A104" s="232"/>
      <c r="B104" s="265"/>
      <c r="C104" s="54" t="s">
        <v>257</v>
      </c>
      <c r="D104" s="65" t="s">
        <v>258</v>
      </c>
      <c r="E104" s="65" t="s">
        <v>259</v>
      </c>
      <c r="F104" s="55" t="s">
        <v>44</v>
      </c>
      <c r="G104" s="55"/>
      <c r="H104" s="56"/>
      <c r="I104" s="124" t="s">
        <v>256</v>
      </c>
    </row>
    <row r="105" spans="1:9" ht="205.5" customHeight="1" x14ac:dyDescent="0.2">
      <c r="A105" s="232"/>
      <c r="B105" s="265"/>
      <c r="C105" s="65" t="s">
        <v>260</v>
      </c>
      <c r="D105" s="65" t="s">
        <v>258</v>
      </c>
      <c r="E105" s="65" t="s">
        <v>261</v>
      </c>
      <c r="F105" s="55" t="s">
        <v>44</v>
      </c>
      <c r="G105" s="55"/>
      <c r="H105" s="81"/>
      <c r="I105" s="125" t="s">
        <v>256</v>
      </c>
    </row>
    <row r="106" spans="1:9" ht="207.75" customHeight="1" x14ac:dyDescent="0.2">
      <c r="A106" s="232"/>
      <c r="B106" s="265"/>
      <c r="C106" s="65" t="s">
        <v>262</v>
      </c>
      <c r="D106" s="65" t="s">
        <v>263</v>
      </c>
      <c r="E106" s="65" t="s">
        <v>264</v>
      </c>
      <c r="F106" s="55" t="s">
        <v>44</v>
      </c>
      <c r="G106" s="55"/>
      <c r="H106" s="81"/>
      <c r="I106" s="126" t="s">
        <v>256</v>
      </c>
    </row>
    <row r="107" spans="1:9" ht="219.75" customHeight="1" x14ac:dyDescent="0.2">
      <c r="A107" s="232"/>
      <c r="B107" s="265"/>
      <c r="C107" s="65" t="s">
        <v>265</v>
      </c>
      <c r="D107" s="65" t="s">
        <v>266</v>
      </c>
      <c r="E107" s="65" t="s">
        <v>267</v>
      </c>
      <c r="F107" s="55" t="s">
        <v>44</v>
      </c>
      <c r="G107" s="55"/>
      <c r="H107" s="81"/>
      <c r="I107" s="127" t="s">
        <v>256</v>
      </c>
    </row>
    <row r="108" spans="1:9" ht="274.5" customHeight="1" x14ac:dyDescent="0.25">
      <c r="A108" s="232"/>
      <c r="B108" s="265"/>
      <c r="C108" s="65" t="s">
        <v>268</v>
      </c>
      <c r="D108" s="65" t="s">
        <v>266</v>
      </c>
      <c r="E108" s="65" t="s">
        <v>269</v>
      </c>
      <c r="F108" s="55" t="s">
        <v>44</v>
      </c>
      <c r="G108" s="55"/>
      <c r="H108" s="81"/>
      <c r="I108" s="164" t="s">
        <v>270</v>
      </c>
    </row>
    <row r="109" spans="1:9" ht="250.5" customHeight="1" x14ac:dyDescent="0.2">
      <c r="A109" s="232"/>
      <c r="B109" s="265"/>
      <c r="C109" s="65" t="s">
        <v>271</v>
      </c>
      <c r="D109" s="65" t="s">
        <v>266</v>
      </c>
      <c r="E109" s="65" t="s">
        <v>272</v>
      </c>
      <c r="F109" s="55" t="s">
        <v>44</v>
      </c>
      <c r="G109" s="55"/>
      <c r="H109" s="81"/>
      <c r="I109" s="126" t="s">
        <v>273</v>
      </c>
    </row>
    <row r="110" spans="1:9" ht="221.25" customHeight="1" x14ac:dyDescent="0.25">
      <c r="A110" s="232"/>
      <c r="B110" s="265"/>
      <c r="C110" s="54" t="s">
        <v>274</v>
      </c>
      <c r="D110" s="65" t="s">
        <v>266</v>
      </c>
      <c r="E110" s="65" t="s">
        <v>275</v>
      </c>
      <c r="F110" s="55" t="s">
        <v>44</v>
      </c>
      <c r="G110" s="55"/>
      <c r="H110" s="56"/>
      <c r="I110" s="164" t="s">
        <v>276</v>
      </c>
    </row>
    <row r="111" spans="1:9" ht="172.5" customHeight="1" x14ac:dyDescent="0.25">
      <c r="A111" s="232"/>
      <c r="B111" s="94" t="s">
        <v>277</v>
      </c>
      <c r="C111" s="53" t="s">
        <v>278</v>
      </c>
      <c r="D111" s="53" t="s">
        <v>279</v>
      </c>
      <c r="E111" s="53" t="s">
        <v>280</v>
      </c>
      <c r="F111" s="55" t="s">
        <v>44</v>
      </c>
      <c r="G111" s="55"/>
      <c r="H111" s="56"/>
      <c r="I111" s="164" t="s">
        <v>281</v>
      </c>
    </row>
    <row r="112" spans="1:9" ht="185.25" customHeight="1" x14ac:dyDescent="0.25">
      <c r="A112" s="232"/>
      <c r="B112" s="85" t="s">
        <v>282</v>
      </c>
      <c r="C112" s="54" t="s">
        <v>283</v>
      </c>
      <c r="D112" s="54" t="s">
        <v>284</v>
      </c>
      <c r="E112" s="54" t="s">
        <v>285</v>
      </c>
      <c r="F112" s="66" t="s">
        <v>44</v>
      </c>
      <c r="G112" s="55"/>
      <c r="H112" s="55"/>
      <c r="I112" s="164" t="s">
        <v>286</v>
      </c>
    </row>
    <row r="113" spans="1:9" ht="203.25" customHeight="1" x14ac:dyDescent="0.25">
      <c r="A113" s="232"/>
      <c r="B113" s="94" t="s">
        <v>287</v>
      </c>
      <c r="C113" s="53" t="s">
        <v>288</v>
      </c>
      <c r="D113" s="53" t="s">
        <v>289</v>
      </c>
      <c r="E113" s="54" t="s">
        <v>290</v>
      </c>
      <c r="F113" s="55" t="s">
        <v>44</v>
      </c>
      <c r="G113" s="55"/>
      <c r="H113" s="56"/>
      <c r="I113" s="164" t="s">
        <v>291</v>
      </c>
    </row>
    <row r="114" spans="1:9" ht="199.5" customHeight="1" x14ac:dyDescent="0.25">
      <c r="A114" s="232"/>
      <c r="B114" s="237" t="s">
        <v>292</v>
      </c>
      <c r="C114" s="53" t="s">
        <v>293</v>
      </c>
      <c r="D114" s="53" t="s">
        <v>294</v>
      </c>
      <c r="E114" s="54" t="s">
        <v>295</v>
      </c>
      <c r="F114" s="55" t="s">
        <v>44</v>
      </c>
      <c r="G114" s="55"/>
      <c r="H114" s="56"/>
      <c r="I114" s="164" t="s">
        <v>296</v>
      </c>
    </row>
    <row r="115" spans="1:9" ht="182.25" customHeight="1" x14ac:dyDescent="0.2">
      <c r="A115" s="232"/>
      <c r="B115" s="237"/>
      <c r="C115" s="128" t="s">
        <v>297</v>
      </c>
      <c r="D115" s="54" t="s">
        <v>298</v>
      </c>
      <c r="E115" s="54" t="s">
        <v>295</v>
      </c>
      <c r="F115" s="55" t="s">
        <v>44</v>
      </c>
      <c r="G115" s="55"/>
      <c r="H115" s="56"/>
      <c r="I115" s="120" t="s">
        <v>299</v>
      </c>
    </row>
    <row r="116" spans="1:9" ht="159" customHeight="1" x14ac:dyDescent="0.25">
      <c r="A116" s="232"/>
      <c r="B116" s="237"/>
      <c r="C116" s="53" t="s">
        <v>300</v>
      </c>
      <c r="D116" s="53" t="s">
        <v>301</v>
      </c>
      <c r="E116" s="54" t="s">
        <v>295</v>
      </c>
      <c r="F116" s="55" t="s">
        <v>44</v>
      </c>
      <c r="G116" s="55"/>
      <c r="H116" s="56"/>
      <c r="I116" s="164" t="s">
        <v>302</v>
      </c>
    </row>
    <row r="117" spans="1:9" ht="219.75" customHeight="1" x14ac:dyDescent="0.25">
      <c r="A117" s="232"/>
      <c r="B117" s="237"/>
      <c r="C117" s="53" t="s">
        <v>303</v>
      </c>
      <c r="D117" s="54" t="s">
        <v>158</v>
      </c>
      <c r="E117" s="54" t="s">
        <v>304</v>
      </c>
      <c r="F117" s="55" t="s">
        <v>44</v>
      </c>
      <c r="G117" s="55"/>
      <c r="H117" s="56"/>
      <c r="I117" s="164" t="s">
        <v>305</v>
      </c>
    </row>
    <row r="118" spans="1:9" ht="198" customHeight="1" x14ac:dyDescent="0.2">
      <c r="A118" s="232"/>
      <c r="B118" s="237"/>
      <c r="C118" s="82" t="s">
        <v>306</v>
      </c>
      <c r="D118" s="94" t="s">
        <v>307</v>
      </c>
      <c r="E118" s="54" t="s">
        <v>298</v>
      </c>
      <c r="F118" s="55"/>
      <c r="G118" s="55"/>
      <c r="H118" s="56"/>
      <c r="I118" s="67"/>
    </row>
    <row r="119" spans="1:9" ht="219.75" customHeight="1" x14ac:dyDescent="0.25">
      <c r="A119" s="232"/>
      <c r="B119" s="237"/>
      <c r="C119" s="57" t="s">
        <v>308</v>
      </c>
      <c r="D119" s="53" t="s">
        <v>309</v>
      </c>
      <c r="E119" s="54" t="s">
        <v>310</v>
      </c>
      <c r="F119" s="55" t="s">
        <v>44</v>
      </c>
      <c r="G119" s="55"/>
      <c r="H119" s="56"/>
      <c r="I119" s="164" t="s">
        <v>311</v>
      </c>
    </row>
    <row r="120" spans="1:9" ht="186" customHeight="1" x14ac:dyDescent="0.25">
      <c r="A120" s="232"/>
      <c r="B120" s="237"/>
      <c r="C120" s="57" t="s">
        <v>312</v>
      </c>
      <c r="D120" s="53" t="s">
        <v>313</v>
      </c>
      <c r="E120" s="54" t="s">
        <v>310</v>
      </c>
      <c r="F120" s="55" t="s">
        <v>44</v>
      </c>
      <c r="G120" s="55"/>
      <c r="H120" s="56"/>
      <c r="I120" s="95" t="s">
        <v>311</v>
      </c>
    </row>
    <row r="121" spans="1:9" ht="115.5" customHeight="1" x14ac:dyDescent="0.25">
      <c r="A121" s="232"/>
      <c r="B121" s="237"/>
      <c r="C121" s="57" t="s">
        <v>314</v>
      </c>
      <c r="D121" s="53" t="s">
        <v>315</v>
      </c>
      <c r="E121" s="54" t="s">
        <v>310</v>
      </c>
      <c r="F121" s="55"/>
      <c r="G121" s="55" t="s">
        <v>17</v>
      </c>
      <c r="H121" s="56"/>
      <c r="I121" s="163" t="s">
        <v>991</v>
      </c>
    </row>
    <row r="122" spans="1:9" ht="202.5" customHeight="1" x14ac:dyDescent="0.25">
      <c r="A122" s="232"/>
      <c r="B122" s="271" t="s">
        <v>316</v>
      </c>
      <c r="C122" s="53" t="s">
        <v>317</v>
      </c>
      <c r="D122" s="53" t="s">
        <v>318</v>
      </c>
      <c r="E122" s="54" t="s">
        <v>158</v>
      </c>
      <c r="F122" s="55" t="s">
        <v>44</v>
      </c>
      <c r="G122" s="55"/>
      <c r="H122" s="56"/>
      <c r="I122" s="95" t="s">
        <v>319</v>
      </c>
    </row>
    <row r="123" spans="1:9" ht="77.25" customHeight="1" x14ac:dyDescent="0.25">
      <c r="A123" s="232"/>
      <c r="B123" s="271"/>
      <c r="C123" s="53" t="s">
        <v>320</v>
      </c>
      <c r="D123" s="54" t="s">
        <v>158</v>
      </c>
      <c r="E123" s="54" t="s">
        <v>321</v>
      </c>
      <c r="F123" s="55" t="s">
        <v>44</v>
      </c>
      <c r="G123" s="55"/>
      <c r="H123" s="56"/>
      <c r="I123" s="163" t="s">
        <v>319</v>
      </c>
    </row>
    <row r="124" spans="1:9" ht="206.25" customHeight="1" x14ac:dyDescent="0.25">
      <c r="A124" s="232"/>
      <c r="B124" s="94" t="s">
        <v>322</v>
      </c>
      <c r="C124" s="57" t="s">
        <v>323</v>
      </c>
      <c r="D124" s="57" t="s">
        <v>324</v>
      </c>
      <c r="E124" s="54" t="s">
        <v>325</v>
      </c>
      <c r="F124" s="55" t="s">
        <v>44</v>
      </c>
      <c r="G124" s="55"/>
      <c r="H124" s="56"/>
      <c r="I124" s="163" t="s">
        <v>326</v>
      </c>
    </row>
    <row r="125" spans="1:9" ht="195.75" customHeight="1" x14ac:dyDescent="0.25">
      <c r="A125" s="232"/>
      <c r="B125" s="237" t="s">
        <v>327</v>
      </c>
      <c r="C125" s="53" t="s">
        <v>328</v>
      </c>
      <c r="D125" s="64" t="s">
        <v>329</v>
      </c>
      <c r="E125" s="54" t="s">
        <v>158</v>
      </c>
      <c r="F125" s="55" t="s">
        <v>44</v>
      </c>
      <c r="G125" s="55"/>
      <c r="H125" s="56"/>
      <c r="I125" s="95" t="s">
        <v>330</v>
      </c>
    </row>
    <row r="126" spans="1:9" ht="102" customHeight="1" x14ac:dyDescent="0.2">
      <c r="A126" s="232"/>
      <c r="B126" s="237"/>
      <c r="C126" s="94" t="s">
        <v>331</v>
      </c>
      <c r="D126" s="64"/>
      <c r="E126" s="65"/>
      <c r="F126" s="55"/>
      <c r="G126" s="55"/>
      <c r="H126" s="56"/>
      <c r="I126" s="58"/>
    </row>
    <row r="127" spans="1:9" ht="166.5" customHeight="1" x14ac:dyDescent="0.25">
      <c r="A127" s="232"/>
      <c r="B127" s="237"/>
      <c r="C127" s="53" t="s">
        <v>332</v>
      </c>
      <c r="D127" s="54" t="s">
        <v>325</v>
      </c>
      <c r="E127" s="54" t="s">
        <v>325</v>
      </c>
      <c r="F127" s="55" t="s">
        <v>17</v>
      </c>
      <c r="G127" s="55"/>
      <c r="H127" s="56"/>
      <c r="I127" s="164" t="s">
        <v>330</v>
      </c>
    </row>
    <row r="128" spans="1:9" ht="64.5" customHeight="1" x14ac:dyDescent="0.25">
      <c r="A128" s="232"/>
      <c r="B128" s="237"/>
      <c r="C128" s="64" t="s">
        <v>333</v>
      </c>
      <c r="D128" s="65" t="s">
        <v>325</v>
      </c>
      <c r="E128" s="65" t="s">
        <v>325</v>
      </c>
      <c r="F128" s="55" t="s">
        <v>17</v>
      </c>
      <c r="G128" s="55"/>
      <c r="H128" s="56"/>
      <c r="I128" s="164" t="s">
        <v>83</v>
      </c>
    </row>
    <row r="129" spans="1:9" ht="60.75" customHeight="1" x14ac:dyDescent="0.2">
      <c r="A129" s="232"/>
      <c r="B129" s="237"/>
      <c r="C129" s="64" t="s">
        <v>334</v>
      </c>
      <c r="D129" s="65" t="s">
        <v>325</v>
      </c>
      <c r="E129" s="65" t="s">
        <v>325</v>
      </c>
      <c r="F129" s="55" t="s">
        <v>17</v>
      </c>
      <c r="G129" s="55"/>
      <c r="H129" s="56"/>
      <c r="I129" s="116" t="s">
        <v>83</v>
      </c>
    </row>
    <row r="130" spans="1:9" ht="40.5" customHeight="1" x14ac:dyDescent="0.2">
      <c r="A130" s="232"/>
      <c r="B130" s="237"/>
      <c r="C130" s="53" t="s">
        <v>335</v>
      </c>
      <c r="D130" s="54" t="s">
        <v>325</v>
      </c>
      <c r="E130" s="54" t="s">
        <v>325</v>
      </c>
      <c r="F130" s="55" t="s">
        <v>17</v>
      </c>
      <c r="G130" s="55"/>
      <c r="H130" s="56"/>
      <c r="I130" s="116" t="s">
        <v>83</v>
      </c>
    </row>
    <row r="131" spans="1:9" ht="249" customHeight="1" x14ac:dyDescent="0.2">
      <c r="A131" s="269" t="s">
        <v>336</v>
      </c>
      <c r="B131" s="262" t="s">
        <v>337</v>
      </c>
      <c r="C131" s="82" t="s">
        <v>338</v>
      </c>
      <c r="D131" s="94" t="s">
        <v>339</v>
      </c>
      <c r="E131" s="54" t="s">
        <v>298</v>
      </c>
      <c r="F131" s="55"/>
      <c r="G131" s="55"/>
      <c r="H131" s="56"/>
      <c r="I131" s="97"/>
    </row>
    <row r="132" spans="1:9" ht="220.5" customHeight="1" x14ac:dyDescent="0.25">
      <c r="A132" s="269"/>
      <c r="B132" s="262"/>
      <c r="C132" s="53" t="s">
        <v>340</v>
      </c>
      <c r="D132" s="54" t="s">
        <v>158</v>
      </c>
      <c r="E132" s="54" t="s">
        <v>325</v>
      </c>
      <c r="F132" s="55" t="s">
        <v>44</v>
      </c>
      <c r="G132" s="55"/>
      <c r="H132" s="56"/>
      <c r="I132" s="167" t="s">
        <v>341</v>
      </c>
    </row>
    <row r="133" spans="1:9" ht="69" customHeight="1" x14ac:dyDescent="0.25">
      <c r="A133" s="269"/>
      <c r="B133" s="262"/>
      <c r="C133" s="131" t="s">
        <v>342</v>
      </c>
      <c r="D133" s="86" t="s">
        <v>343</v>
      </c>
      <c r="E133" s="54" t="s">
        <v>158</v>
      </c>
      <c r="F133" s="55" t="s">
        <v>44</v>
      </c>
      <c r="G133" s="55"/>
      <c r="H133" s="56"/>
      <c r="I133" s="167" t="s">
        <v>341</v>
      </c>
    </row>
    <row r="134" spans="1:9" ht="181.5" customHeight="1" x14ac:dyDescent="0.25">
      <c r="A134" s="269"/>
      <c r="B134" s="262"/>
      <c r="C134" s="53" t="s">
        <v>344</v>
      </c>
      <c r="D134" s="54" t="s">
        <v>158</v>
      </c>
      <c r="E134" s="54" t="s">
        <v>325</v>
      </c>
      <c r="F134" s="55" t="s">
        <v>44</v>
      </c>
      <c r="G134" s="55"/>
      <c r="H134" s="132"/>
      <c r="I134" s="167" t="s">
        <v>341</v>
      </c>
    </row>
    <row r="135" spans="1:9" ht="98.25" customHeight="1" x14ac:dyDescent="0.25">
      <c r="A135" s="269"/>
      <c r="B135" s="262"/>
      <c r="C135" s="53" t="s">
        <v>345</v>
      </c>
      <c r="D135" s="54" t="s">
        <v>158</v>
      </c>
      <c r="E135" s="54" t="s">
        <v>158</v>
      </c>
      <c r="F135" s="55" t="s">
        <v>44</v>
      </c>
      <c r="G135" s="55"/>
      <c r="H135" s="56"/>
      <c r="I135" s="171" t="s">
        <v>1002</v>
      </c>
    </row>
    <row r="136" spans="1:9" ht="229.5" customHeight="1" x14ac:dyDescent="0.25">
      <c r="A136" s="243" t="s">
        <v>346</v>
      </c>
      <c r="B136" s="262" t="s">
        <v>347</v>
      </c>
      <c r="C136" s="133" t="s">
        <v>348</v>
      </c>
      <c r="D136" s="131" t="s">
        <v>349</v>
      </c>
      <c r="E136" s="89" t="s">
        <v>350</v>
      </c>
      <c r="F136" s="55" t="s">
        <v>44</v>
      </c>
      <c r="G136" s="55"/>
      <c r="H136" s="56"/>
      <c r="I136" s="167" t="s">
        <v>351</v>
      </c>
    </row>
    <row r="137" spans="1:9" ht="135" customHeight="1" x14ac:dyDescent="0.25">
      <c r="A137" s="243"/>
      <c r="B137" s="262"/>
      <c r="C137" s="131" t="s">
        <v>352</v>
      </c>
      <c r="D137" s="131" t="s">
        <v>353</v>
      </c>
      <c r="E137" s="89" t="s">
        <v>350</v>
      </c>
      <c r="F137" s="55"/>
      <c r="G137" s="55" t="s">
        <v>17</v>
      </c>
      <c r="H137" s="51"/>
      <c r="I137" s="171" t="s">
        <v>988</v>
      </c>
    </row>
    <row r="138" spans="1:9" ht="135" customHeight="1" x14ac:dyDescent="0.25">
      <c r="A138" s="243"/>
      <c r="B138" s="262"/>
      <c r="C138" s="131" t="s">
        <v>354</v>
      </c>
      <c r="D138" s="131" t="s">
        <v>355</v>
      </c>
      <c r="E138" s="89" t="s">
        <v>350</v>
      </c>
      <c r="F138" s="55" t="s">
        <v>17</v>
      </c>
      <c r="G138" s="55"/>
      <c r="H138" s="51"/>
      <c r="I138" s="167" t="s">
        <v>987</v>
      </c>
    </row>
    <row r="139" spans="1:9" ht="135" customHeight="1" x14ac:dyDescent="0.25">
      <c r="A139" s="243"/>
      <c r="B139" s="262"/>
      <c r="C139" s="131" t="s">
        <v>356</v>
      </c>
      <c r="D139" s="131" t="s">
        <v>357</v>
      </c>
      <c r="E139" s="89" t="s">
        <v>350</v>
      </c>
      <c r="F139" s="55" t="s">
        <v>17</v>
      </c>
      <c r="G139" s="55"/>
      <c r="H139" s="51"/>
      <c r="I139" s="167" t="s">
        <v>351</v>
      </c>
    </row>
    <row r="140" spans="1:9" ht="135" customHeight="1" x14ac:dyDescent="0.25">
      <c r="A140" s="243"/>
      <c r="B140" s="262"/>
      <c r="C140" s="131" t="s">
        <v>358</v>
      </c>
      <c r="D140" s="131" t="s">
        <v>359</v>
      </c>
      <c r="E140" s="89" t="s">
        <v>350</v>
      </c>
      <c r="F140" s="55" t="s">
        <v>17</v>
      </c>
      <c r="G140" s="55"/>
      <c r="H140" s="51"/>
      <c r="I140" s="167" t="s">
        <v>351</v>
      </c>
    </row>
    <row r="141" spans="1:9" ht="163.5" customHeight="1" x14ac:dyDescent="0.25">
      <c r="A141" s="243"/>
      <c r="B141" s="262"/>
      <c r="C141" s="131" t="s">
        <v>361</v>
      </c>
      <c r="D141" s="131" t="s">
        <v>362</v>
      </c>
      <c r="E141" s="89" t="s">
        <v>350</v>
      </c>
      <c r="F141" s="55" t="s">
        <v>17</v>
      </c>
      <c r="G141" s="55"/>
      <c r="H141" s="51"/>
      <c r="I141" s="167" t="s">
        <v>351</v>
      </c>
    </row>
    <row r="142" spans="1:9" ht="163.5" customHeight="1" x14ac:dyDescent="0.2">
      <c r="A142" s="243"/>
      <c r="B142" s="262"/>
      <c r="C142" s="131" t="s">
        <v>363</v>
      </c>
      <c r="D142" s="131" t="s">
        <v>364</v>
      </c>
      <c r="E142" s="89" t="s">
        <v>350</v>
      </c>
      <c r="F142" s="55"/>
      <c r="G142" s="55" t="s">
        <v>17</v>
      </c>
      <c r="H142" s="51"/>
      <c r="I142" s="168" t="s">
        <v>1003</v>
      </c>
    </row>
    <row r="143" spans="1:9" ht="163.5" customHeight="1" x14ac:dyDescent="0.25">
      <c r="A143" s="243"/>
      <c r="B143" s="262"/>
      <c r="C143" s="131" t="s">
        <v>365</v>
      </c>
      <c r="D143" s="131" t="s">
        <v>366</v>
      </c>
      <c r="E143" s="89" t="s">
        <v>350</v>
      </c>
      <c r="F143" s="55"/>
      <c r="G143" s="55" t="s">
        <v>17</v>
      </c>
      <c r="H143" s="51"/>
      <c r="I143" s="171" t="s">
        <v>1004</v>
      </c>
    </row>
    <row r="144" spans="1:9" ht="267" customHeight="1" x14ac:dyDescent="0.25">
      <c r="A144" s="243"/>
      <c r="B144" s="262"/>
      <c r="C144" s="131" t="s">
        <v>367</v>
      </c>
      <c r="D144" s="131" t="s">
        <v>368</v>
      </c>
      <c r="E144" s="89" t="s">
        <v>350</v>
      </c>
      <c r="F144" s="55"/>
      <c r="G144" s="55" t="s">
        <v>17</v>
      </c>
      <c r="H144" s="51"/>
      <c r="I144" s="167" t="s">
        <v>360</v>
      </c>
    </row>
    <row r="145" spans="1:9" ht="267" customHeight="1" x14ac:dyDescent="0.25">
      <c r="A145" s="243"/>
      <c r="B145" s="262"/>
      <c r="C145" s="131" t="s">
        <v>369</v>
      </c>
      <c r="D145" s="131" t="s">
        <v>370</v>
      </c>
      <c r="E145" s="89" t="s">
        <v>350</v>
      </c>
      <c r="F145" s="55"/>
      <c r="G145" s="55" t="s">
        <v>17</v>
      </c>
      <c r="H145" s="51"/>
      <c r="I145" s="167" t="s">
        <v>360</v>
      </c>
    </row>
    <row r="146" spans="1:9" ht="191.25" customHeight="1" x14ac:dyDescent="0.2">
      <c r="A146" s="243"/>
      <c r="B146" s="262" t="s">
        <v>371</v>
      </c>
      <c r="C146" s="133" t="s">
        <v>372</v>
      </c>
      <c r="D146" s="131" t="s">
        <v>1008</v>
      </c>
      <c r="E146" s="54"/>
      <c r="F146" s="55"/>
      <c r="G146" s="55"/>
      <c r="H146" s="56"/>
      <c r="I146" s="79"/>
    </row>
    <row r="147" spans="1:9" ht="167.25" customHeight="1" x14ac:dyDescent="0.2">
      <c r="A147" s="243"/>
      <c r="B147" s="262"/>
      <c r="C147" s="134" t="s">
        <v>373</v>
      </c>
      <c r="D147" s="131" t="s">
        <v>374</v>
      </c>
      <c r="E147" s="89" t="s">
        <v>350</v>
      </c>
      <c r="F147" s="55" t="s">
        <v>17</v>
      </c>
      <c r="G147" s="56"/>
      <c r="H147" s="56"/>
      <c r="I147" s="80" t="s">
        <v>351</v>
      </c>
    </row>
    <row r="148" spans="1:9" ht="135" customHeight="1" x14ac:dyDescent="0.2">
      <c r="A148" s="243"/>
      <c r="B148" s="262"/>
      <c r="C148" s="134" t="s">
        <v>375</v>
      </c>
      <c r="D148" s="133" t="s">
        <v>376</v>
      </c>
      <c r="E148" s="89" t="s">
        <v>350</v>
      </c>
      <c r="F148" s="55"/>
      <c r="G148" s="56" t="s">
        <v>17</v>
      </c>
      <c r="H148" s="56"/>
      <c r="I148" s="80" t="s">
        <v>989</v>
      </c>
    </row>
    <row r="149" spans="1:9" ht="135" customHeight="1" x14ac:dyDescent="0.25">
      <c r="A149" s="243"/>
      <c r="B149" s="262"/>
      <c r="C149" s="134" t="s">
        <v>377</v>
      </c>
      <c r="D149" s="64" t="s">
        <v>378</v>
      </c>
      <c r="E149" s="89" t="s">
        <v>350</v>
      </c>
      <c r="F149" s="55"/>
      <c r="G149" s="56" t="s">
        <v>17</v>
      </c>
      <c r="H149" s="56"/>
      <c r="I149" s="164" t="s">
        <v>379</v>
      </c>
    </row>
    <row r="150" spans="1:9" ht="237.75" customHeight="1" x14ac:dyDescent="0.25">
      <c r="A150" s="243"/>
      <c r="B150" s="262"/>
      <c r="C150" s="134" t="s">
        <v>380</v>
      </c>
      <c r="D150" s="131" t="s">
        <v>381</v>
      </c>
      <c r="E150" s="89" t="s">
        <v>350</v>
      </c>
      <c r="F150" s="55" t="s">
        <v>17</v>
      </c>
      <c r="G150" s="56"/>
      <c r="H150" s="56"/>
      <c r="I150" s="165" t="s">
        <v>1005</v>
      </c>
    </row>
    <row r="151" spans="1:9" ht="174.75" customHeight="1" x14ac:dyDescent="0.2">
      <c r="A151" s="243"/>
      <c r="B151" s="262"/>
      <c r="C151" s="135" t="s">
        <v>382</v>
      </c>
      <c r="D151" s="136" t="s">
        <v>383</v>
      </c>
      <c r="E151" s="54"/>
      <c r="F151" s="55"/>
      <c r="G151" s="55"/>
      <c r="H151" s="56"/>
      <c r="I151" s="97"/>
    </row>
    <row r="152" spans="1:9" ht="135" customHeight="1" x14ac:dyDescent="0.25">
      <c r="A152" s="243"/>
      <c r="B152" s="262"/>
      <c r="C152" s="131" t="s">
        <v>384</v>
      </c>
      <c r="D152" s="131" t="s">
        <v>385</v>
      </c>
      <c r="E152" s="89" t="s">
        <v>350</v>
      </c>
      <c r="F152" s="55"/>
      <c r="G152" s="55" t="s">
        <v>44</v>
      </c>
      <c r="H152" s="56"/>
      <c r="I152" s="165" t="s">
        <v>953</v>
      </c>
    </row>
    <row r="153" spans="1:9" ht="135" customHeight="1" x14ac:dyDescent="0.25">
      <c r="A153" s="243"/>
      <c r="B153" s="262"/>
      <c r="C153" s="133" t="s">
        <v>387</v>
      </c>
      <c r="D153" s="131" t="s">
        <v>388</v>
      </c>
      <c r="E153" s="89" t="s">
        <v>350</v>
      </c>
      <c r="F153" s="55"/>
      <c r="G153" s="55" t="s">
        <v>17</v>
      </c>
      <c r="H153" s="56"/>
      <c r="I153" s="164" t="s">
        <v>386</v>
      </c>
    </row>
    <row r="154" spans="1:9" ht="135" customHeight="1" x14ac:dyDescent="0.25">
      <c r="A154" s="243"/>
      <c r="B154" s="262"/>
      <c r="C154" s="131" t="s">
        <v>389</v>
      </c>
      <c r="D154" s="131" t="s">
        <v>390</v>
      </c>
      <c r="E154" s="89" t="s">
        <v>350</v>
      </c>
      <c r="F154" s="55"/>
      <c r="G154" s="55" t="s">
        <v>17</v>
      </c>
      <c r="H154" s="56"/>
      <c r="I154" s="164" t="s">
        <v>386</v>
      </c>
    </row>
    <row r="155" spans="1:9" ht="135" customHeight="1" x14ac:dyDescent="0.25">
      <c r="A155" s="243"/>
      <c r="B155" s="262"/>
      <c r="C155" s="131" t="s">
        <v>391</v>
      </c>
      <c r="D155" s="131" t="s">
        <v>392</v>
      </c>
      <c r="E155" s="89" t="s">
        <v>350</v>
      </c>
      <c r="F155" s="55"/>
      <c r="G155" s="55" t="s">
        <v>17</v>
      </c>
      <c r="H155" s="56"/>
      <c r="I155" s="164" t="s">
        <v>386</v>
      </c>
    </row>
    <row r="156" spans="1:9" ht="135" customHeight="1" x14ac:dyDescent="0.2">
      <c r="A156" s="243"/>
      <c r="B156" s="262"/>
      <c r="C156" s="135" t="s">
        <v>393</v>
      </c>
      <c r="D156" s="136" t="s">
        <v>394</v>
      </c>
      <c r="E156" s="54"/>
      <c r="F156" s="55"/>
      <c r="G156" s="55"/>
      <c r="H156" s="52"/>
      <c r="I156" s="97"/>
    </row>
    <row r="157" spans="1:9" ht="135" customHeight="1" x14ac:dyDescent="0.25">
      <c r="A157" s="243"/>
      <c r="B157" s="262"/>
      <c r="C157" s="137" t="s">
        <v>391</v>
      </c>
      <c r="D157" s="131" t="s">
        <v>395</v>
      </c>
      <c r="E157" s="89" t="s">
        <v>350</v>
      </c>
      <c r="F157" s="55"/>
      <c r="G157" s="55" t="s">
        <v>17</v>
      </c>
      <c r="H157" s="56"/>
      <c r="I157" s="164" t="s">
        <v>396</v>
      </c>
    </row>
    <row r="158" spans="1:9" ht="172.5" customHeight="1" x14ac:dyDescent="0.25">
      <c r="A158" s="243"/>
      <c r="B158" s="262"/>
      <c r="C158" s="131" t="s">
        <v>397</v>
      </c>
      <c r="D158" s="131" t="s">
        <v>398</v>
      </c>
      <c r="E158" s="89" t="s">
        <v>350</v>
      </c>
      <c r="F158" s="55"/>
      <c r="G158" s="55" t="s">
        <v>17</v>
      </c>
      <c r="H158" s="56"/>
      <c r="I158" s="164" t="s">
        <v>386</v>
      </c>
    </row>
    <row r="159" spans="1:9" ht="135" customHeight="1" x14ac:dyDescent="0.25">
      <c r="A159" s="243"/>
      <c r="B159" s="262"/>
      <c r="C159" s="131" t="s">
        <v>399</v>
      </c>
      <c r="D159" s="131" t="s">
        <v>400</v>
      </c>
      <c r="E159" s="89" t="s">
        <v>350</v>
      </c>
      <c r="F159" s="55"/>
      <c r="G159" s="55" t="s">
        <v>17</v>
      </c>
      <c r="H159" s="56"/>
      <c r="I159" s="164" t="s">
        <v>386</v>
      </c>
    </row>
    <row r="160" spans="1:9" ht="135" customHeight="1" x14ac:dyDescent="0.25">
      <c r="A160" s="243"/>
      <c r="B160" s="262"/>
      <c r="C160" s="131" t="s">
        <v>401</v>
      </c>
      <c r="D160" s="131" t="s">
        <v>402</v>
      </c>
      <c r="E160" s="89" t="s">
        <v>350</v>
      </c>
      <c r="F160" s="55"/>
      <c r="G160" s="55" t="s">
        <v>17</v>
      </c>
      <c r="H160" s="56"/>
      <c r="I160" s="164" t="s">
        <v>386</v>
      </c>
    </row>
    <row r="161" spans="1:9" ht="135" customHeight="1" x14ac:dyDescent="0.25">
      <c r="A161" s="243"/>
      <c r="B161" s="262"/>
      <c r="C161" s="131" t="s">
        <v>403</v>
      </c>
      <c r="D161" s="131" t="s">
        <v>404</v>
      </c>
      <c r="E161" s="89" t="s">
        <v>350</v>
      </c>
      <c r="F161" s="55"/>
      <c r="G161" s="55" t="s">
        <v>17</v>
      </c>
      <c r="H161" s="56"/>
      <c r="I161" s="164" t="s">
        <v>386</v>
      </c>
    </row>
    <row r="162" spans="1:9" ht="135" customHeight="1" x14ac:dyDescent="0.2">
      <c r="A162" s="243"/>
      <c r="B162" s="262"/>
      <c r="C162" s="135" t="s">
        <v>405</v>
      </c>
      <c r="D162" s="136" t="s">
        <v>406</v>
      </c>
      <c r="E162" s="54"/>
      <c r="F162" s="55"/>
      <c r="G162" s="55"/>
      <c r="H162" s="56"/>
      <c r="I162" s="97"/>
    </row>
    <row r="163" spans="1:9" ht="156.75" customHeight="1" x14ac:dyDescent="0.25">
      <c r="A163" s="243"/>
      <c r="B163" s="262"/>
      <c r="C163" s="133" t="s">
        <v>407</v>
      </c>
      <c r="D163" s="131" t="s">
        <v>408</v>
      </c>
      <c r="E163" s="89" t="s">
        <v>350</v>
      </c>
      <c r="F163" s="55"/>
      <c r="G163" s="56" t="s">
        <v>17</v>
      </c>
      <c r="H163" s="56"/>
      <c r="I163" s="164" t="s">
        <v>990</v>
      </c>
    </row>
    <row r="164" spans="1:9" ht="66" customHeight="1" x14ac:dyDescent="0.2">
      <c r="A164" s="243"/>
      <c r="B164" s="262"/>
      <c r="C164" s="134" t="s">
        <v>409</v>
      </c>
      <c r="D164" s="131" t="s">
        <v>410</v>
      </c>
      <c r="E164" s="89" t="s">
        <v>350</v>
      </c>
      <c r="F164" s="55"/>
      <c r="G164" s="56"/>
      <c r="H164" s="56" t="s">
        <v>17</v>
      </c>
      <c r="I164" s="116" t="s">
        <v>351</v>
      </c>
    </row>
    <row r="165" spans="1:9" ht="135" customHeight="1" x14ac:dyDescent="0.2">
      <c r="A165" s="243"/>
      <c r="B165" s="262"/>
      <c r="C165" s="133" t="s">
        <v>411</v>
      </c>
      <c r="D165" s="131" t="s">
        <v>412</v>
      </c>
      <c r="E165" s="89" t="s">
        <v>350</v>
      </c>
      <c r="F165" s="55"/>
      <c r="G165" s="56"/>
      <c r="H165" s="56" t="s">
        <v>17</v>
      </c>
      <c r="I165" s="116" t="s">
        <v>351</v>
      </c>
    </row>
    <row r="166" spans="1:9" ht="135" customHeight="1" x14ac:dyDescent="0.2">
      <c r="A166" s="243"/>
      <c r="B166" s="262"/>
      <c r="C166" s="131" t="s">
        <v>413</v>
      </c>
      <c r="D166" s="131" t="s">
        <v>414</v>
      </c>
      <c r="E166" s="89" t="s">
        <v>350</v>
      </c>
      <c r="F166" s="55"/>
      <c r="G166" s="56"/>
      <c r="H166" s="56" t="s">
        <v>17</v>
      </c>
      <c r="I166" s="116" t="s">
        <v>351</v>
      </c>
    </row>
    <row r="167" spans="1:9" ht="135" customHeight="1" x14ac:dyDescent="0.2">
      <c r="A167" s="243"/>
      <c r="B167" s="262"/>
      <c r="C167" s="138" t="s">
        <v>415</v>
      </c>
      <c r="D167" s="131" t="s">
        <v>416</v>
      </c>
      <c r="E167" s="89" t="s">
        <v>350</v>
      </c>
      <c r="F167" s="55"/>
      <c r="G167" s="56"/>
      <c r="H167" s="56" t="s">
        <v>17</v>
      </c>
      <c r="I167" s="116" t="s">
        <v>351</v>
      </c>
    </row>
    <row r="168" spans="1:9" ht="135" customHeight="1" x14ac:dyDescent="0.2">
      <c r="A168" s="243"/>
      <c r="B168" s="262"/>
      <c r="C168" s="138" t="s">
        <v>417</v>
      </c>
      <c r="D168" s="131" t="s">
        <v>418</v>
      </c>
      <c r="E168" s="89" t="s">
        <v>350</v>
      </c>
      <c r="F168" s="55"/>
      <c r="G168" s="56"/>
      <c r="H168" s="56" t="s">
        <v>17</v>
      </c>
      <c r="I168" s="116" t="s">
        <v>351</v>
      </c>
    </row>
    <row r="169" spans="1:9" ht="178.5" customHeight="1" x14ac:dyDescent="0.2">
      <c r="A169" s="243"/>
      <c r="B169" s="262"/>
      <c r="C169" s="135" t="s">
        <v>419</v>
      </c>
      <c r="D169" s="139" t="s">
        <v>420</v>
      </c>
      <c r="E169" s="89"/>
      <c r="F169" s="90"/>
      <c r="G169" s="90"/>
      <c r="H169" s="91"/>
      <c r="I169" s="97"/>
    </row>
    <row r="170" spans="1:9" ht="135" customHeight="1" x14ac:dyDescent="0.2">
      <c r="A170" s="243"/>
      <c r="B170" s="262"/>
      <c r="C170" s="140" t="s">
        <v>421</v>
      </c>
      <c r="D170" s="138" t="s">
        <v>422</v>
      </c>
      <c r="E170" s="89" t="s">
        <v>350</v>
      </c>
      <c r="F170" s="55"/>
      <c r="G170" s="55" t="s">
        <v>17</v>
      </c>
      <c r="H170" s="56"/>
      <c r="I170" s="116" t="s">
        <v>351</v>
      </c>
    </row>
    <row r="171" spans="1:9" ht="184.5" customHeight="1" x14ac:dyDescent="0.25">
      <c r="A171" s="243"/>
      <c r="B171" s="262"/>
      <c r="C171" s="140" t="s">
        <v>423</v>
      </c>
      <c r="D171" s="138" t="s">
        <v>424</v>
      </c>
      <c r="E171" s="89" t="s">
        <v>350</v>
      </c>
      <c r="F171" s="55" t="s">
        <v>17</v>
      </c>
      <c r="G171" s="55"/>
      <c r="H171" s="56"/>
      <c r="I171" s="170" t="s">
        <v>1006</v>
      </c>
    </row>
    <row r="172" spans="1:9" ht="135" customHeight="1" x14ac:dyDescent="0.2">
      <c r="A172" s="243"/>
      <c r="B172" s="262"/>
      <c r="C172" s="140" t="s">
        <v>425</v>
      </c>
      <c r="D172" s="138" t="s">
        <v>426</v>
      </c>
      <c r="E172" s="89" t="s">
        <v>350</v>
      </c>
      <c r="F172" s="55"/>
      <c r="G172" s="55" t="s">
        <v>17</v>
      </c>
      <c r="H172" s="56"/>
      <c r="I172" s="58" t="s">
        <v>954</v>
      </c>
    </row>
    <row r="173" spans="1:9" ht="135" customHeight="1" x14ac:dyDescent="0.25">
      <c r="A173" s="243"/>
      <c r="B173" s="262"/>
      <c r="C173" s="140" t="s">
        <v>427</v>
      </c>
      <c r="D173" s="138" t="s">
        <v>428</v>
      </c>
      <c r="E173" s="89" t="s">
        <v>350</v>
      </c>
      <c r="F173" s="55" t="s">
        <v>44</v>
      </c>
      <c r="G173" s="55"/>
      <c r="H173" s="56"/>
      <c r="I173" s="165" t="s">
        <v>955</v>
      </c>
    </row>
    <row r="174" spans="1:9" ht="162" customHeight="1" x14ac:dyDescent="0.2">
      <c r="A174" s="243"/>
      <c r="B174" s="262"/>
      <c r="C174" s="140" t="s">
        <v>429</v>
      </c>
      <c r="D174" s="138" t="s">
        <v>430</v>
      </c>
      <c r="E174" s="89" t="s">
        <v>350</v>
      </c>
      <c r="F174" s="55"/>
      <c r="G174" s="55" t="s">
        <v>17</v>
      </c>
      <c r="H174" s="56"/>
      <c r="I174" s="58" t="s">
        <v>351</v>
      </c>
    </row>
    <row r="175" spans="1:9" ht="205.5" customHeight="1" x14ac:dyDescent="0.2">
      <c r="A175" s="243"/>
      <c r="B175" s="262"/>
      <c r="C175" s="140" t="s">
        <v>431</v>
      </c>
      <c r="D175" s="138" t="s">
        <v>432</v>
      </c>
      <c r="E175" s="89" t="s">
        <v>350</v>
      </c>
      <c r="F175" s="55" t="s">
        <v>44</v>
      </c>
      <c r="G175" s="55"/>
      <c r="H175" s="56"/>
      <c r="I175" s="58" t="s">
        <v>351</v>
      </c>
    </row>
    <row r="176" spans="1:9" ht="210" customHeight="1" x14ac:dyDescent="0.2">
      <c r="A176" s="243"/>
      <c r="B176" s="262"/>
      <c r="C176" s="140" t="s">
        <v>433</v>
      </c>
      <c r="D176" s="138" t="s">
        <v>434</v>
      </c>
      <c r="E176" s="89" t="s">
        <v>350</v>
      </c>
      <c r="F176" s="55" t="s">
        <v>44</v>
      </c>
      <c r="G176" s="55"/>
      <c r="H176" s="56"/>
      <c r="I176" s="58" t="s">
        <v>351</v>
      </c>
    </row>
    <row r="177" spans="1:9" ht="135" customHeight="1" x14ac:dyDescent="0.2">
      <c r="A177" s="243"/>
      <c r="B177" s="262"/>
      <c r="C177" s="140" t="s">
        <v>435</v>
      </c>
      <c r="D177" s="138" t="s">
        <v>436</v>
      </c>
      <c r="E177" s="89" t="s">
        <v>350</v>
      </c>
      <c r="F177" s="55"/>
      <c r="G177" s="55" t="s">
        <v>17</v>
      </c>
      <c r="H177" s="56"/>
      <c r="I177" s="58" t="s">
        <v>954</v>
      </c>
    </row>
    <row r="178" spans="1:9" ht="189.75" customHeight="1" x14ac:dyDescent="0.2">
      <c r="A178" s="243"/>
      <c r="B178" s="262"/>
      <c r="C178" s="135" t="s">
        <v>437</v>
      </c>
      <c r="D178" s="139" t="s">
        <v>438</v>
      </c>
      <c r="E178" s="54"/>
      <c r="F178" s="55"/>
      <c r="G178" s="55"/>
      <c r="H178" s="56"/>
      <c r="I178" s="79"/>
    </row>
    <row r="179" spans="1:9" ht="135" customHeight="1" x14ac:dyDescent="0.2">
      <c r="A179" s="243"/>
      <c r="B179" s="262"/>
      <c r="C179" s="138" t="s">
        <v>439</v>
      </c>
      <c r="D179" s="138" t="s">
        <v>440</v>
      </c>
      <c r="E179" s="89" t="s">
        <v>350</v>
      </c>
      <c r="F179" s="55"/>
      <c r="G179" s="55" t="s">
        <v>17</v>
      </c>
      <c r="H179" s="56"/>
      <c r="I179" s="58" t="s">
        <v>954</v>
      </c>
    </row>
    <row r="180" spans="1:9" ht="135" customHeight="1" x14ac:dyDescent="0.2">
      <c r="A180" s="243"/>
      <c r="B180" s="262"/>
      <c r="C180" s="138" t="s">
        <v>441</v>
      </c>
      <c r="D180" s="138" t="s">
        <v>442</v>
      </c>
      <c r="E180" s="89" t="s">
        <v>350</v>
      </c>
      <c r="F180" s="55"/>
      <c r="G180" s="55" t="s">
        <v>17</v>
      </c>
      <c r="H180" s="56"/>
      <c r="I180" s="58" t="s">
        <v>954</v>
      </c>
    </row>
    <row r="181" spans="1:9" ht="135" customHeight="1" x14ac:dyDescent="0.2">
      <c r="A181" s="243"/>
      <c r="B181" s="262"/>
      <c r="C181" s="138" t="s">
        <v>443</v>
      </c>
      <c r="D181" s="138" t="s">
        <v>444</v>
      </c>
      <c r="E181" s="89" t="s">
        <v>350</v>
      </c>
      <c r="F181" s="55"/>
      <c r="G181" s="55" t="s">
        <v>17</v>
      </c>
      <c r="H181" s="56"/>
      <c r="I181" s="58" t="s">
        <v>954</v>
      </c>
    </row>
    <row r="182" spans="1:9" ht="135" customHeight="1" x14ac:dyDescent="0.2">
      <c r="A182" s="243"/>
      <c r="B182" s="262"/>
      <c r="C182" s="138" t="s">
        <v>445</v>
      </c>
      <c r="D182" s="138" t="s">
        <v>446</v>
      </c>
      <c r="E182" s="89" t="s">
        <v>350</v>
      </c>
      <c r="F182" s="55"/>
      <c r="G182" s="55" t="s">
        <v>17</v>
      </c>
      <c r="H182" s="56"/>
      <c r="I182" s="58" t="s">
        <v>954</v>
      </c>
    </row>
    <row r="183" spans="1:9" ht="135" customHeight="1" x14ac:dyDescent="0.2">
      <c r="A183" s="243"/>
      <c r="B183" s="262"/>
      <c r="C183" s="138" t="s">
        <v>447</v>
      </c>
      <c r="D183" s="138" t="s">
        <v>448</v>
      </c>
      <c r="E183" s="89" t="s">
        <v>350</v>
      </c>
      <c r="F183" s="55"/>
      <c r="G183" s="55" t="s">
        <v>17</v>
      </c>
      <c r="H183" s="56"/>
      <c r="I183" s="58" t="s">
        <v>954</v>
      </c>
    </row>
    <row r="184" spans="1:9" ht="135" customHeight="1" x14ac:dyDescent="0.2">
      <c r="A184" s="243"/>
      <c r="B184" s="262"/>
      <c r="C184" s="138" t="s">
        <v>449</v>
      </c>
      <c r="D184" s="138" t="s">
        <v>450</v>
      </c>
      <c r="E184" s="89" t="s">
        <v>350</v>
      </c>
      <c r="F184" s="55"/>
      <c r="G184" s="55" t="s">
        <v>17</v>
      </c>
      <c r="H184" s="56"/>
      <c r="I184" s="58" t="s">
        <v>954</v>
      </c>
    </row>
    <row r="185" spans="1:9" ht="135" customHeight="1" x14ac:dyDescent="0.2">
      <c r="A185" s="243"/>
      <c r="B185" s="262"/>
      <c r="C185" s="138" t="s">
        <v>451</v>
      </c>
      <c r="D185" s="138" t="s">
        <v>452</v>
      </c>
      <c r="E185" s="89" t="s">
        <v>350</v>
      </c>
      <c r="F185" s="55"/>
      <c r="G185" s="55" t="s">
        <v>17</v>
      </c>
      <c r="H185" s="56"/>
      <c r="I185" s="58" t="s">
        <v>954</v>
      </c>
    </row>
    <row r="186" spans="1:9" ht="327" customHeight="1" x14ac:dyDescent="0.2">
      <c r="A186" s="269" t="s">
        <v>453</v>
      </c>
      <c r="B186" s="270" t="s">
        <v>454</v>
      </c>
      <c r="C186" s="82" t="s">
        <v>455</v>
      </c>
      <c r="D186" s="119" t="s">
        <v>956</v>
      </c>
      <c r="E186" s="54" t="s">
        <v>456</v>
      </c>
      <c r="F186" s="55"/>
      <c r="G186" s="55"/>
      <c r="H186" s="56"/>
      <c r="I186" s="79"/>
    </row>
    <row r="187" spans="1:9" ht="157.5" customHeight="1" x14ac:dyDescent="0.2">
      <c r="A187" s="269"/>
      <c r="B187" s="270"/>
      <c r="C187" s="141" t="s">
        <v>457</v>
      </c>
      <c r="D187" s="142" t="s">
        <v>458</v>
      </c>
      <c r="E187" s="54"/>
      <c r="F187" s="55"/>
      <c r="G187" s="55"/>
      <c r="H187" s="56"/>
      <c r="I187" s="79"/>
    </row>
    <row r="188" spans="1:9" ht="111" customHeight="1" x14ac:dyDescent="0.25">
      <c r="A188" s="269"/>
      <c r="B188" s="270"/>
      <c r="C188" s="53" t="s">
        <v>459</v>
      </c>
      <c r="D188" s="53" t="s">
        <v>460</v>
      </c>
      <c r="E188" s="54" t="s">
        <v>461</v>
      </c>
      <c r="F188" s="55" t="s">
        <v>44</v>
      </c>
      <c r="G188" s="55"/>
      <c r="H188" s="81"/>
      <c r="I188" s="95" t="s">
        <v>462</v>
      </c>
    </row>
    <row r="189" spans="1:9" ht="74.25" customHeight="1" x14ac:dyDescent="0.2">
      <c r="A189" s="269"/>
      <c r="B189" s="270"/>
      <c r="C189" s="53" t="s">
        <v>463</v>
      </c>
      <c r="D189" s="53" t="s">
        <v>464</v>
      </c>
      <c r="E189" s="54" t="s">
        <v>461</v>
      </c>
      <c r="F189" s="55" t="s">
        <v>44</v>
      </c>
      <c r="G189" s="55"/>
      <c r="H189" s="81"/>
      <c r="I189" s="125" t="s">
        <v>462</v>
      </c>
    </row>
    <row r="190" spans="1:9" ht="69.75" customHeight="1" x14ac:dyDescent="0.2">
      <c r="A190" s="269"/>
      <c r="B190" s="270"/>
      <c r="C190" s="53" t="s">
        <v>465</v>
      </c>
      <c r="D190" s="53" t="s">
        <v>466</v>
      </c>
      <c r="E190" s="54" t="s">
        <v>461</v>
      </c>
      <c r="F190" s="55" t="s">
        <v>44</v>
      </c>
      <c r="G190" s="55"/>
      <c r="H190" s="81"/>
      <c r="I190" s="125" t="s">
        <v>462</v>
      </c>
    </row>
    <row r="191" spans="1:9" ht="84.75" customHeight="1" x14ac:dyDescent="0.2">
      <c r="A191" s="269"/>
      <c r="B191" s="270"/>
      <c r="C191" s="53" t="s">
        <v>467</v>
      </c>
      <c r="D191" s="53" t="s">
        <v>468</v>
      </c>
      <c r="E191" s="54" t="s">
        <v>461</v>
      </c>
      <c r="F191" s="55" t="s">
        <v>44</v>
      </c>
      <c r="G191" s="55"/>
      <c r="H191" s="56"/>
      <c r="I191" s="143" t="s">
        <v>462</v>
      </c>
    </row>
    <row r="192" spans="1:9" ht="113.25" customHeight="1" x14ac:dyDescent="0.2">
      <c r="A192" s="269"/>
      <c r="B192" s="270"/>
      <c r="C192" s="53" t="s">
        <v>469</v>
      </c>
      <c r="D192" s="53" t="s">
        <v>470</v>
      </c>
      <c r="E192" s="54" t="s">
        <v>461</v>
      </c>
      <c r="F192" s="55" t="s">
        <v>44</v>
      </c>
      <c r="G192" s="55"/>
      <c r="H192" s="56"/>
      <c r="I192" s="143" t="s">
        <v>462</v>
      </c>
    </row>
    <row r="193" spans="1:9" ht="55.5" customHeight="1" x14ac:dyDescent="0.2">
      <c r="A193" s="269"/>
      <c r="B193" s="270"/>
      <c r="C193" s="53" t="s">
        <v>471</v>
      </c>
      <c r="D193" s="53" t="s">
        <v>472</v>
      </c>
      <c r="E193" s="54" t="s">
        <v>461</v>
      </c>
      <c r="F193" s="55" t="s">
        <v>44</v>
      </c>
      <c r="G193" s="55"/>
      <c r="H193" s="56"/>
      <c r="I193" s="143" t="s">
        <v>462</v>
      </c>
    </row>
    <row r="194" spans="1:9" ht="228" customHeight="1" x14ac:dyDescent="0.25">
      <c r="A194" s="269"/>
      <c r="B194" s="270"/>
      <c r="C194" s="131" t="s">
        <v>473</v>
      </c>
      <c r="D194" s="53" t="s">
        <v>474</v>
      </c>
      <c r="E194" s="54" t="s">
        <v>461</v>
      </c>
      <c r="F194" s="55" t="s">
        <v>44</v>
      </c>
      <c r="G194" s="55"/>
      <c r="H194" s="56"/>
      <c r="I194" s="164" t="s">
        <v>475</v>
      </c>
    </row>
    <row r="195" spans="1:9" ht="129.75" customHeight="1" x14ac:dyDescent="0.2">
      <c r="A195" s="269"/>
      <c r="B195" s="270"/>
      <c r="C195" s="136" t="s">
        <v>476</v>
      </c>
      <c r="D195" s="94" t="s">
        <v>477</v>
      </c>
      <c r="E195" s="54" t="s">
        <v>478</v>
      </c>
      <c r="F195" s="55"/>
      <c r="G195" s="55"/>
      <c r="H195" s="56"/>
      <c r="I195" s="79"/>
    </row>
    <row r="196" spans="1:9" ht="38.25" x14ac:dyDescent="0.25">
      <c r="A196" s="269"/>
      <c r="B196" s="270"/>
      <c r="C196" s="53" t="s">
        <v>479</v>
      </c>
      <c r="D196" s="53" t="s">
        <v>460</v>
      </c>
      <c r="E196" s="54" t="s">
        <v>461</v>
      </c>
      <c r="F196" s="55" t="s">
        <v>44</v>
      </c>
      <c r="G196" s="55"/>
      <c r="H196" s="52"/>
      <c r="I196" s="95" t="s">
        <v>480</v>
      </c>
    </row>
    <row r="197" spans="1:9" ht="38.25" x14ac:dyDescent="0.2">
      <c r="A197" s="269"/>
      <c r="B197" s="270"/>
      <c r="C197" s="53" t="s">
        <v>481</v>
      </c>
      <c r="D197" s="53" t="s">
        <v>482</v>
      </c>
      <c r="E197" s="54" t="s">
        <v>461</v>
      </c>
      <c r="F197" s="55" t="s">
        <v>44</v>
      </c>
      <c r="G197" s="55"/>
      <c r="H197" s="52"/>
      <c r="I197" s="125" t="s">
        <v>480</v>
      </c>
    </row>
    <row r="198" spans="1:9" ht="60" customHeight="1" x14ac:dyDescent="0.2">
      <c r="A198" s="269"/>
      <c r="B198" s="270"/>
      <c r="C198" s="53" t="s">
        <v>483</v>
      </c>
      <c r="D198" s="53" t="s">
        <v>484</v>
      </c>
      <c r="E198" s="54" t="s">
        <v>461</v>
      </c>
      <c r="F198" s="55" t="s">
        <v>44</v>
      </c>
      <c r="G198" s="55"/>
      <c r="H198" s="52"/>
      <c r="I198" s="125" t="s">
        <v>480</v>
      </c>
    </row>
    <row r="199" spans="1:9" ht="38.25" x14ac:dyDescent="0.2">
      <c r="A199" s="269"/>
      <c r="B199" s="270"/>
      <c r="C199" s="53" t="s">
        <v>485</v>
      </c>
      <c r="D199" s="53" t="s">
        <v>486</v>
      </c>
      <c r="E199" s="54" t="s">
        <v>461</v>
      </c>
      <c r="F199" s="55" t="s">
        <v>44</v>
      </c>
      <c r="G199" s="55"/>
      <c r="H199" s="52"/>
      <c r="I199" s="125" t="s">
        <v>480</v>
      </c>
    </row>
    <row r="200" spans="1:9" ht="38.25" x14ac:dyDescent="0.2">
      <c r="A200" s="269"/>
      <c r="B200" s="270"/>
      <c r="C200" s="53" t="s">
        <v>487</v>
      </c>
      <c r="D200" s="53" t="s">
        <v>488</v>
      </c>
      <c r="E200" s="54" t="s">
        <v>461</v>
      </c>
      <c r="F200" s="55" t="s">
        <v>44</v>
      </c>
      <c r="G200" s="55"/>
      <c r="H200" s="52"/>
      <c r="I200" s="125" t="s">
        <v>480</v>
      </c>
    </row>
    <row r="201" spans="1:9" ht="38.25" x14ac:dyDescent="0.2">
      <c r="A201" s="269"/>
      <c r="B201" s="270"/>
      <c r="C201" s="53" t="s">
        <v>489</v>
      </c>
      <c r="D201" s="53" t="s">
        <v>490</v>
      </c>
      <c r="E201" s="54" t="s">
        <v>461</v>
      </c>
      <c r="F201" s="55" t="s">
        <v>44</v>
      </c>
      <c r="G201" s="55"/>
      <c r="H201" s="52"/>
      <c r="I201" s="125" t="s">
        <v>480</v>
      </c>
    </row>
    <row r="202" spans="1:9" ht="38.25" customHeight="1" x14ac:dyDescent="0.2">
      <c r="A202" s="269"/>
      <c r="B202" s="270"/>
      <c r="C202" s="53" t="s">
        <v>491</v>
      </c>
      <c r="D202" s="53" t="s">
        <v>492</v>
      </c>
      <c r="E202" s="54" t="s">
        <v>461</v>
      </c>
      <c r="F202" s="55" t="s">
        <v>44</v>
      </c>
      <c r="G202" s="55"/>
      <c r="H202" s="52"/>
      <c r="I202" s="125" t="s">
        <v>480</v>
      </c>
    </row>
    <row r="203" spans="1:9" ht="38.25" customHeight="1" x14ac:dyDescent="0.2">
      <c r="A203" s="269"/>
      <c r="B203" s="270"/>
      <c r="C203" s="53" t="s">
        <v>493</v>
      </c>
      <c r="D203" s="53" t="s">
        <v>494</v>
      </c>
      <c r="E203" s="54" t="s">
        <v>461</v>
      </c>
      <c r="F203" s="55" t="s">
        <v>44</v>
      </c>
      <c r="G203" s="55"/>
      <c r="H203" s="52"/>
      <c r="I203" s="125" t="s">
        <v>480</v>
      </c>
    </row>
    <row r="204" spans="1:9" ht="38.25" x14ac:dyDescent="0.2">
      <c r="A204" s="269"/>
      <c r="B204" s="270"/>
      <c r="C204" s="53" t="s">
        <v>495</v>
      </c>
      <c r="D204" s="53" t="s">
        <v>496</v>
      </c>
      <c r="E204" s="54" t="s">
        <v>461</v>
      </c>
      <c r="F204" s="55" t="s">
        <v>44</v>
      </c>
      <c r="G204" s="55"/>
      <c r="H204" s="52"/>
      <c r="I204" s="125" t="s">
        <v>480</v>
      </c>
    </row>
    <row r="205" spans="1:9" ht="38.25" x14ac:dyDescent="0.2">
      <c r="A205" s="269"/>
      <c r="B205" s="270"/>
      <c r="C205" s="53" t="s">
        <v>497</v>
      </c>
      <c r="D205" s="53" t="s">
        <v>496</v>
      </c>
      <c r="E205" s="54" t="s">
        <v>461</v>
      </c>
      <c r="F205" s="55" t="s">
        <v>44</v>
      </c>
      <c r="G205" s="55"/>
      <c r="H205" s="52"/>
      <c r="I205" s="125" t="s">
        <v>480</v>
      </c>
    </row>
    <row r="206" spans="1:9" ht="42.75" customHeight="1" x14ac:dyDescent="0.2">
      <c r="A206" s="269"/>
      <c r="B206" s="270"/>
      <c r="C206" s="53" t="s">
        <v>498</v>
      </c>
      <c r="D206" s="53" t="s">
        <v>499</v>
      </c>
      <c r="E206" s="54" t="s">
        <v>461</v>
      </c>
      <c r="F206" s="55" t="s">
        <v>44</v>
      </c>
      <c r="G206" s="55"/>
      <c r="H206" s="56"/>
      <c r="I206" s="125" t="s">
        <v>480</v>
      </c>
    </row>
    <row r="207" spans="1:9" ht="42.75" customHeight="1" x14ac:dyDescent="0.2">
      <c r="A207" s="269"/>
      <c r="B207" s="270"/>
      <c r="C207" s="53" t="s">
        <v>500</v>
      </c>
      <c r="D207" s="53" t="s">
        <v>501</v>
      </c>
      <c r="E207" s="54" t="s">
        <v>461</v>
      </c>
      <c r="F207" s="55" t="s">
        <v>44</v>
      </c>
      <c r="G207" s="55"/>
      <c r="H207" s="56"/>
      <c r="I207" s="125" t="s">
        <v>480</v>
      </c>
    </row>
    <row r="208" spans="1:9" ht="101.25" customHeight="1" x14ac:dyDescent="0.25">
      <c r="A208" s="269"/>
      <c r="B208" s="270"/>
      <c r="C208" s="131" t="s">
        <v>502</v>
      </c>
      <c r="D208" s="53" t="s">
        <v>474</v>
      </c>
      <c r="E208" s="54" t="s">
        <v>461</v>
      </c>
      <c r="F208" s="55" t="s">
        <v>44</v>
      </c>
      <c r="G208" s="55"/>
      <c r="H208" s="56"/>
      <c r="I208" s="164" t="s">
        <v>475</v>
      </c>
    </row>
    <row r="209" spans="1:9" ht="63.75" customHeight="1" x14ac:dyDescent="0.2">
      <c r="A209" s="269"/>
      <c r="B209" s="270"/>
      <c r="C209" s="94" t="s">
        <v>503</v>
      </c>
      <c r="D209" s="81"/>
      <c r="E209" s="54" t="s">
        <v>325</v>
      </c>
      <c r="F209" s="55"/>
      <c r="G209" s="55"/>
      <c r="H209" s="56"/>
      <c r="I209" s="79"/>
    </row>
    <row r="210" spans="1:9" ht="69" customHeight="1" x14ac:dyDescent="0.25">
      <c r="A210" s="269"/>
      <c r="B210" s="270"/>
      <c r="C210" s="53" t="s">
        <v>504</v>
      </c>
      <c r="D210" s="53" t="s">
        <v>505</v>
      </c>
      <c r="E210" s="54" t="s">
        <v>506</v>
      </c>
      <c r="F210" s="55" t="s">
        <v>44</v>
      </c>
      <c r="G210" s="55"/>
      <c r="H210" s="56"/>
      <c r="I210" s="164" t="s">
        <v>507</v>
      </c>
    </row>
    <row r="211" spans="1:9" ht="69" customHeight="1" x14ac:dyDescent="0.2">
      <c r="A211" s="269"/>
      <c r="B211" s="270"/>
      <c r="C211" s="53" t="s">
        <v>508</v>
      </c>
      <c r="D211" s="53" t="s">
        <v>484</v>
      </c>
      <c r="E211" s="54" t="s">
        <v>506</v>
      </c>
      <c r="F211" s="55" t="s">
        <v>44</v>
      </c>
      <c r="G211" s="55"/>
      <c r="H211" s="56"/>
      <c r="I211" s="130" t="s">
        <v>507</v>
      </c>
    </row>
    <row r="212" spans="1:9" ht="67.5" customHeight="1" x14ac:dyDescent="0.2">
      <c r="A212" s="269"/>
      <c r="B212" s="270"/>
      <c r="C212" s="53" t="s">
        <v>509</v>
      </c>
      <c r="D212" s="53" t="s">
        <v>486</v>
      </c>
      <c r="E212" s="54" t="s">
        <v>506</v>
      </c>
      <c r="F212" s="55" t="s">
        <v>44</v>
      </c>
      <c r="G212" s="55"/>
      <c r="H212" s="56"/>
      <c r="I212" s="130" t="s">
        <v>507</v>
      </c>
    </row>
    <row r="213" spans="1:9" ht="62.25" customHeight="1" x14ac:dyDescent="0.2">
      <c r="A213" s="269"/>
      <c r="B213" s="270"/>
      <c r="C213" s="53" t="s">
        <v>510</v>
      </c>
      <c r="D213" s="53" t="s">
        <v>470</v>
      </c>
      <c r="E213" s="54" t="s">
        <v>506</v>
      </c>
      <c r="F213" s="55" t="s">
        <v>44</v>
      </c>
      <c r="G213" s="55"/>
      <c r="H213" s="56"/>
      <c r="I213" s="130" t="s">
        <v>507</v>
      </c>
    </row>
    <row r="214" spans="1:9" ht="58.5" customHeight="1" x14ac:dyDescent="0.2">
      <c r="A214" s="269"/>
      <c r="B214" s="270"/>
      <c r="C214" s="53" t="s">
        <v>511</v>
      </c>
      <c r="D214" s="53" t="s">
        <v>512</v>
      </c>
      <c r="E214" s="54" t="s">
        <v>506</v>
      </c>
      <c r="F214" s="55" t="s">
        <v>44</v>
      </c>
      <c r="G214" s="55"/>
      <c r="H214" s="56"/>
      <c r="I214" s="130" t="s">
        <v>507</v>
      </c>
    </row>
    <row r="215" spans="1:9" ht="61.5" customHeight="1" x14ac:dyDescent="0.2">
      <c r="A215" s="269"/>
      <c r="B215" s="270"/>
      <c r="C215" s="53" t="s">
        <v>513</v>
      </c>
      <c r="D215" s="53" t="s">
        <v>514</v>
      </c>
      <c r="E215" s="54" t="s">
        <v>506</v>
      </c>
      <c r="F215" s="55" t="s">
        <v>44</v>
      </c>
      <c r="G215" s="55"/>
      <c r="H215" s="56"/>
      <c r="I215" s="130" t="s">
        <v>507</v>
      </c>
    </row>
    <row r="216" spans="1:9" ht="71.25" customHeight="1" x14ac:dyDescent="0.2">
      <c r="A216" s="269"/>
      <c r="B216" s="270"/>
      <c r="C216" s="53" t="s">
        <v>515</v>
      </c>
      <c r="D216" s="53" t="s">
        <v>516</v>
      </c>
      <c r="E216" s="54" t="s">
        <v>506</v>
      </c>
      <c r="F216" s="55" t="s">
        <v>44</v>
      </c>
      <c r="G216" s="55"/>
      <c r="H216" s="56"/>
      <c r="I216" s="130" t="s">
        <v>507</v>
      </c>
    </row>
    <row r="217" spans="1:9" ht="55.5" customHeight="1" x14ac:dyDescent="0.2">
      <c r="A217" s="269"/>
      <c r="B217" s="270"/>
      <c r="C217" s="53" t="s">
        <v>517</v>
      </c>
      <c r="D217" s="53" t="s">
        <v>490</v>
      </c>
      <c r="E217" s="54" t="s">
        <v>506</v>
      </c>
      <c r="F217" s="55" t="s">
        <v>44</v>
      </c>
      <c r="G217" s="55"/>
      <c r="H217" s="56"/>
      <c r="I217" s="130" t="s">
        <v>507</v>
      </c>
    </row>
    <row r="218" spans="1:9" ht="55.5" customHeight="1" x14ac:dyDescent="0.2">
      <c r="A218" s="269"/>
      <c r="B218" s="270"/>
      <c r="C218" s="53" t="s">
        <v>518</v>
      </c>
      <c r="D218" s="53" t="s">
        <v>519</v>
      </c>
      <c r="E218" s="54" t="s">
        <v>506</v>
      </c>
      <c r="F218" s="55" t="s">
        <v>44</v>
      </c>
      <c r="G218" s="55"/>
      <c r="H218" s="56"/>
      <c r="I218" s="130" t="s">
        <v>507</v>
      </c>
    </row>
    <row r="219" spans="1:9" ht="183" customHeight="1" x14ac:dyDescent="0.2">
      <c r="A219" s="269"/>
      <c r="B219" s="270"/>
      <c r="C219" s="119" t="s">
        <v>520</v>
      </c>
      <c r="D219" s="144" t="s">
        <v>521</v>
      </c>
      <c r="E219" s="54" t="s">
        <v>522</v>
      </c>
      <c r="F219" s="55"/>
      <c r="G219" s="55"/>
      <c r="H219" s="56"/>
      <c r="I219" s="79"/>
    </row>
    <row r="220" spans="1:9" ht="198.75" customHeight="1" x14ac:dyDescent="0.25">
      <c r="A220" s="269"/>
      <c r="B220" s="270"/>
      <c r="C220" s="64" t="s">
        <v>523</v>
      </c>
      <c r="D220" s="145" t="s">
        <v>521</v>
      </c>
      <c r="E220" s="54" t="s">
        <v>524</v>
      </c>
      <c r="F220" s="55" t="s">
        <v>44</v>
      </c>
      <c r="G220" s="55"/>
      <c r="H220" s="81"/>
      <c r="I220" s="164" t="s">
        <v>525</v>
      </c>
    </row>
    <row r="221" spans="1:9" ht="75" customHeight="1" x14ac:dyDescent="0.25">
      <c r="A221" s="269"/>
      <c r="B221" s="270"/>
      <c r="C221" s="53" t="s">
        <v>526</v>
      </c>
      <c r="D221" s="54" t="s">
        <v>527</v>
      </c>
      <c r="E221" s="54" t="s">
        <v>524</v>
      </c>
      <c r="F221" s="55" t="s">
        <v>44</v>
      </c>
      <c r="G221" s="55"/>
      <c r="H221" s="81"/>
      <c r="I221" s="164" t="s">
        <v>528</v>
      </c>
    </row>
    <row r="222" spans="1:9" ht="91.5" customHeight="1" x14ac:dyDescent="0.2">
      <c r="A222" s="269"/>
      <c r="B222" s="270"/>
      <c r="C222" s="94" t="s">
        <v>529</v>
      </c>
      <c r="D222" s="94" t="s">
        <v>530</v>
      </c>
      <c r="E222" s="53"/>
      <c r="F222" s="55"/>
      <c r="G222" s="55"/>
      <c r="H222" s="56"/>
      <c r="I222" s="79"/>
    </row>
    <row r="223" spans="1:9" ht="232.5" customHeight="1" x14ac:dyDescent="0.25">
      <c r="A223" s="269"/>
      <c r="B223" s="270"/>
      <c r="C223" s="53" t="s">
        <v>531</v>
      </c>
      <c r="D223" s="53" t="s">
        <v>532</v>
      </c>
      <c r="E223" s="53" t="s">
        <v>532</v>
      </c>
      <c r="F223" s="55" t="s">
        <v>44</v>
      </c>
      <c r="G223" s="55"/>
      <c r="H223" s="56"/>
      <c r="I223" s="164" t="s">
        <v>533</v>
      </c>
    </row>
    <row r="224" spans="1:9" ht="240.75" customHeight="1" x14ac:dyDescent="0.2">
      <c r="A224" s="269"/>
      <c r="B224" s="270"/>
      <c r="C224" s="53" t="s">
        <v>534</v>
      </c>
      <c r="D224" s="53" t="s">
        <v>532</v>
      </c>
      <c r="E224" s="53" t="s">
        <v>532</v>
      </c>
      <c r="F224" s="55" t="s">
        <v>44</v>
      </c>
      <c r="G224" s="55"/>
      <c r="H224" s="56"/>
      <c r="I224" s="58" t="s">
        <v>533</v>
      </c>
    </row>
    <row r="225" spans="1:9" ht="252.75" customHeight="1" x14ac:dyDescent="0.25">
      <c r="A225" s="269"/>
      <c r="B225" s="146" t="s">
        <v>535</v>
      </c>
      <c r="C225" s="53" t="s">
        <v>536</v>
      </c>
      <c r="D225" s="53" t="s">
        <v>537</v>
      </c>
      <c r="E225" s="53" t="s">
        <v>538</v>
      </c>
      <c r="F225" s="55" t="s">
        <v>44</v>
      </c>
      <c r="G225" s="55"/>
      <c r="H225" s="56"/>
      <c r="I225" s="164" t="s">
        <v>475</v>
      </c>
    </row>
    <row r="226" spans="1:9" ht="225.75" customHeight="1" x14ac:dyDescent="0.2">
      <c r="A226" s="232" t="s">
        <v>539</v>
      </c>
      <c r="B226" s="237" t="s">
        <v>540</v>
      </c>
      <c r="C226" s="86" t="s">
        <v>541</v>
      </c>
      <c r="D226" s="64" t="s">
        <v>542</v>
      </c>
      <c r="E226" s="64" t="s">
        <v>158</v>
      </c>
      <c r="F226" s="55" t="s">
        <v>44</v>
      </c>
      <c r="G226" s="55"/>
      <c r="H226" s="56"/>
      <c r="I226" s="169" t="s">
        <v>83</v>
      </c>
    </row>
    <row r="227" spans="1:9" ht="186" customHeight="1" x14ac:dyDescent="0.2">
      <c r="A227" s="232"/>
      <c r="B227" s="237"/>
      <c r="C227" s="86" t="s">
        <v>543</v>
      </c>
      <c r="D227" s="64" t="s">
        <v>544</v>
      </c>
      <c r="E227" s="64" t="s">
        <v>158</v>
      </c>
      <c r="F227" s="55" t="s">
        <v>17</v>
      </c>
      <c r="G227" s="55"/>
      <c r="H227" s="56"/>
      <c r="I227" s="130" t="s">
        <v>83</v>
      </c>
    </row>
    <row r="228" spans="1:9" ht="153.75" customHeight="1" x14ac:dyDescent="0.25">
      <c r="A228" s="232"/>
      <c r="B228" s="237"/>
      <c r="C228" s="147" t="s">
        <v>545</v>
      </c>
      <c r="D228" s="64" t="s">
        <v>544</v>
      </c>
      <c r="E228" s="64" t="s">
        <v>158</v>
      </c>
      <c r="F228" s="55" t="s">
        <v>44</v>
      </c>
      <c r="G228" s="55"/>
      <c r="H228" s="56"/>
      <c r="I228" s="165" t="s">
        <v>957</v>
      </c>
    </row>
    <row r="229" spans="1:9" ht="201.75" customHeight="1" x14ac:dyDescent="0.25">
      <c r="A229" s="148" t="s">
        <v>546</v>
      </c>
      <c r="B229" s="146" t="s">
        <v>547</v>
      </c>
      <c r="C229" s="53" t="s">
        <v>548</v>
      </c>
      <c r="D229" s="53" t="s">
        <v>549</v>
      </c>
      <c r="E229" s="64" t="s">
        <v>158</v>
      </c>
      <c r="F229" s="55" t="s">
        <v>44</v>
      </c>
      <c r="G229" s="55"/>
      <c r="H229" s="56"/>
      <c r="I229" s="164" t="s">
        <v>550</v>
      </c>
    </row>
    <row r="230" spans="1:9" ht="138" customHeight="1" x14ac:dyDescent="0.2">
      <c r="A230" s="243" t="s">
        <v>551</v>
      </c>
      <c r="B230" s="237" t="s">
        <v>552</v>
      </c>
      <c r="C230" s="82" t="s">
        <v>553</v>
      </c>
      <c r="D230" s="64" t="s">
        <v>554</v>
      </c>
      <c r="E230" s="64" t="s">
        <v>298</v>
      </c>
      <c r="F230" s="55"/>
      <c r="G230" s="55"/>
      <c r="H230" s="56"/>
      <c r="I230" s="58"/>
    </row>
    <row r="231" spans="1:9" ht="123" customHeight="1" x14ac:dyDescent="0.2">
      <c r="A231" s="243"/>
      <c r="B231" s="237"/>
      <c r="C231" s="53" t="s">
        <v>555</v>
      </c>
      <c r="D231" s="53" t="s">
        <v>554</v>
      </c>
      <c r="E231" s="64" t="s">
        <v>158</v>
      </c>
      <c r="F231" s="55"/>
      <c r="G231" s="55"/>
      <c r="H231" s="52" t="s">
        <v>17</v>
      </c>
      <c r="I231" s="129" t="s">
        <v>958</v>
      </c>
    </row>
    <row r="232" spans="1:9" ht="89.25" x14ac:dyDescent="0.2">
      <c r="A232" s="243"/>
      <c r="B232" s="237"/>
      <c r="C232" s="53" t="s">
        <v>556</v>
      </c>
      <c r="D232" s="64" t="s">
        <v>554</v>
      </c>
      <c r="E232" s="64" t="s">
        <v>557</v>
      </c>
      <c r="F232" s="55"/>
      <c r="G232" s="55"/>
      <c r="H232" s="55" t="s">
        <v>17</v>
      </c>
      <c r="I232" s="129" t="s">
        <v>958</v>
      </c>
    </row>
    <row r="233" spans="1:9" ht="149.25" customHeight="1" x14ac:dyDescent="0.2">
      <c r="A233" s="243"/>
      <c r="B233" s="237"/>
      <c r="C233" s="53" t="s">
        <v>558</v>
      </c>
      <c r="D233" s="64" t="s">
        <v>554</v>
      </c>
      <c r="E233" s="64" t="s">
        <v>557</v>
      </c>
      <c r="F233" s="55"/>
      <c r="G233" s="55"/>
      <c r="H233" s="55" t="s">
        <v>17</v>
      </c>
      <c r="I233" s="129" t="s">
        <v>958</v>
      </c>
    </row>
    <row r="234" spans="1:9" ht="109.5" customHeight="1" x14ac:dyDescent="0.2">
      <c r="A234" s="243"/>
      <c r="B234" s="237" t="s">
        <v>559</v>
      </c>
      <c r="C234" s="94" t="s">
        <v>560</v>
      </c>
      <c r="D234" s="64" t="s">
        <v>561</v>
      </c>
      <c r="E234" s="78"/>
      <c r="F234" s="55"/>
      <c r="G234" s="55"/>
      <c r="H234" s="56"/>
      <c r="I234" s="83"/>
    </row>
    <row r="235" spans="1:9" ht="90" customHeight="1" x14ac:dyDescent="0.2">
      <c r="A235" s="243"/>
      <c r="B235" s="237"/>
      <c r="C235" s="53" t="s">
        <v>562</v>
      </c>
      <c r="D235" s="64" t="s">
        <v>563</v>
      </c>
      <c r="E235" s="64" t="s">
        <v>158</v>
      </c>
      <c r="F235" s="55"/>
      <c r="G235" s="55"/>
      <c r="H235" s="55" t="s">
        <v>17</v>
      </c>
      <c r="I235" s="129" t="s">
        <v>958</v>
      </c>
    </row>
    <row r="236" spans="1:9" ht="64.5" customHeight="1" x14ac:dyDescent="0.2">
      <c r="A236" s="243"/>
      <c r="B236" s="237"/>
      <c r="C236" s="86" t="s">
        <v>564</v>
      </c>
      <c r="D236" s="64" t="s">
        <v>563</v>
      </c>
      <c r="E236" s="64" t="s">
        <v>158</v>
      </c>
      <c r="F236" s="55"/>
      <c r="G236" s="55"/>
      <c r="H236" s="55" t="s">
        <v>17</v>
      </c>
      <c r="I236" s="129" t="s">
        <v>958</v>
      </c>
    </row>
    <row r="237" spans="1:9" ht="72.75" customHeight="1" x14ac:dyDescent="0.2">
      <c r="A237" s="243"/>
      <c r="B237" s="237"/>
      <c r="C237" s="86" t="s">
        <v>565</v>
      </c>
      <c r="D237" s="64" t="s">
        <v>563</v>
      </c>
      <c r="E237" s="64" t="s">
        <v>158</v>
      </c>
      <c r="F237" s="55"/>
      <c r="G237" s="55"/>
      <c r="H237" s="55" t="s">
        <v>17</v>
      </c>
      <c r="I237" s="129" t="s">
        <v>958</v>
      </c>
    </row>
    <row r="238" spans="1:9" ht="129" customHeight="1" x14ac:dyDescent="0.2">
      <c r="A238" s="243"/>
      <c r="B238" s="237"/>
      <c r="C238" s="86" t="s">
        <v>566</v>
      </c>
      <c r="D238" s="64" t="s">
        <v>563</v>
      </c>
      <c r="E238" s="64" t="s">
        <v>158</v>
      </c>
      <c r="F238" s="55"/>
      <c r="G238" s="55"/>
      <c r="H238" s="55" t="s">
        <v>17</v>
      </c>
      <c r="I238" s="129" t="s">
        <v>958</v>
      </c>
    </row>
    <row r="239" spans="1:9" ht="65.25" customHeight="1" x14ac:dyDescent="0.2">
      <c r="A239" s="243"/>
      <c r="B239" s="237"/>
      <c r="C239" s="86" t="s">
        <v>567</v>
      </c>
      <c r="D239" s="64" t="s">
        <v>563</v>
      </c>
      <c r="E239" s="64" t="s">
        <v>158</v>
      </c>
      <c r="F239" s="55"/>
      <c r="G239" s="55"/>
      <c r="H239" s="55" t="s">
        <v>17</v>
      </c>
      <c r="I239" s="129" t="s">
        <v>958</v>
      </c>
    </row>
    <row r="240" spans="1:9" ht="146.25" customHeight="1" x14ac:dyDescent="0.2">
      <c r="A240" s="243"/>
      <c r="B240" s="237"/>
      <c r="C240" s="86" t="s">
        <v>568</v>
      </c>
      <c r="D240" s="64" t="s">
        <v>563</v>
      </c>
      <c r="E240" s="64" t="s">
        <v>158</v>
      </c>
      <c r="F240" s="55"/>
      <c r="G240" s="55"/>
      <c r="H240" s="55" t="s">
        <v>17</v>
      </c>
      <c r="I240" s="129" t="s">
        <v>958</v>
      </c>
    </row>
    <row r="241" spans="1:9" ht="159.75" customHeight="1" x14ac:dyDescent="0.2">
      <c r="A241" s="243"/>
      <c r="B241" s="237"/>
      <c r="C241" s="86" t="s">
        <v>569</v>
      </c>
      <c r="D241" s="64" t="s">
        <v>563</v>
      </c>
      <c r="E241" s="64" t="s">
        <v>158</v>
      </c>
      <c r="F241" s="55"/>
      <c r="G241" s="55"/>
      <c r="H241" s="55" t="s">
        <v>17</v>
      </c>
      <c r="I241" s="129" t="s">
        <v>958</v>
      </c>
    </row>
    <row r="242" spans="1:9" ht="76.5" customHeight="1" thickBot="1" x14ac:dyDescent="0.25">
      <c r="A242" s="244"/>
      <c r="B242" s="245"/>
      <c r="C242" s="87" t="s">
        <v>570</v>
      </c>
      <c r="D242" s="88" t="s">
        <v>563</v>
      </c>
      <c r="E242" s="88" t="s">
        <v>158</v>
      </c>
      <c r="F242" s="62"/>
      <c r="G242" s="55"/>
      <c r="H242" s="55" t="s">
        <v>17</v>
      </c>
      <c r="I242" s="129" t="s">
        <v>958</v>
      </c>
    </row>
    <row r="243" spans="1:9" ht="76.5" customHeight="1" thickBot="1" x14ac:dyDescent="0.25">
      <c r="A243" s="175" t="s">
        <v>571</v>
      </c>
      <c r="B243" s="176"/>
      <c r="C243" s="176"/>
      <c r="D243" s="176"/>
      <c r="E243" s="176"/>
      <c r="F243" s="176"/>
      <c r="G243" s="176"/>
      <c r="H243" s="176"/>
      <c r="I243" s="177"/>
    </row>
    <row r="244" spans="1:9" ht="262.5" customHeight="1" x14ac:dyDescent="0.25">
      <c r="A244" s="238" t="s">
        <v>572</v>
      </c>
      <c r="B244" s="117" t="s">
        <v>573</v>
      </c>
      <c r="C244" s="117" t="s">
        <v>574</v>
      </c>
      <c r="D244" s="117" t="s">
        <v>575</v>
      </c>
      <c r="E244" s="117" t="s">
        <v>576</v>
      </c>
      <c r="F244" s="72" t="s">
        <v>17</v>
      </c>
      <c r="G244" s="72"/>
      <c r="H244" s="112"/>
      <c r="I244" s="164" t="s">
        <v>341</v>
      </c>
    </row>
    <row r="245" spans="1:9" ht="211.5" customHeight="1" x14ac:dyDescent="0.25">
      <c r="A245" s="239"/>
      <c r="B245" s="235" t="s">
        <v>577</v>
      </c>
      <c r="C245" s="53" t="s">
        <v>578</v>
      </c>
      <c r="D245" s="53" t="s">
        <v>579</v>
      </c>
      <c r="E245" s="53" t="s">
        <v>579</v>
      </c>
      <c r="F245" s="55" t="s">
        <v>44</v>
      </c>
      <c r="G245" s="55"/>
      <c r="H245" s="56"/>
      <c r="I245" s="164" t="s">
        <v>64</v>
      </c>
    </row>
    <row r="246" spans="1:9" ht="120.75" customHeight="1" x14ac:dyDescent="0.2">
      <c r="A246" s="239"/>
      <c r="B246" s="235"/>
      <c r="C246" s="131" t="s">
        <v>580</v>
      </c>
      <c r="D246" s="131" t="s">
        <v>581</v>
      </c>
      <c r="E246" s="53" t="s">
        <v>582</v>
      </c>
      <c r="F246" s="55" t="s">
        <v>44</v>
      </c>
      <c r="G246" s="55"/>
      <c r="H246" s="56"/>
      <c r="I246" s="149" t="s">
        <v>64</v>
      </c>
    </row>
    <row r="247" spans="1:9" ht="192.75" customHeight="1" x14ac:dyDescent="0.2">
      <c r="A247" s="239"/>
      <c r="B247" s="241" t="s">
        <v>583</v>
      </c>
      <c r="C247" s="94" t="s">
        <v>584</v>
      </c>
      <c r="D247" s="131" t="s">
        <v>585</v>
      </c>
      <c r="E247" s="65"/>
      <c r="F247" s="55"/>
      <c r="G247" s="55"/>
      <c r="H247" s="56"/>
      <c r="I247" s="83"/>
    </row>
    <row r="248" spans="1:9" ht="102" customHeight="1" x14ac:dyDescent="0.25">
      <c r="A248" s="239"/>
      <c r="B248" s="241"/>
      <c r="C248" s="86" t="s">
        <v>586</v>
      </c>
      <c r="D248" s="53" t="s">
        <v>587</v>
      </c>
      <c r="E248" s="53" t="s">
        <v>588</v>
      </c>
      <c r="F248" s="55" t="s">
        <v>17</v>
      </c>
      <c r="G248" s="55"/>
      <c r="H248" s="56"/>
      <c r="I248" s="165" t="s">
        <v>959</v>
      </c>
    </row>
    <row r="249" spans="1:9" ht="51" x14ac:dyDescent="0.25">
      <c r="A249" s="239"/>
      <c r="B249" s="241"/>
      <c r="C249" s="86" t="s">
        <v>590</v>
      </c>
      <c r="D249" s="53" t="s">
        <v>591</v>
      </c>
      <c r="E249" s="53" t="s">
        <v>588</v>
      </c>
      <c r="F249" s="55" t="s">
        <v>17</v>
      </c>
      <c r="G249" s="55"/>
      <c r="H249" s="56"/>
      <c r="I249" s="165" t="s">
        <v>959</v>
      </c>
    </row>
    <row r="250" spans="1:9" ht="45" x14ac:dyDescent="0.25">
      <c r="A250" s="239"/>
      <c r="B250" s="241"/>
      <c r="C250" s="86" t="s">
        <v>592</v>
      </c>
      <c r="D250" s="53" t="s">
        <v>593</v>
      </c>
      <c r="E250" s="53" t="s">
        <v>588</v>
      </c>
      <c r="F250" s="55" t="s">
        <v>17</v>
      </c>
      <c r="G250" s="55"/>
      <c r="H250" s="56"/>
      <c r="I250" s="165" t="s">
        <v>959</v>
      </c>
    </row>
    <row r="251" spans="1:9" ht="45" x14ac:dyDescent="0.25">
      <c r="A251" s="239"/>
      <c r="B251" s="241"/>
      <c r="C251" s="86" t="s">
        <v>594</v>
      </c>
      <c r="D251" s="53" t="s">
        <v>595</v>
      </c>
      <c r="E251" s="53" t="s">
        <v>588</v>
      </c>
      <c r="F251" s="55" t="s">
        <v>17</v>
      </c>
      <c r="G251" s="55"/>
      <c r="H251" s="56"/>
      <c r="I251" s="165" t="s">
        <v>959</v>
      </c>
    </row>
    <row r="252" spans="1:9" ht="63.75" x14ac:dyDescent="0.25">
      <c r="A252" s="239"/>
      <c r="B252" s="241"/>
      <c r="C252" s="86" t="s">
        <v>596</v>
      </c>
      <c r="D252" s="53" t="s">
        <v>597</v>
      </c>
      <c r="E252" s="53" t="s">
        <v>588</v>
      </c>
      <c r="F252" s="55" t="s">
        <v>17</v>
      </c>
      <c r="G252" s="55"/>
      <c r="H252" s="56"/>
      <c r="I252" s="165" t="s">
        <v>959</v>
      </c>
    </row>
    <row r="253" spans="1:9" ht="45" x14ac:dyDescent="0.25">
      <c r="A253" s="239"/>
      <c r="B253" s="241"/>
      <c r="C253" s="86" t="s">
        <v>598</v>
      </c>
      <c r="D253" s="53" t="s">
        <v>599</v>
      </c>
      <c r="E253" s="53" t="s">
        <v>588</v>
      </c>
      <c r="F253" s="55" t="s">
        <v>17</v>
      </c>
      <c r="G253" s="55"/>
      <c r="H253" s="56"/>
      <c r="I253" s="165" t="s">
        <v>959</v>
      </c>
    </row>
    <row r="254" spans="1:9" ht="95.25" customHeight="1" x14ac:dyDescent="0.25">
      <c r="A254" s="239"/>
      <c r="B254" s="241"/>
      <c r="C254" s="53" t="s">
        <v>600</v>
      </c>
      <c r="D254" s="53" t="s">
        <v>601</v>
      </c>
      <c r="E254" s="53" t="s">
        <v>588</v>
      </c>
      <c r="F254" s="55" t="s">
        <v>17</v>
      </c>
      <c r="G254" s="55"/>
      <c r="H254" s="56"/>
      <c r="I254" s="165" t="s">
        <v>959</v>
      </c>
    </row>
    <row r="255" spans="1:9" ht="41.25" customHeight="1" x14ac:dyDescent="0.25">
      <c r="A255" s="239"/>
      <c r="B255" s="241"/>
      <c r="C255" s="86" t="s">
        <v>602</v>
      </c>
      <c r="D255" s="53" t="s">
        <v>603</v>
      </c>
      <c r="E255" s="53" t="s">
        <v>588</v>
      </c>
      <c r="F255" s="55" t="s">
        <v>17</v>
      </c>
      <c r="G255" s="55"/>
      <c r="H255" s="56"/>
      <c r="I255" s="165" t="s">
        <v>959</v>
      </c>
    </row>
    <row r="256" spans="1:9" ht="95.25" customHeight="1" x14ac:dyDescent="0.2">
      <c r="A256" s="239"/>
      <c r="B256" s="241"/>
      <c r="C256" s="85" t="s">
        <v>604</v>
      </c>
      <c r="D256" s="53"/>
      <c r="E256" s="53"/>
      <c r="F256" s="55"/>
      <c r="G256" s="55"/>
      <c r="H256" s="56"/>
      <c r="I256" s="67"/>
    </row>
    <row r="257" spans="1:9" ht="267.75" customHeight="1" x14ac:dyDescent="0.25">
      <c r="A257" s="239"/>
      <c r="B257" s="241"/>
      <c r="C257" s="53" t="s">
        <v>605</v>
      </c>
      <c r="D257" s="53" t="s">
        <v>606</v>
      </c>
      <c r="E257" s="53" t="s">
        <v>588</v>
      </c>
      <c r="F257" s="55" t="s">
        <v>44</v>
      </c>
      <c r="G257" s="55"/>
      <c r="H257" s="56"/>
      <c r="I257" s="165" t="s">
        <v>607</v>
      </c>
    </row>
    <row r="258" spans="1:9" ht="163.5" customHeight="1" x14ac:dyDescent="0.25">
      <c r="A258" s="239"/>
      <c r="B258" s="241"/>
      <c r="C258" s="53" t="s">
        <v>608</v>
      </c>
      <c r="D258" s="53" t="s">
        <v>609</v>
      </c>
      <c r="E258" s="53" t="s">
        <v>610</v>
      </c>
      <c r="F258" s="55" t="s">
        <v>17</v>
      </c>
      <c r="G258" s="55"/>
      <c r="H258" s="56"/>
      <c r="I258" s="165" t="s">
        <v>935</v>
      </c>
    </row>
    <row r="259" spans="1:9" ht="60" x14ac:dyDescent="0.25">
      <c r="A259" s="239"/>
      <c r="B259" s="241"/>
      <c r="C259" s="53" t="s">
        <v>611</v>
      </c>
      <c r="D259" s="53" t="s">
        <v>612</v>
      </c>
      <c r="E259" s="53" t="s">
        <v>588</v>
      </c>
      <c r="F259" s="55" t="s">
        <v>44</v>
      </c>
      <c r="G259" s="55"/>
      <c r="H259" s="56"/>
      <c r="I259" s="165" t="s">
        <v>935</v>
      </c>
    </row>
    <row r="260" spans="1:9" ht="43.5" customHeight="1" x14ac:dyDescent="0.25">
      <c r="A260" s="239"/>
      <c r="B260" s="241"/>
      <c r="C260" s="53" t="s">
        <v>613</v>
      </c>
      <c r="D260" s="53" t="s">
        <v>612</v>
      </c>
      <c r="E260" s="53" t="s">
        <v>614</v>
      </c>
      <c r="F260" s="55" t="s">
        <v>44</v>
      </c>
      <c r="G260" s="55"/>
      <c r="H260" s="56"/>
      <c r="I260" s="165" t="s">
        <v>935</v>
      </c>
    </row>
    <row r="261" spans="1:9" ht="60" x14ac:dyDescent="0.25">
      <c r="A261" s="239"/>
      <c r="B261" s="241"/>
      <c r="C261" s="53" t="s">
        <v>615</v>
      </c>
      <c r="D261" s="53" t="s">
        <v>616</v>
      </c>
      <c r="E261" s="53" t="s">
        <v>614</v>
      </c>
      <c r="F261" s="55" t="s">
        <v>44</v>
      </c>
      <c r="G261" s="55"/>
      <c r="H261" s="56"/>
      <c r="I261" s="165" t="s">
        <v>935</v>
      </c>
    </row>
    <row r="262" spans="1:9" ht="147" customHeight="1" x14ac:dyDescent="0.25">
      <c r="A262" s="239"/>
      <c r="B262" s="241"/>
      <c r="C262" s="86" t="s">
        <v>617</v>
      </c>
      <c r="D262" s="53" t="s">
        <v>618</v>
      </c>
      <c r="E262" s="53" t="s">
        <v>614</v>
      </c>
      <c r="F262" s="55" t="s">
        <v>44</v>
      </c>
      <c r="G262" s="55"/>
      <c r="H262" s="56"/>
      <c r="I262" s="165" t="s">
        <v>589</v>
      </c>
    </row>
    <row r="263" spans="1:9" ht="75" customHeight="1" x14ac:dyDescent="0.25">
      <c r="A263" s="239"/>
      <c r="B263" s="241"/>
      <c r="C263" s="53" t="s">
        <v>619</v>
      </c>
      <c r="D263" s="53" t="s">
        <v>618</v>
      </c>
      <c r="E263" s="53" t="s">
        <v>614</v>
      </c>
      <c r="F263" s="55" t="s">
        <v>44</v>
      </c>
      <c r="G263" s="55"/>
      <c r="H263" s="56"/>
      <c r="I263" s="165" t="s">
        <v>589</v>
      </c>
    </row>
    <row r="264" spans="1:9" ht="86.25" customHeight="1" x14ac:dyDescent="0.25">
      <c r="A264" s="239"/>
      <c r="B264" s="241"/>
      <c r="C264" s="86" t="s">
        <v>620</v>
      </c>
      <c r="D264" s="53" t="s">
        <v>621</v>
      </c>
      <c r="E264" s="53" t="s">
        <v>614</v>
      </c>
      <c r="F264" s="55" t="s">
        <v>44</v>
      </c>
      <c r="G264" s="55"/>
      <c r="H264" s="56"/>
      <c r="I264" s="165" t="s">
        <v>589</v>
      </c>
    </row>
    <row r="265" spans="1:9" ht="68.25" customHeight="1" x14ac:dyDescent="0.25">
      <c r="A265" s="239"/>
      <c r="B265" s="241"/>
      <c r="C265" s="86" t="s">
        <v>622</v>
      </c>
      <c r="D265" s="53" t="s">
        <v>623</v>
      </c>
      <c r="E265" s="53" t="s">
        <v>614</v>
      </c>
      <c r="F265" s="55" t="s">
        <v>44</v>
      </c>
      <c r="G265" s="55"/>
      <c r="H265" s="56"/>
      <c r="I265" s="165" t="s">
        <v>589</v>
      </c>
    </row>
    <row r="266" spans="1:9" ht="66.75" customHeight="1" x14ac:dyDescent="0.25">
      <c r="A266" s="239"/>
      <c r="B266" s="241"/>
      <c r="C266" s="86" t="s">
        <v>624</v>
      </c>
      <c r="D266" s="53" t="s">
        <v>625</v>
      </c>
      <c r="E266" s="53" t="s">
        <v>614</v>
      </c>
      <c r="F266" s="55" t="s">
        <v>44</v>
      </c>
      <c r="G266" s="55"/>
      <c r="H266" s="56"/>
      <c r="I266" s="165" t="s">
        <v>589</v>
      </c>
    </row>
    <row r="267" spans="1:9" ht="291" customHeight="1" x14ac:dyDescent="0.25">
      <c r="A267" s="239"/>
      <c r="B267" s="241"/>
      <c r="C267" s="86" t="s">
        <v>626</v>
      </c>
      <c r="D267" s="53" t="s">
        <v>627</v>
      </c>
      <c r="E267" s="53" t="s">
        <v>614</v>
      </c>
      <c r="F267" s="55" t="s">
        <v>44</v>
      </c>
      <c r="G267" s="55"/>
      <c r="H267" s="56"/>
      <c r="I267" s="165" t="s">
        <v>935</v>
      </c>
    </row>
    <row r="268" spans="1:9" ht="62.25" customHeight="1" thickBot="1" x14ac:dyDescent="0.3">
      <c r="A268" s="240"/>
      <c r="B268" s="242"/>
      <c r="C268" s="87" t="s">
        <v>628</v>
      </c>
      <c r="D268" s="150" t="s">
        <v>614</v>
      </c>
      <c r="E268" s="150" t="s">
        <v>614</v>
      </c>
      <c r="F268" s="62" t="s">
        <v>44</v>
      </c>
      <c r="G268" s="62"/>
      <c r="H268" s="107"/>
      <c r="I268" s="165" t="s">
        <v>83</v>
      </c>
    </row>
    <row r="269" spans="1:9" ht="62.25" customHeight="1" thickBot="1" x14ac:dyDescent="0.25">
      <c r="A269" s="178" t="s">
        <v>629</v>
      </c>
      <c r="B269" s="179"/>
      <c r="C269" s="179"/>
      <c r="D269" s="179"/>
      <c r="E269" s="179"/>
      <c r="F269" s="179"/>
      <c r="G269" s="179"/>
      <c r="H269" s="179"/>
      <c r="I269" s="180"/>
    </row>
    <row r="270" spans="1:9" ht="151.5" customHeight="1" x14ac:dyDescent="0.2">
      <c r="A270" s="151" t="s">
        <v>630</v>
      </c>
      <c r="B270" s="152" t="s">
        <v>631</v>
      </c>
      <c r="C270" s="152" t="s">
        <v>632</v>
      </c>
      <c r="D270" s="153" t="s">
        <v>633</v>
      </c>
      <c r="E270" s="154" t="s">
        <v>614</v>
      </c>
      <c r="F270" s="155" t="s">
        <v>44</v>
      </c>
      <c r="G270" s="155"/>
      <c r="H270" s="156"/>
      <c r="I270" s="157" t="s">
        <v>45</v>
      </c>
    </row>
    <row r="271" spans="1:9" ht="75.75" customHeight="1" x14ac:dyDescent="0.2">
      <c r="A271" s="189" t="s">
        <v>634</v>
      </c>
      <c r="B271" s="119"/>
      <c r="C271" s="119"/>
      <c r="D271" s="119"/>
      <c r="E271" s="119"/>
      <c r="F271" s="119"/>
      <c r="G271" s="119"/>
      <c r="H271" s="119"/>
      <c r="I271" s="119"/>
    </row>
    <row r="272" spans="1:9" ht="264.75" customHeight="1" x14ac:dyDescent="0.25">
      <c r="A272" s="231" t="s">
        <v>635</v>
      </c>
      <c r="B272" s="234" t="s">
        <v>636</v>
      </c>
      <c r="C272" s="110" t="s">
        <v>637</v>
      </c>
      <c r="D272" s="117" t="s">
        <v>638</v>
      </c>
      <c r="E272" s="117" t="s">
        <v>639</v>
      </c>
      <c r="F272" s="72" t="s">
        <v>17</v>
      </c>
      <c r="G272" s="72"/>
      <c r="H272" s="112"/>
      <c r="I272" s="165" t="s">
        <v>640</v>
      </c>
    </row>
    <row r="273" spans="1:9" ht="181.5" customHeight="1" x14ac:dyDescent="0.2">
      <c r="A273" s="232"/>
      <c r="B273" s="235"/>
      <c r="C273" s="64" t="s">
        <v>641</v>
      </c>
      <c r="D273" s="53" t="s">
        <v>642</v>
      </c>
      <c r="E273" s="53" t="s">
        <v>643</v>
      </c>
      <c r="F273" s="55" t="s">
        <v>17</v>
      </c>
      <c r="G273" s="55"/>
      <c r="H273" s="56"/>
      <c r="I273" s="158" t="s">
        <v>1007</v>
      </c>
    </row>
    <row r="274" spans="1:9" ht="157.5" customHeight="1" thickBot="1" x14ac:dyDescent="0.25">
      <c r="A274" s="233"/>
      <c r="B274" s="236"/>
      <c r="C274" s="159" t="s">
        <v>644</v>
      </c>
      <c r="D274" s="160" t="s">
        <v>645</v>
      </c>
      <c r="E274" s="160" t="s">
        <v>646</v>
      </c>
      <c r="F274" s="161"/>
      <c r="G274" s="161"/>
      <c r="H274" s="162" t="s">
        <v>17</v>
      </c>
      <c r="I274" s="67" t="s">
        <v>647</v>
      </c>
    </row>
    <row r="497" spans="1:8" x14ac:dyDescent="0.2">
      <c r="A497" s="229" t="s">
        <v>648</v>
      </c>
      <c r="B497" s="230"/>
      <c r="C497" s="230"/>
      <c r="D497" s="230"/>
      <c r="E497" s="230"/>
      <c r="F497" s="230"/>
      <c r="G497" s="230"/>
      <c r="H497" s="230"/>
    </row>
  </sheetData>
  <autoFilter ref="A4:J274" xr:uid="{00000000-0001-0000-0000-000000000000}"/>
  <mergeCells count="46">
    <mergeCell ref="A186:A225"/>
    <mergeCell ref="B186:B224"/>
    <mergeCell ref="A100:A130"/>
    <mergeCell ref="B102:B110"/>
    <mergeCell ref="B114:B121"/>
    <mergeCell ref="B122:B123"/>
    <mergeCell ref="B125:B130"/>
    <mergeCell ref="A131:A135"/>
    <mergeCell ref="B131:B135"/>
    <mergeCell ref="A136:A185"/>
    <mergeCell ref="B136:B145"/>
    <mergeCell ref="B146:B185"/>
    <mergeCell ref="B75:B83"/>
    <mergeCell ref="B84:B85"/>
    <mergeCell ref="B86:B88"/>
    <mergeCell ref="F3:H3"/>
    <mergeCell ref="A17:A36"/>
    <mergeCell ref="B18:B29"/>
    <mergeCell ref="B42:B46"/>
    <mergeCell ref="B38:B39"/>
    <mergeCell ref="B47:B56"/>
    <mergeCell ref="A38:A74"/>
    <mergeCell ref="B67:B73"/>
    <mergeCell ref="B59:B62"/>
    <mergeCell ref="A1:I1"/>
    <mergeCell ref="B3:C3"/>
    <mergeCell ref="A6:A14"/>
    <mergeCell ref="B6:B14"/>
    <mergeCell ref="A3:A4"/>
    <mergeCell ref="A2:I2"/>
    <mergeCell ref="B30:B33"/>
    <mergeCell ref="B34:B36"/>
    <mergeCell ref="A497:H497"/>
    <mergeCell ref="A272:A274"/>
    <mergeCell ref="B272:B274"/>
    <mergeCell ref="A226:A228"/>
    <mergeCell ref="B226:B228"/>
    <mergeCell ref="A244:A268"/>
    <mergeCell ref="B245:B246"/>
    <mergeCell ref="B247:B268"/>
    <mergeCell ref="A230:A242"/>
    <mergeCell ref="B230:B233"/>
    <mergeCell ref="B234:B242"/>
    <mergeCell ref="A89:A99"/>
    <mergeCell ref="B91:B97"/>
    <mergeCell ref="A75:A88"/>
  </mergeCells>
  <phoneticPr fontId="33" type="noConversion"/>
  <pageMargins left="0.7" right="0.7" top="0.75" bottom="0.75" header="0.3" footer="0.3"/>
  <pageSetup scale="36" orientation="landscape" horizontalDpi="1200" verticalDpi="1200" r:id="rId1"/>
  <rowBreaks count="2" manualBreakCount="2">
    <brk id="266" max="8" man="1"/>
    <brk id="274" max="7" man="1"/>
  </rowBreaks>
  <colBreaks count="1" manualBreakCount="1">
    <brk id="8" max="4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52AF-D860-4C51-8BDB-84760CBBD3EE}">
  <dimension ref="B2:P283"/>
  <sheetViews>
    <sheetView showGridLines="0" tabSelected="1" topLeftCell="A23" zoomScale="70" zoomScaleNormal="70" workbookViewId="0">
      <selection activeCell="G30" sqref="G30"/>
    </sheetView>
  </sheetViews>
  <sheetFormatPr baseColWidth="10" defaultColWidth="11.42578125" defaultRowHeight="15" x14ac:dyDescent="0.25"/>
  <cols>
    <col min="1" max="1" width="4.85546875" customWidth="1"/>
    <col min="2" max="2" width="33.85546875" customWidth="1"/>
    <col min="3" max="3" width="23.85546875" customWidth="1"/>
    <col min="4" max="4" width="44.7109375" customWidth="1"/>
    <col min="5" max="5" width="14.5703125" style="29" customWidth="1"/>
    <col min="6" max="6" width="29" customWidth="1"/>
    <col min="7" max="7" width="15.140625" customWidth="1"/>
    <col min="8" max="8" width="9.28515625" hidden="1" customWidth="1"/>
    <col min="9" max="9" width="10.7109375" customWidth="1"/>
    <col min="10" max="10" width="16" customWidth="1"/>
    <col min="11" max="11" width="10.28515625" customWidth="1"/>
    <col min="12" max="12" width="76.85546875" style="44" customWidth="1"/>
    <col min="13" max="13" width="16" style="48" bestFit="1" customWidth="1"/>
    <col min="14" max="14" width="5.7109375" bestFit="1" customWidth="1"/>
    <col min="15" max="16" width="6.42578125" bestFit="1" customWidth="1"/>
    <col min="17" max="17" width="12.5703125" customWidth="1"/>
    <col min="19" max="19" width="19.28515625" customWidth="1"/>
  </cols>
  <sheetData>
    <row r="2" spans="2:13" ht="15.75" x14ac:dyDescent="0.25">
      <c r="B2" s="329" t="s">
        <v>649</v>
      </c>
      <c r="C2" s="330"/>
      <c r="D2" s="29"/>
    </row>
    <row r="3" spans="2:13" ht="15.75" customHeight="1" x14ac:dyDescent="0.25">
      <c r="B3" s="23" t="s">
        <v>650</v>
      </c>
      <c r="C3" s="42" t="s">
        <v>651</v>
      </c>
      <c r="D3" s="192"/>
      <c r="E3" s="317"/>
      <c r="I3" s="22"/>
      <c r="J3" s="22"/>
      <c r="K3" s="317"/>
    </row>
    <row r="4" spans="2:13" ht="15.75" x14ac:dyDescent="0.25">
      <c r="B4" s="23" t="s">
        <v>652</v>
      </c>
      <c r="C4" s="43" t="s">
        <v>653</v>
      </c>
      <c r="D4" s="192"/>
      <c r="E4" s="317"/>
      <c r="I4" s="22"/>
      <c r="J4" s="22"/>
      <c r="K4" s="317"/>
    </row>
    <row r="5" spans="2:13" ht="15.75" x14ac:dyDescent="0.25">
      <c r="B5" s="23" t="s">
        <v>654</v>
      </c>
      <c r="C5" s="24" t="s">
        <v>655</v>
      </c>
      <c r="E5"/>
    </row>
    <row r="7" spans="2:13" ht="15.75" thickBot="1" x14ac:dyDescent="0.3">
      <c r="H7" s="29">
        <v>0.8</v>
      </c>
    </row>
    <row r="8" spans="2:13" ht="18.75" customHeight="1" x14ac:dyDescent="0.25">
      <c r="B8" s="33" t="s">
        <v>656</v>
      </c>
      <c r="C8" s="34" t="s">
        <v>657</v>
      </c>
      <c r="D8" s="328" t="s">
        <v>658</v>
      </c>
      <c r="H8" s="29">
        <v>0.51</v>
      </c>
    </row>
    <row r="9" spans="2:13" ht="28.5" customHeight="1" thickBot="1" x14ac:dyDescent="0.3">
      <c r="B9" s="26">
        <f>242-COUNTIF(G:G,"NA")</f>
        <v>222</v>
      </c>
      <c r="C9" s="27">
        <f>+COUNTIF(G:G,"si")</f>
        <v>184</v>
      </c>
      <c r="D9" s="222">
        <f>C9/B9</f>
        <v>0.8288288288288288</v>
      </c>
    </row>
    <row r="11" spans="2:13" ht="18.75" x14ac:dyDescent="0.25">
      <c r="B11" s="220" t="s">
        <v>656</v>
      </c>
      <c r="E11"/>
      <c r="L11" s="327" t="str">
        <f>+B12</f>
        <v>ANEXO TÉCNICO 1. ACCESIBILIDAD</v>
      </c>
    </row>
    <row r="12" spans="2:13" ht="18.75" customHeight="1" x14ac:dyDescent="0.25">
      <c r="B12" s="221" t="s">
        <v>11</v>
      </c>
      <c r="E12"/>
      <c r="L12" s="45" t="s">
        <v>659</v>
      </c>
      <c r="M12" s="46" t="s">
        <v>660</v>
      </c>
    </row>
    <row r="13" spans="2:13" ht="30" customHeight="1" x14ac:dyDescent="0.25">
      <c r="B13" s="25" t="s">
        <v>659</v>
      </c>
      <c r="C13" s="25" t="s">
        <v>661</v>
      </c>
      <c r="D13" s="25" t="s">
        <v>7</v>
      </c>
      <c r="E13" s="38" t="s">
        <v>662</v>
      </c>
      <c r="F13" s="25" t="s">
        <v>663</v>
      </c>
      <c r="G13" s="25" t="s">
        <v>664</v>
      </c>
      <c r="L13" s="31" t="str">
        <f>+B14</f>
        <v xml:space="preserve">ANEXO TÉCNICO 1. ACCESIBILIDAD WEB. </v>
      </c>
      <c r="M13" s="47">
        <f>+C14</f>
        <v>0.88888888888888884</v>
      </c>
    </row>
    <row r="14" spans="2:13" ht="45.75" customHeight="1" x14ac:dyDescent="0.25">
      <c r="B14" s="298" t="s">
        <v>12</v>
      </c>
      <c r="C14" s="310">
        <f>+E14</f>
        <v>0.88888888888888884</v>
      </c>
      <c r="D14" s="283" t="s">
        <v>13</v>
      </c>
      <c r="E14" s="282">
        <f>+IF(COUNTIF(G14:G22,"ERROR"),"ERROR",(COUNTIF(G14:G22,"SI")/(COUNTA(G14:G22)-COUNTIF(G14:G22,"NA"))))</f>
        <v>0.88888888888888884</v>
      </c>
      <c r="F14" s="28" t="s">
        <v>665</v>
      </c>
      <c r="G14" s="30" t="str">
        <f>+IF(COUNTBLANK('Matriz ITA 2021 '!F6:H6)=2,IF('Matriz ITA 2021 '!F6="",(IF('Matriz ITA 2021 '!G6="","NA","NO")),"SI"),"ERROR")</f>
        <v>SI</v>
      </c>
      <c r="H14">
        <f>+COUNTA(G14:G22)</f>
        <v>9</v>
      </c>
    </row>
    <row r="15" spans="2:13" x14ac:dyDescent="0.25">
      <c r="B15" s="298"/>
      <c r="C15" s="298"/>
      <c r="D15" s="283"/>
      <c r="E15" s="282"/>
      <c r="F15" s="28" t="s">
        <v>666</v>
      </c>
      <c r="G15" s="30" t="str">
        <f>+IF(COUNTBLANK('Matriz ITA 2021 '!F7:H7)=2,IF('Matriz ITA 2021 '!F7="",(IF('Matriz ITA 2021 '!G7="","NA","NO")),"SI"),"ERROR")</f>
        <v>SI</v>
      </c>
    </row>
    <row r="16" spans="2:13" ht="30" customHeight="1" x14ac:dyDescent="0.25">
      <c r="B16" s="298"/>
      <c r="C16" s="298"/>
      <c r="D16" s="283"/>
      <c r="E16" s="282"/>
      <c r="F16" s="28" t="s">
        <v>667</v>
      </c>
      <c r="G16" s="30" t="str">
        <f>+IF(COUNTBLANK('Matriz ITA 2021 '!F8:H8)=2,IF('Matriz ITA 2021 '!F8="",(IF('Matriz ITA 2021 '!G8="","NA","NO")),"SI"),"ERROR")</f>
        <v>SI</v>
      </c>
      <c r="L16"/>
      <c r="M16"/>
    </row>
    <row r="17" spans="2:13" x14ac:dyDescent="0.25">
      <c r="B17" s="298"/>
      <c r="C17" s="298"/>
      <c r="D17" s="283"/>
      <c r="E17" s="282"/>
      <c r="F17" s="28" t="s">
        <v>668</v>
      </c>
      <c r="G17" s="30" t="str">
        <f>+IF(COUNTBLANK('Matriz ITA 2021 '!F9:H9)=2,IF('Matriz ITA 2021 '!F9="",(IF('Matriz ITA 2021 '!G9="","NA","NO")),"SI"),"ERROR")</f>
        <v>SI</v>
      </c>
      <c r="L17"/>
      <c r="M17"/>
    </row>
    <row r="18" spans="2:13" x14ac:dyDescent="0.25">
      <c r="B18" s="298"/>
      <c r="C18" s="298"/>
      <c r="D18" s="283"/>
      <c r="E18" s="282"/>
      <c r="F18" s="28" t="s">
        <v>669</v>
      </c>
      <c r="G18" s="30" t="str">
        <f>+IF(COUNTBLANK('Matriz ITA 2021 '!F10:H10)=2,IF('Matriz ITA 2021 '!F10="",(IF('Matriz ITA 2021 '!G10="","NA","NO")),"SI"),"ERROR")</f>
        <v>SI</v>
      </c>
      <c r="L18"/>
      <c r="M18"/>
    </row>
    <row r="19" spans="2:13" x14ac:dyDescent="0.25">
      <c r="B19" s="298"/>
      <c r="C19" s="298"/>
      <c r="D19" s="283"/>
      <c r="E19" s="282"/>
      <c r="F19" s="28" t="s">
        <v>670</v>
      </c>
      <c r="G19" s="30" t="str">
        <f>+IF(COUNTBLANK('Matriz ITA 2021 '!F11:H11)=2,IF('Matriz ITA 2021 '!F11="",(IF('Matriz ITA 2021 '!G11="","NA","NO")),"SI"),"ERROR")</f>
        <v>SI</v>
      </c>
      <c r="L19"/>
      <c r="M19"/>
    </row>
    <row r="20" spans="2:13" x14ac:dyDescent="0.25">
      <c r="B20" s="298"/>
      <c r="C20" s="298"/>
      <c r="D20" s="283"/>
      <c r="E20" s="282"/>
      <c r="F20" s="28" t="s">
        <v>671</v>
      </c>
      <c r="G20" s="30" t="str">
        <f>+IF(COUNTBLANK('Matriz ITA 2021 '!F12:H12)=2,IF('Matriz ITA 2021 '!F12="",(IF('Matriz ITA 2021 '!G12="","NA","NO")),"SI"),"ERROR")</f>
        <v>SI</v>
      </c>
      <c r="L20"/>
      <c r="M20"/>
    </row>
    <row r="21" spans="2:13" x14ac:dyDescent="0.25">
      <c r="B21" s="298"/>
      <c r="C21" s="298"/>
      <c r="D21" s="283"/>
      <c r="E21" s="282"/>
      <c r="F21" s="28" t="s">
        <v>672</v>
      </c>
      <c r="G21" s="30" t="str">
        <f>+IF(COUNTBLANK('Matriz ITA 2021 '!F13:H13)=2,IF('Matriz ITA 2021 '!F13="",(IF('Matriz ITA 2021 '!G13="","NA","NO")),"SI"),"ERROR")</f>
        <v>SI</v>
      </c>
      <c r="L21"/>
      <c r="M21"/>
    </row>
    <row r="22" spans="2:13" x14ac:dyDescent="0.25">
      <c r="B22" s="298"/>
      <c r="C22" s="298"/>
      <c r="D22" s="283"/>
      <c r="E22" s="282"/>
      <c r="F22" s="28" t="s">
        <v>673</v>
      </c>
      <c r="G22" s="30" t="str">
        <f>+IF(COUNTBLANK('Matriz ITA 2021 '!F14:H14)=2,IF('Matriz ITA 2021 '!F14="",(IF('Matriz ITA 2021 '!G14="","NA","NO")),"SI"),"ERROR")</f>
        <v>NO</v>
      </c>
      <c r="L22"/>
      <c r="M22"/>
    </row>
    <row r="23" spans="2:13" ht="32.25" customHeight="1" x14ac:dyDescent="0.25">
      <c r="B23" s="331" t="s">
        <v>674</v>
      </c>
      <c r="C23" s="174"/>
      <c r="D23" s="174"/>
      <c r="E23"/>
      <c r="L23"/>
      <c r="M23"/>
    </row>
    <row r="24" spans="2:13" ht="45" x14ac:dyDescent="0.25">
      <c r="B24" s="25" t="s">
        <v>659</v>
      </c>
      <c r="C24" s="25" t="s">
        <v>661</v>
      </c>
      <c r="D24" s="25" t="s">
        <v>7</v>
      </c>
      <c r="E24" s="38" t="s">
        <v>662</v>
      </c>
      <c r="F24" s="25" t="s">
        <v>663</v>
      </c>
      <c r="G24" s="25" t="s">
        <v>664</v>
      </c>
      <c r="L24"/>
      <c r="M24"/>
    </row>
    <row r="25" spans="2:13" ht="45" customHeight="1" x14ac:dyDescent="0.25">
      <c r="B25" s="272" t="s">
        <v>39</v>
      </c>
      <c r="C25" s="275">
        <f>+AVERAGE(E25:E44)</f>
        <v>0.83333333333333337</v>
      </c>
      <c r="D25" s="31" t="s">
        <v>675</v>
      </c>
      <c r="E25" s="32" t="str">
        <f>+IF(G25="NA","NA",IF(COUNTIF(G25:G25,"ERROR"),"ERROR",(COUNTIF(G25:G25,"SI")/(COUNTA(G25:G25)-COUNTIF(G25:G25,"NA")))))</f>
        <v>NA</v>
      </c>
      <c r="F25" s="28" t="s">
        <v>665</v>
      </c>
      <c r="G25" s="30" t="str">
        <f>+IF(COUNTBLANK('Matriz ITA 2021 '!F17:H17)=2,IF('Matriz ITA 2021 '!F17="",(IF('Matriz ITA 2021 '!G17="","NA","NO")),"SI"),"ERROR")</f>
        <v>NA</v>
      </c>
      <c r="H25">
        <v>1</v>
      </c>
      <c r="L25"/>
      <c r="M25"/>
    </row>
    <row r="26" spans="2:13" x14ac:dyDescent="0.25">
      <c r="B26" s="273"/>
      <c r="C26" s="273"/>
      <c r="D26" s="283" t="s">
        <v>676</v>
      </c>
      <c r="E26" s="284">
        <f>+IF(COUNTIF(G27:G37,"ERROR"),"ERROR",(COUNTIF(G27:G37,"SI")/(COUNTA(G27:G37)-COUNTIF(G27:G37,"NA"))))</f>
        <v>1</v>
      </c>
      <c r="F26" s="194" t="s">
        <v>677</v>
      </c>
      <c r="G26" s="194"/>
    </row>
    <row r="27" spans="2:13" x14ac:dyDescent="0.25">
      <c r="B27" s="273"/>
      <c r="C27" s="273"/>
      <c r="D27" s="283"/>
      <c r="E27" s="284"/>
      <c r="F27" s="28" t="s">
        <v>665</v>
      </c>
      <c r="G27" s="30" t="str">
        <f>+IF(COUNTBLANK('Matriz ITA 2021 '!F19:H19)=2,IF('Matriz ITA 2021 '!F19="",(IF('Matriz ITA 2021 '!G19="","NA","NO")),"SI"),"ERROR")</f>
        <v>SI</v>
      </c>
      <c r="H27">
        <v>3</v>
      </c>
    </row>
    <row r="28" spans="2:13" x14ac:dyDescent="0.25">
      <c r="B28" s="273"/>
      <c r="C28" s="273"/>
      <c r="D28" s="283"/>
      <c r="E28" s="284"/>
      <c r="F28" s="28" t="s">
        <v>666</v>
      </c>
      <c r="G28" s="30" t="str">
        <f>+IF(COUNTBLANK('Matriz ITA 2021 '!F20:H20)=2,IF('Matriz ITA 2021 '!F20="",(IF('Matriz ITA 2021 '!G20="","NA","NO")),"SI"),"ERROR")</f>
        <v>SI</v>
      </c>
    </row>
    <row r="29" spans="2:13" x14ac:dyDescent="0.25">
      <c r="B29" s="273"/>
      <c r="C29" s="273"/>
      <c r="D29" s="283"/>
      <c r="E29" s="284"/>
      <c r="F29" s="28" t="s">
        <v>667</v>
      </c>
      <c r="G29" s="30" t="str">
        <f>+IF(COUNTBLANK('Matriz ITA 2021 '!F21:H21)=2,IF('Matriz ITA 2021 '!F21="",(IF('Matriz ITA 2021 '!G21="","NA","NO")),"SI"),"ERROR")</f>
        <v>SI</v>
      </c>
    </row>
    <row r="30" spans="2:13" x14ac:dyDescent="0.25">
      <c r="B30" s="273"/>
      <c r="C30" s="273"/>
      <c r="D30" s="283"/>
      <c r="E30" s="284"/>
      <c r="F30" s="194" t="s">
        <v>678</v>
      </c>
      <c r="G30" s="194"/>
    </row>
    <row r="31" spans="2:13" x14ac:dyDescent="0.25">
      <c r="B31" s="273"/>
      <c r="C31" s="273"/>
      <c r="D31" s="283"/>
      <c r="E31" s="284"/>
      <c r="F31" s="28" t="s">
        <v>665</v>
      </c>
      <c r="G31" s="30" t="str">
        <f>+IF(COUNTBLANK('Matriz ITA 2021 '!F23:H23)=2,IF('Matriz ITA 2021 '!F23="",(IF('Matriz ITA 2021 '!G23="","NA","NO")),"SI"),"ERROR")</f>
        <v>SI</v>
      </c>
      <c r="H31">
        <f>+COUNTA(G31:G44)</f>
        <v>14</v>
      </c>
    </row>
    <row r="32" spans="2:13" x14ac:dyDescent="0.25">
      <c r="B32" s="273"/>
      <c r="C32" s="273"/>
      <c r="D32" s="283"/>
      <c r="E32" s="284"/>
      <c r="F32" s="28" t="s">
        <v>666</v>
      </c>
      <c r="G32" s="30" t="str">
        <f>+IF(COUNTBLANK('Matriz ITA 2021 '!F24:H24)=2,IF('Matriz ITA 2021 '!F24="",(IF('Matriz ITA 2021 '!G24="","NA","NO")),"SI"),"ERROR")</f>
        <v>SI</v>
      </c>
    </row>
    <row r="33" spans="2:13" x14ac:dyDescent="0.25">
      <c r="B33" s="273"/>
      <c r="C33" s="273"/>
      <c r="D33" s="283"/>
      <c r="E33" s="284"/>
      <c r="F33" s="28" t="s">
        <v>667</v>
      </c>
      <c r="G33" s="30" t="str">
        <f>+IF(COUNTBLANK('Matriz ITA 2021 '!F25:H25)=2,IF('Matriz ITA 2021 '!F25="",(IF('Matriz ITA 2021 '!G25="","NA","NO")),"SI"),"ERROR")</f>
        <v>SI</v>
      </c>
    </row>
    <row r="34" spans="2:13" x14ac:dyDescent="0.25">
      <c r="B34" s="273"/>
      <c r="C34" s="273"/>
      <c r="D34" s="283"/>
      <c r="E34" s="284"/>
      <c r="F34" s="28" t="s">
        <v>668</v>
      </c>
      <c r="G34" s="30" t="str">
        <f>+IF(COUNTBLANK('Matriz ITA 2021 '!F26:H26)=2,IF('Matriz ITA 2021 '!F26="",(IF('Matriz ITA 2021 '!G26="","NA","NO")),"SI"),"ERROR")</f>
        <v>SI</v>
      </c>
    </row>
    <row r="35" spans="2:13" x14ac:dyDescent="0.25">
      <c r="B35" s="273"/>
      <c r="C35" s="273"/>
      <c r="D35" s="283"/>
      <c r="E35" s="284"/>
      <c r="F35" s="28" t="s">
        <v>669</v>
      </c>
      <c r="G35" s="30" t="str">
        <f>+IF(COUNTBLANK('Matriz ITA 2021 '!F27:H27)=2,IF('Matriz ITA 2021 '!F27="",(IF('Matriz ITA 2021 '!G27="","NA","NO")),"SI"),"ERROR")</f>
        <v>SI</v>
      </c>
    </row>
    <row r="36" spans="2:13" x14ac:dyDescent="0.25">
      <c r="B36" s="273"/>
      <c r="C36" s="273"/>
      <c r="D36" s="283"/>
      <c r="E36" s="284"/>
      <c r="F36" s="28" t="s">
        <v>670</v>
      </c>
      <c r="G36" s="30" t="str">
        <f>+IF(COUNTBLANK('Matriz ITA 2021 '!F28:H28)=2,IF('Matriz ITA 2021 '!F28="",(IF('Matriz ITA 2021 '!G28="","NA","NO")),"SI"),"ERROR")</f>
        <v>SI</v>
      </c>
    </row>
    <row r="37" spans="2:13" x14ac:dyDescent="0.25">
      <c r="B37" s="273"/>
      <c r="C37" s="273"/>
      <c r="D37" s="283"/>
      <c r="E37" s="284"/>
      <c r="F37" s="28" t="s">
        <v>671</v>
      </c>
      <c r="G37" s="30" t="str">
        <f>+IF(COUNTBLANK('Matriz ITA 2021 '!F29:H29)=2,IF('Matriz ITA 2021 '!F29="",(IF('Matriz ITA 2021 '!G29="","NA","NO")),"SI"),"ERROR")</f>
        <v>SI</v>
      </c>
      <c r="L37" s="48"/>
    </row>
    <row r="38" spans="2:13" ht="15" customHeight="1" x14ac:dyDescent="0.25">
      <c r="B38" s="273"/>
      <c r="C38" s="273"/>
      <c r="D38" s="276" t="s">
        <v>679</v>
      </c>
      <c r="E38" s="279">
        <f>+IF(COUNTIF(G38:G41,"ERROR"),"ERROR",(COUNTIF(G38:G41,"SI")/(COUNTA(G38:G41)-COUNTIF(G38:G41,"NA"))))</f>
        <v>0.5</v>
      </c>
      <c r="F38" s="28" t="s">
        <v>665</v>
      </c>
      <c r="G38" s="30" t="str">
        <f>+IF(COUNTBLANK('Matriz ITA 2021 '!F30:H30)=2,IF('Matriz ITA 2021 '!F30="",(IF('Matriz ITA 2021 '!G30="","NA","NO")),"SI"),"ERROR")</f>
        <v>NO</v>
      </c>
      <c r="L38" s="48"/>
    </row>
    <row r="39" spans="2:13" x14ac:dyDescent="0.25">
      <c r="B39" s="273"/>
      <c r="C39" s="273"/>
      <c r="D39" s="277"/>
      <c r="E39" s="280"/>
      <c r="F39" s="28" t="s">
        <v>666</v>
      </c>
      <c r="G39" s="30" t="str">
        <f>+IF(COUNTBLANK('Matriz ITA 2021 '!F31:H31)=2,IF('Matriz ITA 2021 '!F31="",(IF('Matriz ITA 2021 '!G31="","NA","NO")),"SI"),"ERROR")</f>
        <v>SI</v>
      </c>
    </row>
    <row r="40" spans="2:13" x14ac:dyDescent="0.25">
      <c r="B40" s="273"/>
      <c r="C40" s="273"/>
      <c r="D40" s="277"/>
      <c r="E40" s="280"/>
      <c r="F40" s="28" t="s">
        <v>667</v>
      </c>
      <c r="G40" s="30" t="str">
        <f>+IF(COUNTBLANK('Matriz ITA 2021 '!F32:H32)=2,IF('Matriz ITA 2021 '!F32="",(IF('Matriz ITA 2021 '!G32="","NA","NO")),"SI"),"ERROR")</f>
        <v>NO</v>
      </c>
    </row>
    <row r="41" spans="2:13" x14ac:dyDescent="0.25">
      <c r="B41" s="273"/>
      <c r="C41" s="273"/>
      <c r="D41" s="278"/>
      <c r="E41" s="281"/>
      <c r="F41" s="28" t="s">
        <v>668</v>
      </c>
      <c r="G41" s="30" t="str">
        <f>+IF(COUNTBLANK('Matriz ITA 2021 '!F33:H33)=2,IF('Matriz ITA 2021 '!F33="",(IF('Matriz ITA 2021 '!G33="","NA","NO")),"SI"),"ERROR")</f>
        <v>SI</v>
      </c>
      <c r="L41"/>
      <c r="M41"/>
    </row>
    <row r="42" spans="2:13" x14ac:dyDescent="0.25">
      <c r="B42" s="273"/>
      <c r="C42" s="273"/>
      <c r="D42" s="276" t="s">
        <v>80</v>
      </c>
      <c r="E42" s="279">
        <f>+IF(COUNTIF(G42:G44,"ERROR"),"ERROR",(COUNTIF(G42:G44,"SI")/(COUNTA(G42:G44)-COUNTIF(G42:G44,"NA"))))</f>
        <v>1</v>
      </c>
      <c r="F42" s="28" t="s">
        <v>665</v>
      </c>
      <c r="G42" s="30" t="str">
        <f>+IF(COUNTBLANK('Matriz ITA 2021 '!F34:H34)=2,IF('Matriz ITA 2021 '!F34="",(IF('Matriz ITA 2021 '!G34="","NA","NO")),"SI"),"ERROR")</f>
        <v>SI</v>
      </c>
      <c r="L42"/>
      <c r="M42"/>
    </row>
    <row r="43" spans="2:13" x14ac:dyDescent="0.25">
      <c r="B43" s="273"/>
      <c r="C43" s="273"/>
      <c r="D43" s="277"/>
      <c r="E43" s="280"/>
      <c r="F43" s="28" t="s">
        <v>666</v>
      </c>
      <c r="G43" s="30" t="str">
        <f>+IF(COUNTBLANK('Matriz ITA 2021 '!F35:H35)=2,IF('Matriz ITA 2021 '!F35="",(IF('Matriz ITA 2021 '!G35="","NA","NO")),"SI"),"ERROR")</f>
        <v>SI</v>
      </c>
      <c r="L43"/>
      <c r="M43"/>
    </row>
    <row r="44" spans="2:13" x14ac:dyDescent="0.25">
      <c r="B44" s="274"/>
      <c r="C44" s="274"/>
      <c r="D44" s="278"/>
      <c r="E44" s="281"/>
      <c r="F44" s="28" t="s">
        <v>667</v>
      </c>
      <c r="G44" s="30" t="str">
        <f>+IF(COUNTBLANK('Matriz ITA 2021 '!F36:H36)=2,IF('Matriz ITA 2021 '!F36="",(IF('Matriz ITA 2021 '!G36="","NA","NO")),"SI"),"ERROR")</f>
        <v>SI</v>
      </c>
      <c r="L44"/>
      <c r="M44"/>
    </row>
    <row r="45" spans="2:13" ht="15" customHeight="1" x14ac:dyDescent="0.25">
      <c r="B45" s="208" t="s">
        <v>86</v>
      </c>
      <c r="C45" s="209"/>
      <c r="D45" s="209"/>
      <c r="E45" s="209"/>
      <c r="F45" s="209"/>
      <c r="G45" s="210"/>
      <c r="L45"/>
      <c r="M45"/>
    </row>
    <row r="46" spans="2:13" ht="45" x14ac:dyDescent="0.25">
      <c r="B46" s="25" t="s">
        <v>659</v>
      </c>
      <c r="C46" s="25" t="s">
        <v>661</v>
      </c>
      <c r="D46" s="25" t="s">
        <v>7</v>
      </c>
      <c r="E46" s="38" t="s">
        <v>662</v>
      </c>
      <c r="F46" s="25" t="s">
        <v>663</v>
      </c>
      <c r="G46" s="25" t="s">
        <v>664</v>
      </c>
      <c r="L46"/>
      <c r="M46"/>
    </row>
    <row r="47" spans="2:13" x14ac:dyDescent="0.25">
      <c r="B47" s="298" t="s">
        <v>87</v>
      </c>
      <c r="C47" s="299">
        <f>+AVERAGE(E47:E83)</f>
        <v>1</v>
      </c>
      <c r="D47" s="230" t="s">
        <v>88</v>
      </c>
      <c r="E47" s="291">
        <f>+IF(COUNTIF(G47:G48,"ERROR"),"ERROR",(COUNTIF(G47:G48,"SI")/(COUNTA(G47:G48)-COUNTIF(G47:G48,"NA"))))</f>
        <v>1</v>
      </c>
      <c r="F47" s="28" t="s">
        <v>680</v>
      </c>
      <c r="G47" s="30" t="str">
        <f>+IF(COUNTBLANK('Matriz ITA 2021 '!F38:H38)=2,IF('Matriz ITA 2021 '!F38="",(IF('Matriz ITA 2021 '!G38="","NA","NO")),"SI"),"ERROR")</f>
        <v>SI</v>
      </c>
      <c r="H47">
        <f>+COUNTA(G47:G98)</f>
        <v>52</v>
      </c>
    </row>
    <row r="48" spans="2:13" x14ac:dyDescent="0.25">
      <c r="B48" s="298"/>
      <c r="C48" s="300"/>
      <c r="D48" s="230"/>
      <c r="E48" s="291"/>
      <c r="F48" s="28" t="s">
        <v>681</v>
      </c>
      <c r="G48" s="30" t="str">
        <f>+IF(COUNTBLANK('Matriz ITA 2021 '!F39:H39)=2,IF('Matriz ITA 2021 '!F39="",(IF('Matriz ITA 2021 '!G39="","NA","NO")),"SI"),"ERROR")</f>
        <v>SI</v>
      </c>
    </row>
    <row r="49" spans="2:16" x14ac:dyDescent="0.25">
      <c r="B49" s="298"/>
      <c r="C49" s="300"/>
      <c r="D49" s="18" t="s">
        <v>95</v>
      </c>
      <c r="E49" s="39">
        <f>+IF(COUNTIF(G49,"ERROR"),"ERROR",(COUNTIF(G49,"SI")/(COUNTA(G49)-COUNTIF(G49,"NA"))))</f>
        <v>1</v>
      </c>
      <c r="F49" s="28" t="s">
        <v>682</v>
      </c>
      <c r="G49" s="30" t="str">
        <f>+IF(COUNTBLANK('Matriz ITA 2021 '!F40:H40)=2,IF('Matriz ITA 2021 '!F40="",(IF('Matriz ITA 2021 '!G40="","NA","NO")),"SI"),"ERROR")</f>
        <v>SI</v>
      </c>
    </row>
    <row r="50" spans="2:16" x14ac:dyDescent="0.25">
      <c r="B50" s="298"/>
      <c r="C50" s="300"/>
      <c r="D50" s="19" t="s">
        <v>99</v>
      </c>
      <c r="E50" s="39">
        <f>+IF(COUNTIF(G50,"ERROR"),"ERROR",(COUNTIF(G50,"SI")/(COUNTA(G50)-COUNTIF(G50,"NA"))))</f>
        <v>1</v>
      </c>
      <c r="F50" s="28" t="s">
        <v>683</v>
      </c>
      <c r="G50" s="30" t="str">
        <f>+IF(COUNTBLANK('Matriz ITA 2021 '!F41:H41)=2,IF('Matriz ITA 2021 '!F41="",(IF('Matriz ITA 2021 '!G41="","NA","NO")),"SI"),"ERROR")</f>
        <v>SI</v>
      </c>
    </row>
    <row r="51" spans="2:16" x14ac:dyDescent="0.25">
      <c r="B51" s="298"/>
      <c r="C51" s="300"/>
      <c r="D51" s="230" t="s">
        <v>104</v>
      </c>
      <c r="E51" s="291">
        <f>+IF(COUNTIF(G51:G55,"ERROR"),"ERROR",(COUNTIF(G51:G55,"SI")/(COUNTA(G51:G55)-COUNTIF(G51:G55,"NA"))))</f>
        <v>1</v>
      </c>
      <c r="F51" s="28" t="s">
        <v>684</v>
      </c>
      <c r="G51" s="30" t="str">
        <f>+IF(COUNTBLANK('Matriz ITA 2021 '!F42:H42)=2,IF('Matriz ITA 2021 '!F42="",(IF('Matriz ITA 2021 '!G42="","NA","NO")),"SI"),"ERROR")</f>
        <v>SI</v>
      </c>
    </row>
    <row r="52" spans="2:16" x14ac:dyDescent="0.25">
      <c r="B52" s="298"/>
      <c r="C52" s="300"/>
      <c r="D52" s="230"/>
      <c r="E52" s="291"/>
      <c r="F52" s="28" t="s">
        <v>685</v>
      </c>
      <c r="G52" s="30" t="str">
        <f>+IF(COUNTBLANK('Matriz ITA 2021 '!F43:H43)=2,IF('Matriz ITA 2021 '!F43="",(IF('Matriz ITA 2021 '!G43="","NA","NO")),"SI"),"ERROR")</f>
        <v>SI</v>
      </c>
      <c r="L52" s="223" t="s">
        <v>961</v>
      </c>
      <c r="M52" s="224">
        <v>0.77777777777777779</v>
      </c>
      <c r="N52" s="225">
        <f>+IF(M52&lt;50%,M52,0)</f>
        <v>0</v>
      </c>
      <c r="O52" s="225">
        <f>+IF(AND(M52&gt;50%,M52&lt;80%),M52,0)</f>
        <v>0.77777777777777779</v>
      </c>
      <c r="P52" s="225">
        <f>+IF(M52&gt;79%,M52,0)</f>
        <v>0</v>
      </c>
    </row>
    <row r="53" spans="2:16" ht="30" x14ac:dyDescent="0.25">
      <c r="B53" s="298"/>
      <c r="C53" s="300"/>
      <c r="D53" s="230"/>
      <c r="E53" s="291"/>
      <c r="F53" s="28" t="s">
        <v>686</v>
      </c>
      <c r="G53" s="30" t="str">
        <f>+IF(COUNTBLANK('Matriz ITA 2021 '!F44:H44)=2,IF('Matriz ITA 2021 '!F44="",(IF('Matriz ITA 2021 '!G44="","NA","NO")),"SI"),"ERROR")</f>
        <v>SI</v>
      </c>
      <c r="L53" s="223" t="s">
        <v>962</v>
      </c>
      <c r="M53" s="224">
        <v>0.83333333333333337</v>
      </c>
      <c r="N53" s="225">
        <f t="shared" ref="N53:N66" si="0">+IF(M53&lt;50%,M53,0)</f>
        <v>0</v>
      </c>
      <c r="O53" s="225">
        <f t="shared" ref="O53:O66" si="1">+IF(AND(M53&gt;50%,M53&lt;80%),M53,0)</f>
        <v>0</v>
      </c>
      <c r="P53" s="225">
        <f t="shared" ref="P53:P66" si="2">+IF(M53&gt;79%,M53,0)</f>
        <v>0.83333333333333337</v>
      </c>
    </row>
    <row r="54" spans="2:16" x14ac:dyDescent="0.25">
      <c r="B54" s="298"/>
      <c r="C54" s="300"/>
      <c r="D54" s="230"/>
      <c r="E54" s="291"/>
      <c r="F54" s="28" t="s">
        <v>687</v>
      </c>
      <c r="G54" s="30" t="str">
        <f>+IF(COUNTBLANK('Matriz ITA 2021 '!F45:H45)=2,IF('Matriz ITA 2021 '!F45="",(IF('Matriz ITA 2021 '!G45="","NA","NO")),"SI"),"ERROR")</f>
        <v>SI</v>
      </c>
      <c r="L54" s="223" t="s">
        <v>963</v>
      </c>
      <c r="M54" s="224">
        <v>1</v>
      </c>
      <c r="N54" s="225">
        <f t="shared" si="0"/>
        <v>0</v>
      </c>
      <c r="O54" s="225">
        <f t="shared" si="1"/>
        <v>0</v>
      </c>
      <c r="P54" s="225">
        <f t="shared" si="2"/>
        <v>1</v>
      </c>
    </row>
    <row r="55" spans="2:16" x14ac:dyDescent="0.25">
      <c r="B55" s="298"/>
      <c r="C55" s="300"/>
      <c r="D55" s="230"/>
      <c r="E55" s="291"/>
      <c r="F55" s="28" t="s">
        <v>688</v>
      </c>
      <c r="G55" s="30" t="str">
        <f>+IF(COUNTBLANK('Matriz ITA 2021 '!F46:H46)=2,IF('Matriz ITA 2021 '!F46="",(IF('Matriz ITA 2021 '!G46="","NA","NO")),"SI"),"ERROR")</f>
        <v>SI</v>
      </c>
      <c r="L55" s="223" t="s">
        <v>964</v>
      </c>
      <c r="M55" s="224">
        <v>0.7857142857142857</v>
      </c>
      <c r="N55" s="225">
        <f t="shared" si="0"/>
        <v>0</v>
      </c>
      <c r="O55" s="225">
        <f t="shared" si="1"/>
        <v>0.7857142857142857</v>
      </c>
      <c r="P55" s="225">
        <f t="shared" si="2"/>
        <v>0</v>
      </c>
    </row>
    <row r="56" spans="2:16" x14ac:dyDescent="0.25">
      <c r="B56" s="298"/>
      <c r="C56" s="300"/>
      <c r="D56" s="318" t="s">
        <v>120</v>
      </c>
      <c r="E56" s="308">
        <f>+IF(COUNTIF(G56:G65,"ERROR"),"ERROR",(COUNTIF(G56:G65,"SI")/(COUNTA(G56:G65)-COUNTIF(G56:G65,"NA"))))</f>
        <v>1</v>
      </c>
      <c r="F56" s="28" t="s">
        <v>689</v>
      </c>
      <c r="G56" s="30" t="str">
        <f>+IF(COUNTBLANK('Matriz ITA 2021 '!F47:H47)=2,IF('Matriz ITA 2021 '!F47="",(IF('Matriz ITA 2021 '!G47="","NA","NO")),"SI"),"ERROR")</f>
        <v>SI</v>
      </c>
      <c r="L56" s="223" t="s">
        <v>965</v>
      </c>
      <c r="M56" s="224">
        <v>0.8</v>
      </c>
      <c r="N56" s="225">
        <f t="shared" si="0"/>
        <v>0</v>
      </c>
      <c r="O56" s="225">
        <f t="shared" si="1"/>
        <v>0</v>
      </c>
      <c r="P56" s="225">
        <f t="shared" si="2"/>
        <v>0.8</v>
      </c>
    </row>
    <row r="57" spans="2:16" x14ac:dyDescent="0.25">
      <c r="B57" s="298"/>
      <c r="C57" s="300"/>
      <c r="D57" s="318"/>
      <c r="E57" s="308"/>
      <c r="F57" s="28" t="s">
        <v>690</v>
      </c>
      <c r="G57" s="30" t="str">
        <f>+IF(COUNTBLANK('Matriz ITA 2021 '!F48:H48)=2,IF('Matriz ITA 2021 '!F48="",(IF('Matriz ITA 2021 '!G48="","NA","NO")),"SI"),"ERROR")</f>
        <v>SI</v>
      </c>
      <c r="L57" s="223" t="s">
        <v>966</v>
      </c>
      <c r="M57" s="224">
        <v>0.98571428571428577</v>
      </c>
      <c r="N57" s="225">
        <f t="shared" si="0"/>
        <v>0</v>
      </c>
      <c r="O57" s="225">
        <f t="shared" si="1"/>
        <v>0</v>
      </c>
      <c r="P57" s="225">
        <f t="shared" si="2"/>
        <v>0.98571428571428577</v>
      </c>
    </row>
    <row r="58" spans="2:16" x14ac:dyDescent="0.25">
      <c r="B58" s="298"/>
      <c r="C58" s="300"/>
      <c r="D58" s="318"/>
      <c r="E58" s="308"/>
      <c r="F58" s="28" t="s">
        <v>691</v>
      </c>
      <c r="G58" s="30" t="str">
        <f>+IF(COUNTBLANK('Matriz ITA 2021 '!F49:H49)=2,IF('Matriz ITA 2021 '!F49="",(IF('Matriz ITA 2021 '!G49="","NA","NO")),"SI"),"ERROR")</f>
        <v>SI</v>
      </c>
      <c r="L58" s="223" t="s">
        <v>967</v>
      </c>
      <c r="M58" s="224">
        <v>1</v>
      </c>
      <c r="N58" s="225">
        <f t="shared" si="0"/>
        <v>0</v>
      </c>
      <c r="O58" s="225">
        <f t="shared" si="1"/>
        <v>0</v>
      </c>
      <c r="P58" s="225">
        <f t="shared" si="2"/>
        <v>1</v>
      </c>
    </row>
    <row r="59" spans="2:16" x14ac:dyDescent="0.25">
      <c r="B59" s="298"/>
      <c r="C59" s="300"/>
      <c r="D59" s="318"/>
      <c r="E59" s="308"/>
      <c r="F59" s="28" t="s">
        <v>692</v>
      </c>
      <c r="G59" s="30" t="str">
        <f>+IF(COUNTBLANK('Matriz ITA 2021 '!F50:H50)=2,IF('Matriz ITA 2021 '!F50="",(IF('Matriz ITA 2021 '!G50="","NA","NO")),"SI"),"ERROR")</f>
        <v>SI</v>
      </c>
      <c r="L59" s="223" t="s">
        <v>968</v>
      </c>
      <c r="M59" s="224">
        <v>0.19999999999999998</v>
      </c>
      <c r="N59" s="225">
        <f t="shared" si="0"/>
        <v>0.19999999999999998</v>
      </c>
      <c r="O59" s="225">
        <f t="shared" si="1"/>
        <v>0</v>
      </c>
      <c r="P59" s="225">
        <f t="shared" si="2"/>
        <v>0</v>
      </c>
    </row>
    <row r="60" spans="2:16" x14ac:dyDescent="0.25">
      <c r="B60" s="298"/>
      <c r="C60" s="300"/>
      <c r="D60" s="318"/>
      <c r="E60" s="308"/>
      <c r="F60" s="28" t="s">
        <v>693</v>
      </c>
      <c r="G60" s="30" t="str">
        <f>+IF(COUNTBLANK('Matriz ITA 2021 '!F51:H51)=2,IF('Matriz ITA 2021 '!F51="",(IF('Matriz ITA 2021 '!G51="","NA","NO")),"SI"),"ERROR")</f>
        <v>SI</v>
      </c>
      <c r="L60" s="223" t="s">
        <v>969</v>
      </c>
      <c r="M60" s="224">
        <v>1</v>
      </c>
      <c r="N60" s="225">
        <f t="shared" si="0"/>
        <v>0</v>
      </c>
      <c r="O60" s="225">
        <f t="shared" si="1"/>
        <v>0</v>
      </c>
      <c r="P60" s="225">
        <f t="shared" si="2"/>
        <v>1</v>
      </c>
    </row>
    <row r="61" spans="2:16" x14ac:dyDescent="0.25">
      <c r="B61" s="298"/>
      <c r="C61" s="300"/>
      <c r="D61" s="318"/>
      <c r="E61" s="308"/>
      <c r="F61" s="28" t="s">
        <v>694</v>
      </c>
      <c r="G61" s="30" t="str">
        <f>+IF(COUNTBLANK('Matriz ITA 2021 '!F52:H52)=2,IF('Matriz ITA 2021 '!F52="",(IF('Matriz ITA 2021 '!G52="","NA","NO")),"SI"),"ERROR")</f>
        <v>SI</v>
      </c>
      <c r="L61" s="223" t="s">
        <v>970</v>
      </c>
      <c r="M61" s="224">
        <v>1</v>
      </c>
      <c r="N61" s="225">
        <f t="shared" si="0"/>
        <v>0</v>
      </c>
      <c r="O61" s="225">
        <f t="shared" si="1"/>
        <v>0</v>
      </c>
      <c r="P61" s="225">
        <f t="shared" si="2"/>
        <v>1</v>
      </c>
    </row>
    <row r="62" spans="2:16" ht="30" x14ac:dyDescent="0.25">
      <c r="B62" s="298"/>
      <c r="C62" s="300"/>
      <c r="D62" s="318"/>
      <c r="E62" s="308"/>
      <c r="F62" s="28" t="s">
        <v>695</v>
      </c>
      <c r="G62" s="30" t="str">
        <f>+IF(COUNTBLANK('Matriz ITA 2021 '!F53:H53)=2,IF('Matriz ITA 2021 '!F53="",(IF('Matriz ITA 2021 '!G53="","NA","NO")),"SI"),"ERROR")</f>
        <v>SI</v>
      </c>
      <c r="L62" s="223" t="s">
        <v>971</v>
      </c>
      <c r="M62" s="224">
        <v>1</v>
      </c>
      <c r="N62" s="225">
        <f t="shared" si="0"/>
        <v>0</v>
      </c>
      <c r="O62" s="225">
        <f t="shared" si="1"/>
        <v>0</v>
      </c>
      <c r="P62" s="225">
        <f t="shared" si="2"/>
        <v>1</v>
      </c>
    </row>
    <row r="63" spans="2:16" x14ac:dyDescent="0.25">
      <c r="B63" s="298"/>
      <c r="C63" s="300"/>
      <c r="D63" s="318"/>
      <c r="E63" s="308"/>
      <c r="F63" s="28" t="s">
        <v>696</v>
      </c>
      <c r="G63" s="30" t="str">
        <f>+IF(COUNTBLANK('Matriz ITA 2021 '!F54:H54)=2,IF('Matriz ITA 2021 '!F54="",(IF('Matriz ITA 2021 '!G54="","NA","NO")),"SI"),"ERROR")</f>
        <v>SI</v>
      </c>
      <c r="L63" s="223" t="s">
        <v>972</v>
      </c>
      <c r="M63" s="224" t="s">
        <v>960</v>
      </c>
      <c r="N63" s="225">
        <f t="shared" si="0"/>
        <v>0</v>
      </c>
      <c r="O63" s="225">
        <f t="shared" si="1"/>
        <v>0</v>
      </c>
      <c r="P63" s="225" t="str">
        <f t="shared" si="2"/>
        <v>NA</v>
      </c>
    </row>
    <row r="64" spans="2:16" x14ac:dyDescent="0.25">
      <c r="B64" s="298"/>
      <c r="C64" s="300"/>
      <c r="D64" s="318"/>
      <c r="E64" s="308"/>
      <c r="F64" s="28" t="s">
        <v>697</v>
      </c>
      <c r="G64" s="30" t="str">
        <f>+IF(COUNTBLANK('Matriz ITA 2021 '!F55:H55)=2,IF('Matriz ITA 2021 '!F55="",(IF('Matriz ITA 2021 '!G55="","NA","NO")),"SI"),"ERROR")</f>
        <v>SI</v>
      </c>
      <c r="L64" s="170" t="s">
        <v>973</v>
      </c>
      <c r="M64" s="224">
        <v>1</v>
      </c>
      <c r="N64" s="225">
        <f t="shared" si="0"/>
        <v>0</v>
      </c>
      <c r="O64" s="225">
        <f t="shared" si="1"/>
        <v>0</v>
      </c>
      <c r="P64" s="225">
        <f t="shared" si="2"/>
        <v>1</v>
      </c>
    </row>
    <row r="65" spans="2:16" x14ac:dyDescent="0.25">
      <c r="B65" s="298"/>
      <c r="C65" s="300"/>
      <c r="D65" s="318"/>
      <c r="E65" s="308"/>
      <c r="F65" s="28" t="s">
        <v>698</v>
      </c>
      <c r="G65" s="30" t="str">
        <f>+IF(COUNTBLANK('Matriz ITA 2021 '!F56:H56)=2,IF('Matriz ITA 2021 '!F56="",(IF('Matriz ITA 2021 '!G56="","NA","NO")),"SI"),"ERROR")</f>
        <v>SI</v>
      </c>
      <c r="L65" s="223" t="s">
        <v>974</v>
      </c>
      <c r="M65" s="224">
        <v>1</v>
      </c>
      <c r="N65" s="225">
        <f t="shared" si="0"/>
        <v>0</v>
      </c>
      <c r="O65" s="225">
        <f t="shared" si="1"/>
        <v>0</v>
      </c>
      <c r="P65" s="225">
        <f t="shared" si="2"/>
        <v>1</v>
      </c>
    </row>
    <row r="66" spans="2:16" x14ac:dyDescent="0.25">
      <c r="B66" s="298"/>
      <c r="C66" s="300"/>
      <c r="D66" s="18" t="s">
        <v>133</v>
      </c>
      <c r="E66" s="39">
        <f>+IF(COUNTIF(G66,"ERROR"),"ERROR",(COUNTIF(G66,"SI")/(COUNTA(G66)-COUNTIF(G66,"NA"))))</f>
        <v>1</v>
      </c>
      <c r="F66" s="28" t="s">
        <v>699</v>
      </c>
      <c r="G66" s="30" t="str">
        <f>+IF(COUNTBLANK('Matriz ITA 2021 '!F57:H57)=2,IF('Matriz ITA 2021 '!F57="",(IF('Matriz ITA 2021 '!G57="","NA","NO")),"SI"),"ERROR")</f>
        <v>SI</v>
      </c>
      <c r="L66" s="223" t="s">
        <v>975</v>
      </c>
      <c r="M66" s="224">
        <v>1</v>
      </c>
      <c r="N66" s="225">
        <f t="shared" si="0"/>
        <v>0</v>
      </c>
      <c r="O66" s="225">
        <f t="shared" si="1"/>
        <v>0</v>
      </c>
      <c r="P66" s="225">
        <f t="shared" si="2"/>
        <v>1</v>
      </c>
    </row>
    <row r="67" spans="2:16" ht="25.5" x14ac:dyDescent="0.25">
      <c r="B67" s="298"/>
      <c r="C67" s="300"/>
      <c r="D67" s="18" t="s">
        <v>137</v>
      </c>
      <c r="E67" s="39">
        <f>+IF(COUNTIF(G67,"ERROR"),"ERROR",(COUNTIF(G67,"SI")/(COUNTA(G67)-COUNTIF(G67,"NA"))))</f>
        <v>1</v>
      </c>
      <c r="F67" s="28" t="s">
        <v>700</v>
      </c>
      <c r="G67" s="30" t="str">
        <f>+IF(COUNTBLANK('Matriz ITA 2021 '!F58:H58)=2,IF('Matriz ITA 2021 '!F58="",(IF('Matriz ITA 2021 '!G58="","NA","NO")),"SI"),"ERROR")</f>
        <v>SI</v>
      </c>
      <c r="L67" s="223"/>
      <c r="M67" s="224"/>
      <c r="N67" s="95"/>
      <c r="O67" s="95"/>
      <c r="P67" s="95"/>
    </row>
    <row r="68" spans="2:16" x14ac:dyDescent="0.25">
      <c r="B68" s="298"/>
      <c r="C68" s="300"/>
      <c r="D68" s="319" t="s">
        <v>141</v>
      </c>
      <c r="E68" s="279">
        <f>+IF(COUNTIF(G68:G71,"ERROR"),"ERROR",(COUNTIF(G68:G71,"SI")/(COUNTA(G68:G71)-COUNTIF(G68:G71,"NA"))))</f>
        <v>1</v>
      </c>
      <c r="F68" s="28" t="s">
        <v>701</v>
      </c>
      <c r="G68" s="30" t="str">
        <f>+IF(COUNTBLANK('Matriz ITA 2021 '!F59:H59)=2,IF('Matriz ITA 2021 '!F59="",(IF('Matriz ITA 2021 '!G59="","NA","NO")),"SI"),"ERROR")</f>
        <v>SI</v>
      </c>
      <c r="L68" s="223" t="s">
        <v>975</v>
      </c>
      <c r="M68" s="225">
        <f t="shared" ref="M68:N68" si="3">+N66</f>
        <v>0</v>
      </c>
      <c r="N68" s="225">
        <f t="shared" si="3"/>
        <v>0</v>
      </c>
      <c r="O68" s="225">
        <f>+P66</f>
        <v>1</v>
      </c>
      <c r="P68" s="95"/>
    </row>
    <row r="69" spans="2:16" x14ac:dyDescent="0.25">
      <c r="B69" s="298"/>
      <c r="C69" s="300"/>
      <c r="D69" s="319"/>
      <c r="E69" s="280"/>
      <c r="F69" s="28" t="s">
        <v>702</v>
      </c>
      <c r="G69" s="30" t="str">
        <f>+IF(COUNTBLANK('Matriz ITA 2021 '!F60:H60)=2,IF('Matriz ITA 2021 '!F60="",(IF('Matriz ITA 2021 '!G60="","NA","NO")),"SI"),"ERROR")</f>
        <v>SI</v>
      </c>
      <c r="L69" s="223" t="s">
        <v>974</v>
      </c>
      <c r="M69" s="225">
        <f t="shared" ref="M69" si="4">+N65</f>
        <v>0</v>
      </c>
      <c r="N69" s="225">
        <f>+O65</f>
        <v>0</v>
      </c>
      <c r="O69" s="225">
        <f>+P65</f>
        <v>1</v>
      </c>
      <c r="P69" s="95"/>
    </row>
    <row r="70" spans="2:16" x14ac:dyDescent="0.25">
      <c r="B70" s="298"/>
      <c r="C70" s="300"/>
      <c r="D70" s="319"/>
      <c r="E70" s="280"/>
      <c r="F70" s="28" t="s">
        <v>703</v>
      </c>
      <c r="G70" s="30" t="str">
        <f>+IF(COUNTBLANK('Matriz ITA 2021 '!F61:H61)=2,IF('Matriz ITA 2021 '!F61="",(IF('Matriz ITA 2021 '!G61="","NA","NO")),"SI"),"ERROR")</f>
        <v>SI</v>
      </c>
      <c r="L70" s="170" t="s">
        <v>973</v>
      </c>
      <c r="M70" s="225">
        <f t="shared" ref="M70" si="5">+N64</f>
        <v>0</v>
      </c>
      <c r="N70" s="225">
        <f>+O64</f>
        <v>0</v>
      </c>
      <c r="O70" s="225">
        <f>+P64</f>
        <v>1</v>
      </c>
      <c r="P70" s="95"/>
    </row>
    <row r="71" spans="2:16" x14ac:dyDescent="0.25">
      <c r="B71" s="298"/>
      <c r="C71" s="300"/>
      <c r="D71" s="319"/>
      <c r="E71" s="281"/>
      <c r="F71" s="28" t="s">
        <v>704</v>
      </c>
      <c r="G71" s="30" t="str">
        <f>+IF(COUNTBLANK('Matriz ITA 2021 '!F62:H62)=2,IF('Matriz ITA 2021 '!F62="",(IF('Matriz ITA 2021 '!G62="","NA","NO")),"SI"),"ERROR")</f>
        <v>SI</v>
      </c>
      <c r="L71" s="223" t="s">
        <v>972</v>
      </c>
      <c r="M71" s="225">
        <f t="shared" ref="M71" si="6">+N63</f>
        <v>0</v>
      </c>
      <c r="N71" s="225">
        <f>+O63</f>
        <v>0</v>
      </c>
      <c r="O71" s="225" t="str">
        <f>+P63</f>
        <v>NA</v>
      </c>
      <c r="P71" s="95"/>
    </row>
    <row r="72" spans="2:16" ht="30" x14ac:dyDescent="0.25">
      <c r="B72" s="298"/>
      <c r="C72" s="300"/>
      <c r="D72" s="35" t="s">
        <v>151</v>
      </c>
      <c r="E72" s="39">
        <f>+IF(COUNTIF(G72,"ERROR"),"ERROR",(COUNTIF(G72,"SI")/(COUNTA(G72)-COUNTIF(G72,"NA"))))</f>
        <v>1</v>
      </c>
      <c r="F72" s="28" t="s">
        <v>705</v>
      </c>
      <c r="G72" s="30" t="str">
        <f>+IF(COUNTBLANK('Matriz ITA 2021 '!F63:H63)=2,IF('Matriz ITA 2021 '!F63="",(IF('Matriz ITA 2021 '!G63="","NA","NO")),"SI"),"ERROR")</f>
        <v>SI</v>
      </c>
      <c r="L72" s="223" t="s">
        <v>971</v>
      </c>
      <c r="M72" s="225">
        <f t="shared" ref="M72" si="7">+N62</f>
        <v>0</v>
      </c>
      <c r="N72" s="225">
        <f>+O62</f>
        <v>0</v>
      </c>
      <c r="O72" s="225">
        <f>+P62</f>
        <v>1</v>
      </c>
      <c r="P72" s="95"/>
    </row>
    <row r="73" spans="2:16" ht="51" x14ac:dyDescent="0.25">
      <c r="B73" s="298"/>
      <c r="C73" s="300"/>
      <c r="D73" s="18" t="s">
        <v>155</v>
      </c>
      <c r="E73" s="39">
        <f>+IF(COUNTIF(G73,"ERROR"),"ERROR",(COUNTIF(G73,"SI")/(COUNTA(G73)-COUNTIF(G73,"NA"))))</f>
        <v>1</v>
      </c>
      <c r="F73" s="28" t="s">
        <v>706</v>
      </c>
      <c r="G73" s="30" t="str">
        <f>+IF(COUNTBLANK('Matriz ITA 2021 '!F64:H64)=2,IF('Matriz ITA 2021 '!F64="",(IF('Matriz ITA 2021 '!G64="","NA","NO")),"SI"),"ERROR")</f>
        <v>SI</v>
      </c>
      <c r="L73" s="223" t="s">
        <v>970</v>
      </c>
      <c r="M73" s="225">
        <f t="shared" ref="M73" si="8">+N61</f>
        <v>0</v>
      </c>
      <c r="N73" s="225">
        <f>+O61</f>
        <v>0</v>
      </c>
      <c r="O73" s="225">
        <f>+P61</f>
        <v>1</v>
      </c>
      <c r="P73" s="95"/>
    </row>
    <row r="74" spans="2:16" x14ac:dyDescent="0.25">
      <c r="B74" s="298"/>
      <c r="C74" s="300"/>
      <c r="D74" s="18" t="s">
        <v>159</v>
      </c>
      <c r="E74" s="39">
        <f>+IF(COUNTIF(G74,"ERROR"),"ERROR",(COUNTIF(G74,"SI")/(COUNTA(G74)-COUNTIF(G74,"NA"))))</f>
        <v>1</v>
      </c>
      <c r="F74" s="28" t="s">
        <v>707</v>
      </c>
      <c r="G74" s="30" t="str">
        <f>+IF(COUNTBLANK('Matriz ITA 2021 '!F65:H65)=2,IF('Matriz ITA 2021 '!F65="",(IF('Matriz ITA 2021 '!G65="","NA","NO")),"SI"),"ERROR")</f>
        <v>SI</v>
      </c>
      <c r="L74" s="223" t="s">
        <v>969</v>
      </c>
      <c r="M74" s="225">
        <f t="shared" ref="M74" si="9">+N60</f>
        <v>0</v>
      </c>
      <c r="N74" s="225">
        <f>+O60</f>
        <v>0</v>
      </c>
      <c r="O74" s="225">
        <f>+P60</f>
        <v>1</v>
      </c>
      <c r="P74" s="95"/>
    </row>
    <row r="75" spans="2:16" ht="25.5" x14ac:dyDescent="0.25">
      <c r="B75" s="298"/>
      <c r="C75" s="300"/>
      <c r="D75" s="19" t="s">
        <v>162</v>
      </c>
      <c r="E75" s="39">
        <f>+IF(COUNTIF(G75,"ERROR"),"ERROR",(COUNTIF(G75,"SI")/(COUNTA(G75)-COUNTIF(G75,"NA"))))</f>
        <v>1</v>
      </c>
      <c r="F75" s="28" t="s">
        <v>708</v>
      </c>
      <c r="G75" s="30" t="str">
        <f>+IF(COUNTBLANK('Matriz ITA 2021 '!F66:H66)=2,IF('Matriz ITA 2021 '!F66="",(IF('Matriz ITA 2021 '!G66="","NA","NO")),"SI"),"ERROR")</f>
        <v>SI</v>
      </c>
      <c r="L75" s="226" t="s">
        <v>968</v>
      </c>
      <c r="M75" s="225">
        <f t="shared" ref="M75:N75" si="10">+N59</f>
        <v>0.19999999999999998</v>
      </c>
      <c r="N75" s="225">
        <f t="shared" si="10"/>
        <v>0</v>
      </c>
      <c r="O75" s="225">
        <f>+P59</f>
        <v>0</v>
      </c>
      <c r="P75" s="95"/>
    </row>
    <row r="76" spans="2:16" x14ac:dyDescent="0.25">
      <c r="B76" s="298"/>
      <c r="C76" s="300"/>
      <c r="D76" s="292" t="s">
        <v>167</v>
      </c>
      <c r="E76" s="320">
        <f>+IF(COUNTIF(G76:G82,"ERROR"),"ERROR",(COUNTIF(G76:G82,"SI")/(COUNTA(G76:G82)-COUNTIF(G76:G82,"NA"))))</f>
        <v>1</v>
      </c>
      <c r="F76" s="28" t="s">
        <v>709</v>
      </c>
      <c r="G76" s="30" t="str">
        <f>+IF(COUNTBLANK('Matriz ITA 2021 '!F67:H67)=2,IF('Matriz ITA 2021 '!F67="",(IF('Matriz ITA 2021 '!G67="","NA","NO")),"SI"),"ERROR")</f>
        <v>SI</v>
      </c>
      <c r="L76" s="226" t="s">
        <v>967</v>
      </c>
      <c r="M76" s="225">
        <f t="shared" ref="M76:N76" si="11">+N58</f>
        <v>0</v>
      </c>
      <c r="N76" s="225">
        <f t="shared" si="11"/>
        <v>0</v>
      </c>
      <c r="O76" s="225">
        <f>+P58</f>
        <v>1</v>
      </c>
      <c r="P76" s="95"/>
    </row>
    <row r="77" spans="2:16" x14ac:dyDescent="0.25">
      <c r="B77" s="298"/>
      <c r="C77" s="300"/>
      <c r="D77" s="292"/>
      <c r="E77" s="320"/>
      <c r="F77" s="28" t="s">
        <v>710</v>
      </c>
      <c r="G77" s="30" t="str">
        <f>+IF(COUNTBLANK('Matriz ITA 2021 '!F68:H68)=2,IF('Matriz ITA 2021 '!F68="",(IF('Matriz ITA 2021 '!G68="","NA","NO")),"SI"),"ERROR")</f>
        <v>SI</v>
      </c>
      <c r="L77" s="226" t="s">
        <v>966</v>
      </c>
      <c r="M77" s="225">
        <f t="shared" ref="M77:N77" si="12">+N57</f>
        <v>0</v>
      </c>
      <c r="N77" s="225">
        <f t="shared" si="12"/>
        <v>0</v>
      </c>
      <c r="O77" s="225">
        <f>+P57</f>
        <v>0.98571428571428577</v>
      </c>
      <c r="P77" s="95"/>
    </row>
    <row r="78" spans="2:16" x14ac:dyDescent="0.25">
      <c r="B78" s="298"/>
      <c r="C78" s="300"/>
      <c r="D78" s="292"/>
      <c r="E78" s="320"/>
      <c r="F78" s="28" t="s">
        <v>711</v>
      </c>
      <c r="G78" s="30" t="str">
        <f>+IF(COUNTBLANK('Matriz ITA 2021 '!F69:H69)=2,IF('Matriz ITA 2021 '!F69="",(IF('Matriz ITA 2021 '!G69="","NA","NO")),"SI"),"ERROR")</f>
        <v>SI</v>
      </c>
      <c r="L78" s="226" t="s">
        <v>965</v>
      </c>
      <c r="M78" s="225">
        <f t="shared" ref="M78:N78" si="13">+N56</f>
        <v>0</v>
      </c>
      <c r="N78" s="225">
        <f t="shared" si="13"/>
        <v>0</v>
      </c>
      <c r="O78" s="225">
        <f>+P56</f>
        <v>0.8</v>
      </c>
      <c r="P78" s="95"/>
    </row>
    <row r="79" spans="2:16" x14ac:dyDescent="0.25">
      <c r="B79" s="298"/>
      <c r="C79" s="300"/>
      <c r="D79" s="292"/>
      <c r="E79" s="320"/>
      <c r="F79" s="28" t="s">
        <v>712</v>
      </c>
      <c r="G79" s="30" t="str">
        <f>+IF(COUNTBLANK('Matriz ITA 2021 '!F70:H70)=2,IF('Matriz ITA 2021 '!F70="",(IF('Matriz ITA 2021 '!G70="","NA","NO")),"SI"),"ERROR")</f>
        <v>SI</v>
      </c>
      <c r="L79" s="226" t="s">
        <v>964</v>
      </c>
      <c r="M79" s="225">
        <f t="shared" ref="M79:N79" si="14">+N55</f>
        <v>0</v>
      </c>
      <c r="N79" s="225">
        <f t="shared" si="14"/>
        <v>0.7857142857142857</v>
      </c>
      <c r="O79" s="225">
        <f>+P55</f>
        <v>0</v>
      </c>
      <c r="P79" s="95"/>
    </row>
    <row r="80" spans="2:16" x14ac:dyDescent="0.25">
      <c r="B80" s="298"/>
      <c r="C80" s="300"/>
      <c r="D80" s="292"/>
      <c r="E80" s="320"/>
      <c r="F80" s="28" t="s">
        <v>713</v>
      </c>
      <c r="G80" s="30" t="str">
        <f>+IF(COUNTBLANK('Matriz ITA 2021 '!F71:H71)=2,IF('Matriz ITA 2021 '!F71="",(IF('Matriz ITA 2021 '!G71="","NA","NO")),"SI"),"ERROR")</f>
        <v>SI</v>
      </c>
      <c r="L80" s="226" t="s">
        <v>963</v>
      </c>
      <c r="M80" s="225">
        <f t="shared" ref="M80:N80" si="15">+N54</f>
        <v>0</v>
      </c>
      <c r="N80" s="225">
        <f t="shared" si="15"/>
        <v>0</v>
      </c>
      <c r="O80" s="225">
        <f>+P54</f>
        <v>1</v>
      </c>
      <c r="P80" s="95"/>
    </row>
    <row r="81" spans="2:16" ht="30" x14ac:dyDescent="0.25">
      <c r="B81" s="298"/>
      <c r="C81" s="300"/>
      <c r="D81" s="292"/>
      <c r="E81" s="320"/>
      <c r="F81" s="28" t="s">
        <v>714</v>
      </c>
      <c r="G81" s="30" t="str">
        <f>+IF(COUNTBLANK('Matriz ITA 2021 '!F72:H72)=2,IF('Matriz ITA 2021 '!F72="",(IF('Matriz ITA 2021 '!G72="","NA","NO")),"SI"),"ERROR")</f>
        <v>SI</v>
      </c>
      <c r="L81" s="226" t="s">
        <v>962</v>
      </c>
      <c r="M81" s="225">
        <f t="shared" ref="M81:N81" si="16">+N53</f>
        <v>0</v>
      </c>
      <c r="N81" s="225">
        <f t="shared" si="16"/>
        <v>0</v>
      </c>
      <c r="O81" s="225">
        <f>+P53</f>
        <v>0.83333333333333337</v>
      </c>
      <c r="P81" s="95"/>
    </row>
    <row r="82" spans="2:16" x14ac:dyDescent="0.25">
      <c r="B82" s="298"/>
      <c r="C82" s="300"/>
      <c r="D82" s="292"/>
      <c r="E82" s="320"/>
      <c r="F82" s="28" t="s">
        <v>715</v>
      </c>
      <c r="G82" s="30" t="str">
        <f>+IF(COUNTBLANK('Matriz ITA 2021 '!F73:H73)=2,IF('Matriz ITA 2021 '!F73="",(IF('Matriz ITA 2021 '!G73="","NA","NO")),"SI"),"ERROR")</f>
        <v>SI</v>
      </c>
      <c r="L82" s="226" t="s">
        <v>961</v>
      </c>
      <c r="M82" s="225">
        <f t="shared" ref="M82:N82" si="17">+N52</f>
        <v>0</v>
      </c>
      <c r="N82" s="225">
        <f t="shared" si="17"/>
        <v>0.77777777777777779</v>
      </c>
      <c r="O82" s="225">
        <f>+P52</f>
        <v>0</v>
      </c>
      <c r="P82" s="95"/>
    </row>
    <row r="83" spans="2:16" x14ac:dyDescent="0.25">
      <c r="B83" s="298"/>
      <c r="C83" s="300"/>
      <c r="D83" s="19" t="s">
        <v>716</v>
      </c>
      <c r="E83" s="39">
        <f>+IF(COUNTIF(G83,"ERROR"),"ERROR",(COUNTIF(G83,"SI")/(COUNTA(G83)-COUNTIF(G83,"NA"))))</f>
        <v>1</v>
      </c>
      <c r="F83" s="28" t="s">
        <v>717</v>
      </c>
      <c r="G83" s="30" t="str">
        <f>+IF(COUNTBLANK('Matriz ITA 2021 '!F74:H74)=2,IF('Matriz ITA 2021 '!F74="",(IF('Matriz ITA 2021 '!G74="","NA","NO")),"SI"),"ERROR")</f>
        <v>SI</v>
      </c>
    </row>
    <row r="84" spans="2:16" x14ac:dyDescent="0.25">
      <c r="B84" s="298" t="s">
        <v>718</v>
      </c>
      <c r="C84" s="310">
        <f>+AVERAGE(E84:E96)</f>
        <v>0.7857142857142857</v>
      </c>
      <c r="D84" s="314" t="s">
        <v>182</v>
      </c>
      <c r="E84" s="315">
        <f>+IF(COUNTIF(G84:G91,"ERROR"),"ERROR",(COUNTIF(G84:G91,"SI")/(COUNTA(G84:G91)-COUNTIF(G84:G91,"NA"))))</f>
        <v>0.8571428571428571</v>
      </c>
      <c r="F84" s="28" t="s">
        <v>719</v>
      </c>
      <c r="G84" s="30" t="str">
        <f>+IF(COUNTBLANK('Matriz ITA 2021 '!F75:H75)=2,IF('Matriz ITA 2021 '!F75="",(IF('Matriz ITA 2021 '!G75="","NA","NO")),"SI"),"ERROR")</f>
        <v>SI</v>
      </c>
    </row>
    <row r="85" spans="2:16" x14ac:dyDescent="0.25">
      <c r="B85" s="298"/>
      <c r="C85" s="298"/>
      <c r="D85" s="314"/>
      <c r="E85" s="315"/>
      <c r="F85" s="28" t="s">
        <v>720</v>
      </c>
      <c r="G85" s="30" t="str">
        <f>+IF(COUNTBLANK('Matriz ITA 2021 '!F76:H76)=2,IF('Matriz ITA 2021 '!F76="",(IF('Matriz ITA 2021 '!G76="","NA","NO")),"SI"),"ERROR")</f>
        <v>NO</v>
      </c>
    </row>
    <row r="86" spans="2:16" x14ac:dyDescent="0.25">
      <c r="B86" s="298"/>
      <c r="C86" s="298"/>
      <c r="D86" s="314"/>
      <c r="E86" s="315"/>
      <c r="F86" s="28" t="s">
        <v>721</v>
      </c>
      <c r="G86" s="30" t="str">
        <f>+IF(COUNTBLANK('Matriz ITA 2021 '!F77:H77)=2,IF('Matriz ITA 2021 '!F77="",(IF('Matriz ITA 2021 '!G77="","NA","NO")),"SI"),"ERROR")</f>
        <v>SI</v>
      </c>
    </row>
    <row r="87" spans="2:16" x14ac:dyDescent="0.25">
      <c r="B87" s="298"/>
      <c r="C87" s="298"/>
      <c r="D87" s="314"/>
      <c r="E87" s="315"/>
      <c r="F87" s="28" t="s">
        <v>722</v>
      </c>
      <c r="G87" s="30" t="str">
        <f>+IF(COUNTBLANK('Matriz ITA 2021 '!F78:H78)=2,IF('Matriz ITA 2021 '!F78="",(IF('Matriz ITA 2021 '!G78="","NA","NO")),"SI"),"ERROR")</f>
        <v>SI</v>
      </c>
    </row>
    <row r="88" spans="2:16" x14ac:dyDescent="0.25">
      <c r="B88" s="298"/>
      <c r="C88" s="298"/>
      <c r="D88" s="314"/>
      <c r="E88" s="315"/>
      <c r="F88" s="28" t="s">
        <v>936</v>
      </c>
      <c r="G88" s="30" t="str">
        <f>+IF(COUNTBLANK('Matriz ITA 2021 '!F80:H80)=2,IF('Matriz ITA 2021 '!F80="",(IF('Matriz ITA 2021 '!G80="","NA","NO")),"SI"),"ERROR")</f>
        <v>SI</v>
      </c>
    </row>
    <row r="89" spans="2:16" x14ac:dyDescent="0.25">
      <c r="B89" s="298"/>
      <c r="C89" s="298"/>
      <c r="D89" s="314"/>
      <c r="E89" s="315"/>
      <c r="F89" s="28" t="s">
        <v>937</v>
      </c>
      <c r="G89" s="30" t="str">
        <f>+IF(COUNTBLANK('Matriz ITA 2021 '!F81:H81)=2,IF('Matriz ITA 2021 '!F81="",(IF('Matriz ITA 2021 '!G81="","NA","NO")),"SI"),"ERROR")</f>
        <v>SI</v>
      </c>
    </row>
    <row r="90" spans="2:16" x14ac:dyDescent="0.25">
      <c r="B90" s="298"/>
      <c r="C90" s="298"/>
      <c r="D90" s="314"/>
      <c r="E90" s="315"/>
      <c r="F90" s="28" t="s">
        <v>938</v>
      </c>
      <c r="G90" s="30" t="str">
        <f>+IF(COUNTBLANK('Matriz ITA 2021 '!F82:H82)=2,IF('Matriz ITA 2021 '!F82="",(IF('Matriz ITA 2021 '!G82="","NA","NO")),"SI"),"ERROR")</f>
        <v>SI</v>
      </c>
    </row>
    <row r="91" spans="2:16" x14ac:dyDescent="0.25">
      <c r="B91" s="298"/>
      <c r="C91" s="298"/>
      <c r="D91" s="314"/>
      <c r="E91" s="315"/>
      <c r="F91" s="28" t="s">
        <v>723</v>
      </c>
      <c r="G91" s="30" t="str">
        <f>+IF(COUNTBLANK('Matriz ITA 2021 '!F83:H83)=2,IF('Matriz ITA 2021 '!F83="",(IF('Matriz ITA 2021 '!G83="","NA","NO")),"SI"),"ERROR")</f>
        <v>NA</v>
      </c>
    </row>
    <row r="92" spans="2:16" x14ac:dyDescent="0.25">
      <c r="B92" s="298"/>
      <c r="C92" s="298"/>
      <c r="D92" s="312" t="s">
        <v>201</v>
      </c>
      <c r="E92" s="291">
        <f>+IF(COUNTIF(G92:G93,"ERROR"),"ERROR",(COUNTIF(G92:G93,"SI")/(COUNTA(G92:G93)-COUNTIF(G92:G93,"NA"))))</f>
        <v>0.5</v>
      </c>
      <c r="F92" s="28" t="s">
        <v>724</v>
      </c>
      <c r="G92" s="30" t="str">
        <f>+IF(COUNTBLANK('Matriz ITA 2021 '!F84:H84)=2,IF('Matriz ITA 2021 '!F84="",(IF('Matriz ITA 2021 '!G84="","NA","NO")),"SI"),"ERROR")</f>
        <v>SI</v>
      </c>
    </row>
    <row r="93" spans="2:16" x14ac:dyDescent="0.25">
      <c r="B93" s="298"/>
      <c r="C93" s="298"/>
      <c r="D93" s="312"/>
      <c r="E93" s="291"/>
      <c r="F93" s="28" t="s">
        <v>725</v>
      </c>
      <c r="G93" s="30" t="str">
        <f>+IF(COUNTBLANK('Matriz ITA 2021 '!F85:H85)=2,IF('Matriz ITA 2021 '!F85="",(IF('Matriz ITA 2021 '!G85="","NA","NO")),"SI"),"ERROR")</f>
        <v>NO</v>
      </c>
    </row>
    <row r="94" spans="2:16" x14ac:dyDescent="0.25">
      <c r="B94" s="298"/>
      <c r="C94" s="298"/>
      <c r="D94" s="316" t="s">
        <v>206</v>
      </c>
      <c r="E94" s="279">
        <f>+IF(COUNTIF(G94:G96,"ERROR"),"ERROR",(COUNTIF(G94:G96,"SI")/(COUNTA(G94:G96)-COUNTIF(G94:G96,"NA"))))</f>
        <v>1</v>
      </c>
      <c r="F94" s="28" t="s">
        <v>726</v>
      </c>
      <c r="G94" s="30" t="str">
        <f>+IF(COUNTBLANK('Matriz ITA 2021 '!F86:H86)=2,IF('Matriz ITA 2021 '!F86="",(IF('Matriz ITA 2021 '!G86="","NA","NO")),"SI"),"ERROR")</f>
        <v>SI</v>
      </c>
    </row>
    <row r="95" spans="2:16" x14ac:dyDescent="0.25">
      <c r="B95" s="298"/>
      <c r="C95" s="298"/>
      <c r="D95" s="316"/>
      <c r="E95" s="280"/>
      <c r="F95" s="28" t="s">
        <v>727</v>
      </c>
      <c r="G95" s="30" t="str">
        <f>+IF(COUNTBLANK('Matriz ITA 2021 '!F87:H87)=2,IF('Matriz ITA 2021 '!F87="",(IF('Matriz ITA 2021 '!G87="","NA","NO")),"SI"),"ERROR")</f>
        <v>SI</v>
      </c>
    </row>
    <row r="96" spans="2:16" x14ac:dyDescent="0.25">
      <c r="B96" s="298"/>
      <c r="C96" s="298"/>
      <c r="D96" s="316"/>
      <c r="E96" s="281"/>
      <c r="F96" s="28" t="s">
        <v>728</v>
      </c>
      <c r="G96" s="30" t="str">
        <f>+IF(COUNTBLANK('Matriz ITA 2021 '!F88:H88)=2,IF('Matriz ITA 2021 '!F88="",(IF('Matriz ITA 2021 '!G88="","NA","NO")),"SI"),"ERROR")</f>
        <v>NA</v>
      </c>
    </row>
    <row r="97" spans="2:8" ht="21.75" customHeight="1" x14ac:dyDescent="0.25">
      <c r="B97" s="298" t="s">
        <v>729</v>
      </c>
      <c r="C97" s="310">
        <f>+AVERAGE(E97:E107)</f>
        <v>0.8</v>
      </c>
      <c r="D97" s="36" t="s">
        <v>215</v>
      </c>
      <c r="E97" s="39">
        <f>+IF(COUNTIF(G97,"ERROR"),"ERROR",(COUNTIF(G97,"SI")/(COUNTA(G97)-COUNTIF(G97,"NA"))))</f>
        <v>1</v>
      </c>
      <c r="F97" s="8" t="s">
        <v>730</v>
      </c>
      <c r="G97" s="30" t="str">
        <f>+IF(COUNTBLANK('Matriz ITA 2021 '!F89:H89)=2,IF('Matriz ITA 2021 '!F89="",(IF('Matriz ITA 2021 '!G89="","NA","NO")),"SI"),"ERROR")</f>
        <v>SI</v>
      </c>
    </row>
    <row r="98" spans="2:8" ht="45" customHeight="1" x14ac:dyDescent="0.25">
      <c r="B98" s="298"/>
      <c r="C98" s="298"/>
      <c r="D98" s="36" t="s">
        <v>220</v>
      </c>
      <c r="E98" s="39">
        <f>+IF(COUNTIF(G98,"ERROR"),"ERROR",(COUNTIF(G98,"SI")/(COUNTA(G98)-COUNTIF(G98,"NA"))))</f>
        <v>1</v>
      </c>
      <c r="F98" s="8" t="s">
        <v>731</v>
      </c>
      <c r="G98" s="30" t="str">
        <f>+IF(COUNTBLANK('Matriz ITA 2021 '!F90:H90)=2,IF('Matriz ITA 2021 '!F90="",(IF('Matriz ITA 2021 '!G90="","NA","NO")),"SI"),"ERROR")</f>
        <v>SI</v>
      </c>
    </row>
    <row r="99" spans="2:8" x14ac:dyDescent="0.25">
      <c r="B99" s="298"/>
      <c r="C99" s="298"/>
      <c r="D99" s="285" t="s">
        <v>225</v>
      </c>
      <c r="E99" s="311">
        <f>+IF(COUNTIF(G100:G105,"ERROR"),"ERROR",(COUNTIF(G100:G105,"SI")/(COUNTA(G100:G105)-COUNTIF(G100:G105,"NA"))))</f>
        <v>1</v>
      </c>
      <c r="F99" s="206" t="s">
        <v>732</v>
      </c>
      <c r="G99" s="207"/>
    </row>
    <row r="100" spans="2:8" x14ac:dyDescent="0.25">
      <c r="B100" s="298"/>
      <c r="C100" s="298"/>
      <c r="D100" s="285"/>
      <c r="E100" s="311"/>
      <c r="F100" s="8" t="s">
        <v>733</v>
      </c>
      <c r="G100" s="30" t="str">
        <f>+IF(COUNTBLANK('Matriz ITA 2021 '!F92:H92)=2,IF('Matriz ITA 2021 '!F92="",(IF('Matriz ITA 2021 '!G92="","NA","NO")),"SI"),"ERROR")</f>
        <v>SI</v>
      </c>
      <c r="H100">
        <v>10</v>
      </c>
    </row>
    <row r="101" spans="2:8" x14ac:dyDescent="0.25">
      <c r="B101" s="298"/>
      <c r="C101" s="298"/>
      <c r="D101" s="285"/>
      <c r="E101" s="311"/>
      <c r="F101" s="8" t="s">
        <v>734</v>
      </c>
      <c r="G101" s="30" t="str">
        <f>+IF(COUNTBLANK('Matriz ITA 2021 '!F93:H93)=2,IF('Matriz ITA 2021 '!F93="",(IF('Matriz ITA 2021 '!G93="","NA","NO")),"SI"),"ERROR")</f>
        <v>SI</v>
      </c>
    </row>
    <row r="102" spans="2:8" x14ac:dyDescent="0.25">
      <c r="B102" s="298"/>
      <c r="C102" s="298"/>
      <c r="D102" s="285"/>
      <c r="E102" s="311"/>
      <c r="F102" s="8" t="s">
        <v>735</v>
      </c>
      <c r="G102" s="30" t="str">
        <f>+IF(COUNTBLANK('Matriz ITA 2021 '!F94:H94)=2,IF('Matriz ITA 2021 '!F94="",(IF('Matriz ITA 2021 '!G94="","NA","NO")),"SI"),"ERROR")</f>
        <v>SI</v>
      </c>
    </row>
    <row r="103" spans="2:8" x14ac:dyDescent="0.25">
      <c r="B103" s="298"/>
      <c r="C103" s="298"/>
      <c r="D103" s="285"/>
      <c r="E103" s="311"/>
      <c r="F103" s="8" t="s">
        <v>736</v>
      </c>
      <c r="G103" s="30" t="str">
        <f>+IF(COUNTBLANK('Matriz ITA 2021 '!F95:H95)=2,IF('Matriz ITA 2021 '!F95="",(IF('Matriz ITA 2021 '!G95="","NA","NO")),"SI"),"ERROR")</f>
        <v>SI</v>
      </c>
    </row>
    <row r="104" spans="2:8" x14ac:dyDescent="0.25">
      <c r="B104" s="298"/>
      <c r="C104" s="298"/>
      <c r="D104" s="285"/>
      <c r="E104" s="311"/>
      <c r="F104" s="8" t="s">
        <v>737</v>
      </c>
      <c r="G104" s="30" t="str">
        <f>+IF(COUNTBLANK('Matriz ITA 2021 '!F96:H96)=2,IF('Matriz ITA 2021 '!F96="",(IF('Matriz ITA 2021 '!G96="","NA","NO")),"SI"),"ERROR")</f>
        <v>SI</v>
      </c>
    </row>
    <row r="105" spans="2:8" ht="38.25" customHeight="1" x14ac:dyDescent="0.25">
      <c r="B105" s="298"/>
      <c r="C105" s="298"/>
      <c r="D105" s="285"/>
      <c r="E105" s="311"/>
      <c r="F105" s="8" t="s">
        <v>738</v>
      </c>
      <c r="G105" s="30" t="str">
        <f>+IF(COUNTBLANK('Matriz ITA 2021 '!F97:H97)=2,IF('Matriz ITA 2021 '!F97="",(IF('Matriz ITA 2021 '!G97="","NA","NO")),"SI"),"ERROR")</f>
        <v>SI</v>
      </c>
    </row>
    <row r="106" spans="2:8" ht="38.25" customHeight="1" x14ac:dyDescent="0.25">
      <c r="B106" s="298"/>
      <c r="C106" s="298"/>
      <c r="D106" s="36" t="s">
        <v>235</v>
      </c>
      <c r="E106" s="39">
        <f>+IF(COUNTIF(G106,"ERROR"),"ERROR",(COUNTIF(G106,"SI")/(COUNTA(G106)-COUNTIF(G106,"NA"))))</f>
        <v>1</v>
      </c>
      <c r="F106" s="8" t="s">
        <v>739</v>
      </c>
      <c r="G106" s="30" t="str">
        <f>+IF(COUNTBLANK('Matriz ITA 2021 '!F98:H98)=2,IF('Matriz ITA 2021 '!F98="",(IF('Matriz ITA 2021 '!G98="","NA","NO")),"SI"),"ERROR")</f>
        <v>SI</v>
      </c>
    </row>
    <row r="107" spans="2:8" ht="29.25" customHeight="1" x14ac:dyDescent="0.25">
      <c r="B107" s="298"/>
      <c r="C107" s="298"/>
      <c r="D107" s="36" t="s">
        <v>239</v>
      </c>
      <c r="E107" s="39">
        <f>+IF(COUNTIF(G107,"ERROR"),"ERROR",(COUNTIF(G107,"SI")/(COUNTA(G107)-COUNTIF(G107,"NA"))))</f>
        <v>0</v>
      </c>
      <c r="F107" s="8" t="s">
        <v>740</v>
      </c>
      <c r="G107" s="30" t="str">
        <f>+IF(COUNTBLANK('Matriz ITA 2021 '!F99:H99)=2,IF('Matriz ITA 2021 '!F99="",(IF('Matriz ITA 2021 '!G99="","NA","NO")),"SI"),"ERROR")</f>
        <v>NO</v>
      </c>
    </row>
    <row r="108" spans="2:8" ht="25.5" x14ac:dyDescent="0.25">
      <c r="B108" s="298" t="s">
        <v>741</v>
      </c>
      <c r="C108" s="299">
        <f>+AVERAGE(E108:E136)</f>
        <v>0.98571428571428577</v>
      </c>
      <c r="D108" s="84" t="s">
        <v>242</v>
      </c>
      <c r="E108" s="39">
        <f>+IF(COUNTIF(G108,"ERROR"),"ERROR",(COUNTIF(G108,"SI")/(COUNTA(G108)-COUNTIF(G108,"NA"))))</f>
        <v>1</v>
      </c>
      <c r="F108" s="8" t="s">
        <v>742</v>
      </c>
      <c r="G108" s="30" t="str">
        <f>+IF(COUNTBLANK('Matriz ITA 2021 '!F100:H100)=2,IF('Matriz ITA 2021 '!F100="",(IF('Matriz ITA 2021 '!G100="","NA","NO")),"SI"),"ERROR")</f>
        <v>SI</v>
      </c>
    </row>
    <row r="109" spans="2:8" x14ac:dyDescent="0.25">
      <c r="B109" s="298"/>
      <c r="C109" s="300"/>
      <c r="D109" s="63" t="s">
        <v>247</v>
      </c>
      <c r="E109" s="39">
        <f>+IF(COUNTIF(G109,"ERROR"),"ERROR",(COUNTIF(G109,"SI")/(COUNTA(G109)-COUNTIF(G109,"NA"))))</f>
        <v>1</v>
      </c>
      <c r="F109" s="8" t="s">
        <v>743</v>
      </c>
      <c r="G109" s="30" t="str">
        <f>+IF(COUNTBLANK('Matriz ITA 2021 '!F101:H101)=2,IF('Matriz ITA 2021 '!F101="",(IF('Matriz ITA 2021 '!G101="","NA","NO")),"SI"),"ERROR")</f>
        <v>SI</v>
      </c>
    </row>
    <row r="110" spans="2:8" x14ac:dyDescent="0.25">
      <c r="B110" s="298"/>
      <c r="C110" s="300"/>
      <c r="D110" s="312" t="s">
        <v>251</v>
      </c>
      <c r="E110" s="313">
        <f>+IF(COUNTIF(G111:G118,"ERROR"),"ERROR",(COUNTIF(G111:G118,"SI")/(COUNTA(G111:G118)-COUNTIF(G111:G118,"NA"))))</f>
        <v>1</v>
      </c>
      <c r="F110" s="204" t="s">
        <v>744</v>
      </c>
      <c r="G110" s="204"/>
    </row>
    <row r="111" spans="2:8" x14ac:dyDescent="0.25">
      <c r="B111" s="298"/>
      <c r="C111" s="300"/>
      <c r="D111" s="312"/>
      <c r="E111" s="313"/>
      <c r="F111" s="8" t="s">
        <v>745</v>
      </c>
      <c r="G111" s="30" t="str">
        <f>+IF(COUNTBLANK('Matriz ITA 2021 '!F103:H103)=2,IF('Matriz ITA 2021 '!F103="",(IF('Matriz ITA 2021 '!G103="","NA","NO")),"SI"),"ERROR")</f>
        <v>SI</v>
      </c>
      <c r="H111">
        <v>28</v>
      </c>
    </row>
    <row r="112" spans="2:8" x14ac:dyDescent="0.25">
      <c r="B112" s="298"/>
      <c r="C112" s="300"/>
      <c r="D112" s="312"/>
      <c r="E112" s="313"/>
      <c r="F112" s="8" t="s">
        <v>746</v>
      </c>
      <c r="G112" s="30" t="str">
        <f>+IF(COUNTBLANK('Matriz ITA 2021 '!F104:H104)=2,IF('Matriz ITA 2021 '!F104="",(IF('Matriz ITA 2021 '!G104="","NA","NO")),"SI"),"ERROR")</f>
        <v>SI</v>
      </c>
    </row>
    <row r="113" spans="2:7" x14ac:dyDescent="0.25">
      <c r="B113" s="298"/>
      <c r="C113" s="300"/>
      <c r="D113" s="312"/>
      <c r="E113" s="313"/>
      <c r="F113" s="8" t="s">
        <v>747</v>
      </c>
      <c r="G113" s="30" t="str">
        <f>+IF(COUNTBLANK('Matriz ITA 2021 '!F105:H105)=2,IF('Matriz ITA 2021 '!F105="",(IF('Matriz ITA 2021 '!G105="","NA","NO")),"SI"),"ERROR")</f>
        <v>SI</v>
      </c>
    </row>
    <row r="114" spans="2:7" x14ac:dyDescent="0.25">
      <c r="B114" s="298"/>
      <c r="C114" s="300"/>
      <c r="D114" s="312"/>
      <c r="E114" s="313"/>
      <c r="F114" s="8" t="s">
        <v>748</v>
      </c>
      <c r="G114" s="30" t="str">
        <f>+IF(COUNTBLANK('Matriz ITA 2021 '!F106:H106)=2,IF('Matriz ITA 2021 '!F106="",(IF('Matriz ITA 2021 '!G106="","NA","NO")),"SI"),"ERROR")</f>
        <v>SI</v>
      </c>
    </row>
    <row r="115" spans="2:7" x14ac:dyDescent="0.25">
      <c r="B115" s="298"/>
      <c r="C115" s="300"/>
      <c r="D115" s="312"/>
      <c r="E115" s="313"/>
      <c r="F115" s="8" t="s">
        <v>749</v>
      </c>
      <c r="G115" s="30" t="str">
        <f>+IF(COUNTBLANK('Matriz ITA 2021 '!F107:H107)=2,IF('Matriz ITA 2021 '!F107="",(IF('Matriz ITA 2021 '!G107="","NA","NO")),"SI"),"ERROR")</f>
        <v>SI</v>
      </c>
    </row>
    <row r="116" spans="2:7" x14ac:dyDescent="0.25">
      <c r="B116" s="298"/>
      <c r="C116" s="300"/>
      <c r="D116" s="312"/>
      <c r="E116" s="313"/>
      <c r="F116" s="8" t="s">
        <v>750</v>
      </c>
      <c r="G116" s="30" t="str">
        <f>+IF(COUNTBLANK('Matriz ITA 2021 '!F108:H108)=2,IF('Matriz ITA 2021 '!F108="",(IF('Matriz ITA 2021 '!G108="","NA","NO")),"SI"),"ERROR")</f>
        <v>SI</v>
      </c>
    </row>
    <row r="117" spans="2:7" x14ac:dyDescent="0.25">
      <c r="B117" s="298"/>
      <c r="C117" s="300"/>
      <c r="D117" s="312"/>
      <c r="E117" s="313"/>
      <c r="F117" s="8" t="s">
        <v>751</v>
      </c>
      <c r="G117" s="30" t="str">
        <f>+IF(COUNTBLANK('Matriz ITA 2021 '!F109:H109)=2,IF('Matriz ITA 2021 '!F109="",(IF('Matriz ITA 2021 '!G109="","NA","NO")),"SI"),"ERROR")</f>
        <v>SI</v>
      </c>
    </row>
    <row r="118" spans="2:7" x14ac:dyDescent="0.25">
      <c r="B118" s="298"/>
      <c r="C118" s="300"/>
      <c r="D118" s="312"/>
      <c r="E118" s="313"/>
      <c r="F118" s="8" t="s">
        <v>752</v>
      </c>
      <c r="G118" s="30" t="str">
        <f>+IF(COUNTBLANK('Matriz ITA 2021 '!F110:H110)=2,IF('Matriz ITA 2021 '!F110="",(IF('Matriz ITA 2021 '!G110="","NA","NO")),"SI"),"ERROR")</f>
        <v>SI</v>
      </c>
    </row>
    <row r="119" spans="2:7" x14ac:dyDescent="0.25">
      <c r="B119" s="298"/>
      <c r="C119" s="300"/>
      <c r="D119" s="84" t="s">
        <v>277</v>
      </c>
      <c r="E119" s="39">
        <f>+IF(COUNTIF(G119,"ERROR"),"ERROR",(COUNTIF(G119,"SI")/(COUNTA(G119)-COUNTIF(G119,"NA"))))</f>
        <v>1</v>
      </c>
      <c r="F119" s="8" t="s">
        <v>753</v>
      </c>
      <c r="G119" s="30" t="str">
        <f>+IF(COUNTBLANK('Matriz ITA 2021 '!F111:H111)=2,IF('Matriz ITA 2021 '!F111="",(IF('Matriz ITA 2021 '!G111="","NA","NO")),"SI"),"ERROR")</f>
        <v>SI</v>
      </c>
    </row>
    <row r="120" spans="2:7" x14ac:dyDescent="0.25">
      <c r="B120" s="298"/>
      <c r="C120" s="300"/>
      <c r="D120" s="85" t="s">
        <v>282</v>
      </c>
      <c r="E120" s="39">
        <f>+IF(COUNTIF(G120,"ERROR"),"ERROR",(COUNTIF(G120,"SI")/(COUNTA(G120)-COUNTIF(G120,"NA"))))</f>
        <v>1</v>
      </c>
      <c r="F120" s="8" t="s">
        <v>754</v>
      </c>
      <c r="G120" s="30" t="str">
        <f>+IF(COUNTBLANK('Matriz ITA 2021 '!F112:H112)=2,IF('Matriz ITA 2021 '!F112="",(IF('Matriz ITA 2021 '!G112="","NA","NO")),"SI"),"ERROR")</f>
        <v>SI</v>
      </c>
    </row>
    <row r="121" spans="2:7" x14ac:dyDescent="0.25">
      <c r="B121" s="298"/>
      <c r="C121" s="300"/>
      <c r="D121" s="84" t="s">
        <v>287</v>
      </c>
      <c r="E121" s="39">
        <f>+IF(COUNTIF(G121,"ERROR"),"ERROR",(COUNTIF(G121,"SI")/(COUNTA(G121)-COUNTIF(G121,"NA"))))</f>
        <v>1</v>
      </c>
      <c r="F121" s="8" t="s">
        <v>755</v>
      </c>
      <c r="G121" s="30" t="str">
        <f>+IF(COUNTBLANK('Matriz ITA 2021 '!F113:H113)=2,IF('Matriz ITA 2021 '!F113="",(IF('Matriz ITA 2021 '!G113="","NA","NO")),"SI"),"ERROR")</f>
        <v>SI</v>
      </c>
    </row>
    <row r="122" spans="2:7" x14ac:dyDescent="0.25">
      <c r="B122" s="298"/>
      <c r="C122" s="300"/>
      <c r="D122" s="285" t="s">
        <v>292</v>
      </c>
      <c r="E122" s="311">
        <f>+IF(COUNTIF(G122:G128,"ERROR"),"ERROR",(COUNTIF(G122:G128,"SI")/(COUNTA(G122:G128)-COUNTIF(G122:G128,"NA"))))</f>
        <v>0.8571428571428571</v>
      </c>
      <c r="F122" s="8" t="s">
        <v>756</v>
      </c>
      <c r="G122" s="30" t="str">
        <f>+IF(COUNTBLANK('Matriz ITA 2021 '!F114:H114)=2,IF('Matriz ITA 2021 '!F114="",(IF('Matriz ITA 2021 '!G114="","NA","NO")),"SI"),"ERROR")</f>
        <v>SI</v>
      </c>
    </row>
    <row r="123" spans="2:7" x14ac:dyDescent="0.25">
      <c r="B123" s="298"/>
      <c r="C123" s="300"/>
      <c r="D123" s="285"/>
      <c r="E123" s="311"/>
      <c r="F123" s="8" t="s">
        <v>757</v>
      </c>
      <c r="G123" s="30" t="str">
        <f>+IF(COUNTBLANK('Matriz ITA 2021 '!F115:H115)=2,IF('Matriz ITA 2021 '!F115="",(IF('Matriz ITA 2021 '!G115="","NA","NO")),"SI"),"ERROR")</f>
        <v>SI</v>
      </c>
    </row>
    <row r="124" spans="2:7" x14ac:dyDescent="0.25">
      <c r="B124" s="298"/>
      <c r="C124" s="300"/>
      <c r="D124" s="285"/>
      <c r="E124" s="311"/>
      <c r="F124" s="8" t="s">
        <v>758</v>
      </c>
      <c r="G124" s="30" t="str">
        <f>+IF(COUNTBLANK('Matriz ITA 2021 '!F116:H116)=2,IF('Matriz ITA 2021 '!F116="",(IF('Matriz ITA 2021 '!G116="","NA","NO")),"SI"),"ERROR")</f>
        <v>SI</v>
      </c>
    </row>
    <row r="125" spans="2:7" x14ac:dyDescent="0.25">
      <c r="B125" s="298"/>
      <c r="C125" s="300"/>
      <c r="D125" s="285"/>
      <c r="E125" s="311"/>
      <c r="F125" s="8" t="s">
        <v>759</v>
      </c>
      <c r="G125" s="30" t="str">
        <f>+IF(COUNTBLANK('Matriz ITA 2021 '!F117:H117)=2,IF('Matriz ITA 2021 '!F117="",(IF('Matriz ITA 2021 '!G117="","NA","NO")),"SI"),"ERROR")</f>
        <v>SI</v>
      </c>
    </row>
    <row r="126" spans="2:7" x14ac:dyDescent="0.25">
      <c r="B126" s="298"/>
      <c r="C126" s="300"/>
      <c r="D126" s="285"/>
      <c r="E126" s="311"/>
      <c r="F126" s="8" t="s">
        <v>941</v>
      </c>
      <c r="G126" s="30" t="str">
        <f>+IF(COUNTBLANK('Matriz ITA 2021 '!F119:H119)=2,IF('Matriz ITA 2021 '!F119="",(IF('Matriz ITA 2021 '!G119="","NA","NO")),"SI"),"ERROR")</f>
        <v>SI</v>
      </c>
    </row>
    <row r="127" spans="2:7" x14ac:dyDescent="0.25">
      <c r="B127" s="298"/>
      <c r="C127" s="300"/>
      <c r="D127" s="285"/>
      <c r="E127" s="311"/>
      <c r="F127" s="8" t="s">
        <v>942</v>
      </c>
      <c r="G127" s="30" t="str">
        <f>+IF(COUNTBLANK('Matriz ITA 2021 '!F120:H120)=2,IF('Matriz ITA 2021 '!F120="",(IF('Matriz ITA 2021 '!G120="","NA","NO")),"SI"),"ERROR")</f>
        <v>SI</v>
      </c>
    </row>
    <row r="128" spans="2:7" x14ac:dyDescent="0.25">
      <c r="B128" s="298"/>
      <c r="C128" s="300"/>
      <c r="D128" s="285"/>
      <c r="E128" s="311"/>
      <c r="F128" s="8" t="s">
        <v>943</v>
      </c>
      <c r="G128" s="30" t="str">
        <f>+IF(COUNTBLANK('Matriz ITA 2021 '!F121:H121)=2,IF('Matriz ITA 2021 '!F121="",(IF('Matriz ITA 2021 '!G121="","NA","NO")),"SI"),"ERROR")</f>
        <v>NO</v>
      </c>
    </row>
    <row r="129" spans="2:8" x14ac:dyDescent="0.25">
      <c r="B129" s="298"/>
      <c r="C129" s="300"/>
      <c r="D129" s="271" t="s">
        <v>316</v>
      </c>
      <c r="E129" s="291">
        <f>+IF(COUNTIF(G129:G130,"ERROR"),"ERROR",(COUNTIF(G129:G130,"SI")/(COUNTA(G129:G130)-COUNTIF(G129:G130,"NA"))))</f>
        <v>1</v>
      </c>
      <c r="F129" s="8" t="s">
        <v>760</v>
      </c>
      <c r="G129" s="30" t="str">
        <f>+IF(COUNTBLANK('Matriz ITA 2021 '!F122:H122)=2,IF('Matriz ITA 2021 '!F122="",(IF('Matriz ITA 2021 '!G122="","NA","NO")),"SI"),"ERROR")</f>
        <v>SI</v>
      </c>
    </row>
    <row r="130" spans="2:8" x14ac:dyDescent="0.25">
      <c r="B130" s="298"/>
      <c r="C130" s="300"/>
      <c r="D130" s="271"/>
      <c r="E130" s="291"/>
      <c r="F130" s="8" t="s">
        <v>761</v>
      </c>
      <c r="G130" s="30" t="str">
        <f>+IF(COUNTBLANK('Matriz ITA 2021 '!F123:H123)=2,IF('Matriz ITA 2021 '!F123="",(IF('Matriz ITA 2021 '!G123="","NA","NO")),"SI"),"ERROR")</f>
        <v>SI</v>
      </c>
    </row>
    <row r="131" spans="2:8" ht="25.5" x14ac:dyDescent="0.25">
      <c r="B131" s="298"/>
      <c r="C131" s="300"/>
      <c r="D131" s="84" t="s">
        <v>322</v>
      </c>
      <c r="E131" s="39">
        <f>+IF(COUNTIF(G131,"ERROR"),"ERROR",(COUNTIF(G131,"SI")/(COUNTA(G131)-COUNTIF(G131,"NA"))))</f>
        <v>1</v>
      </c>
      <c r="F131" s="8" t="s">
        <v>762</v>
      </c>
      <c r="G131" s="30" t="str">
        <f>+IF(COUNTBLANK('Matriz ITA 2021 '!F124:H124)=2,IF('Matriz ITA 2021 '!F124="",(IF('Matriz ITA 2021 '!G124="","NA","NO")),"SI"),"ERROR")</f>
        <v>SI</v>
      </c>
    </row>
    <row r="132" spans="2:8" x14ac:dyDescent="0.25">
      <c r="B132" s="298"/>
      <c r="C132" s="300"/>
      <c r="D132" s="237" t="s">
        <v>327</v>
      </c>
      <c r="E132" s="309">
        <f>+IF(COUNTIF(G132:G136,"ERROR"),"ERROR",(COUNTIF(G132:G136,"SI")/(COUNTA(G132:G136)-COUNTIF(G132:G136,"NA"))))</f>
        <v>1</v>
      </c>
      <c r="F132" s="8" t="s">
        <v>763</v>
      </c>
      <c r="G132" s="30" t="str">
        <f>+IF(COUNTBLANK('Matriz ITA 2021 '!F125:H125)=2,IF('Matriz ITA 2021 '!F125="",(IF('Matriz ITA 2021 '!G125="","NA","NO")),"SI"),"ERROR")</f>
        <v>SI</v>
      </c>
    </row>
    <row r="133" spans="2:8" x14ac:dyDescent="0.25">
      <c r="B133" s="298"/>
      <c r="C133" s="300"/>
      <c r="D133" s="237"/>
      <c r="E133" s="309"/>
      <c r="F133" s="8" t="s">
        <v>764</v>
      </c>
      <c r="G133" s="30" t="str">
        <f>+IF(COUNTBLANK('Matriz ITA 2021 '!F127:H127)=2,IF('Matriz ITA 2021 '!F127="",(IF('Matriz ITA 2021 '!G127="","NA","NO")),"SI"),"ERROR")</f>
        <v>SI</v>
      </c>
    </row>
    <row r="134" spans="2:8" x14ac:dyDescent="0.25">
      <c r="B134" s="298"/>
      <c r="C134" s="300"/>
      <c r="D134" s="237"/>
      <c r="E134" s="309"/>
      <c r="F134" s="8" t="s">
        <v>765</v>
      </c>
      <c r="G134" s="30" t="str">
        <f>+IF(COUNTBLANK('Matriz ITA 2021 '!F128:H128)=2,IF('Matriz ITA 2021 '!F128="",(IF('Matriz ITA 2021 '!G128="","NA","NO")),"SI"),"ERROR")</f>
        <v>SI</v>
      </c>
    </row>
    <row r="135" spans="2:8" x14ac:dyDescent="0.25">
      <c r="B135" s="298"/>
      <c r="C135" s="300"/>
      <c r="D135" s="237"/>
      <c r="E135" s="309"/>
      <c r="F135" s="8" t="s">
        <v>766</v>
      </c>
      <c r="G135" s="30" t="str">
        <f>+IF(COUNTBLANK('Matriz ITA 2021 '!F129:H129)=2,IF('Matriz ITA 2021 '!F129="",(IF('Matriz ITA 2021 '!G129="","NA","NO")),"SI"),"ERROR")</f>
        <v>SI</v>
      </c>
    </row>
    <row r="136" spans="2:8" x14ac:dyDescent="0.25">
      <c r="B136" s="298"/>
      <c r="C136" s="300"/>
      <c r="D136" s="237"/>
      <c r="E136" s="309"/>
      <c r="F136" s="8" t="s">
        <v>767</v>
      </c>
      <c r="G136" s="30" t="str">
        <f>+IF(COUNTBLANK('Matriz ITA 2021 '!F130:H130)=2,IF('Matriz ITA 2021 '!F130="",(IF('Matriz ITA 2021 '!G130="","NA","NO")),"SI"),"ERROR")</f>
        <v>SI</v>
      </c>
    </row>
    <row r="137" spans="2:8" x14ac:dyDescent="0.25">
      <c r="B137" s="298" t="s">
        <v>336</v>
      </c>
      <c r="C137" s="299">
        <f>+E137</f>
        <v>1</v>
      </c>
      <c r="D137" s="262" t="s">
        <v>337</v>
      </c>
      <c r="E137" s="306">
        <f>+IF(COUNTIF(G138:G141,"ERROR"),"ERROR",(COUNTIF(G138:G141,"SI")/(COUNTA(G138:G141)-COUNTIF(G138:G141,"NA"))))</f>
        <v>1</v>
      </c>
      <c r="F137" s="204" t="s">
        <v>338</v>
      </c>
      <c r="G137" s="204"/>
      <c r="H137">
        <v>14</v>
      </c>
    </row>
    <row r="138" spans="2:8" x14ac:dyDescent="0.25">
      <c r="B138" s="298"/>
      <c r="C138" s="300"/>
      <c r="D138" s="262"/>
      <c r="E138" s="306"/>
      <c r="F138" s="8" t="s">
        <v>768</v>
      </c>
      <c r="G138" s="30" t="str">
        <f>+IF(COUNTBLANK('Matriz ITA 2021 '!F132:H132)=2,IF('Matriz ITA 2021 '!F132="",(IF('Matriz ITA 2021 '!G132="","NA","NO")),"SI"),"ERROR")</f>
        <v>SI</v>
      </c>
    </row>
    <row r="139" spans="2:8" x14ac:dyDescent="0.25">
      <c r="B139" s="298"/>
      <c r="C139" s="300"/>
      <c r="D139" s="262"/>
      <c r="E139" s="306"/>
      <c r="F139" s="8" t="s">
        <v>769</v>
      </c>
      <c r="G139" s="30" t="str">
        <f>+IF(COUNTBLANK('Matriz ITA 2021 '!F133:H133)=2,IF('Matriz ITA 2021 '!F133="",(IF('Matriz ITA 2021 '!G133="","NA","NO")),"SI"),"ERROR")</f>
        <v>SI</v>
      </c>
    </row>
    <row r="140" spans="2:8" x14ac:dyDescent="0.25">
      <c r="B140" s="298"/>
      <c r="C140" s="300"/>
      <c r="D140" s="262"/>
      <c r="E140" s="306"/>
      <c r="F140" s="8" t="s">
        <v>770</v>
      </c>
      <c r="G140" s="30" t="str">
        <f>+IF(COUNTBLANK('Matriz ITA 2021 '!F134:H134)=2,IF('Matriz ITA 2021 '!F134="",(IF('Matriz ITA 2021 '!G134="","NA","NO")),"SI"),"ERROR")</f>
        <v>SI</v>
      </c>
    </row>
    <row r="141" spans="2:8" x14ac:dyDescent="0.25">
      <c r="B141" s="298"/>
      <c r="C141" s="300"/>
      <c r="D141" s="262"/>
      <c r="E141" s="306"/>
      <c r="F141" s="8" t="s">
        <v>771</v>
      </c>
      <c r="G141" s="30" t="str">
        <f>+IF(COUNTBLANK('Matriz ITA 2021 '!F135:H135)=2,IF('Matriz ITA 2021 '!F135="",(IF('Matriz ITA 2021 '!G135="","NA","NO")),"SI"),"ERROR")</f>
        <v>SI</v>
      </c>
    </row>
    <row r="142" spans="2:8" x14ac:dyDescent="0.25">
      <c r="B142" s="298" t="s">
        <v>346</v>
      </c>
      <c r="C142" s="299">
        <f>+AVERAGE(E142:E191)</f>
        <v>0.21428571428571427</v>
      </c>
      <c r="D142" s="307" t="s">
        <v>347</v>
      </c>
      <c r="E142" s="308">
        <f>+IF(COUNTIF(G142:G151,"ERROR"),"ERROR",(COUNTIF(G142:G151,"SI")/(COUNTA(G142:G151)-COUNTIF(G142:G151,"NA"))))</f>
        <v>0.5</v>
      </c>
      <c r="F142" s="8" t="s">
        <v>772</v>
      </c>
      <c r="G142" s="30" t="str">
        <f>+IF(COUNTBLANK('Matriz ITA 2021 '!F136:H136)=2,IF('Matriz ITA 2021 '!F136="",(IF('Matriz ITA 2021 '!G136="","NA","NO")),"SI"),"ERROR")</f>
        <v>SI</v>
      </c>
    </row>
    <row r="143" spans="2:8" x14ac:dyDescent="0.25">
      <c r="B143" s="298"/>
      <c r="C143" s="300"/>
      <c r="D143" s="307"/>
      <c r="E143" s="308"/>
      <c r="F143" s="8" t="s">
        <v>773</v>
      </c>
      <c r="G143" s="30" t="str">
        <f>+IF(COUNTBLANK('Matriz ITA 2021 '!F137:H137)=2,IF('Matriz ITA 2021 '!F137="",(IF('Matriz ITA 2021 '!G137="","NA","NO")),"SI"),"ERROR")</f>
        <v>NO</v>
      </c>
    </row>
    <row r="144" spans="2:8" x14ac:dyDescent="0.25">
      <c r="B144" s="298"/>
      <c r="C144" s="300"/>
      <c r="D144" s="307"/>
      <c r="E144" s="308"/>
      <c r="F144" s="8" t="s">
        <v>774</v>
      </c>
      <c r="G144" s="30" t="str">
        <f>+IF(COUNTBLANK('Matriz ITA 2021 '!F138:H138)=2,IF('Matriz ITA 2021 '!F138="",(IF('Matriz ITA 2021 '!G138="","NA","NO")),"SI"),"ERROR")</f>
        <v>SI</v>
      </c>
    </row>
    <row r="145" spans="2:8" x14ac:dyDescent="0.25">
      <c r="B145" s="298"/>
      <c r="C145" s="300"/>
      <c r="D145" s="307"/>
      <c r="E145" s="308"/>
      <c r="F145" s="8" t="s">
        <v>775</v>
      </c>
      <c r="G145" s="30" t="str">
        <f>+IF(COUNTBLANK('Matriz ITA 2021 '!F139:H139)=2,IF('Matriz ITA 2021 '!F139="",(IF('Matriz ITA 2021 '!G139="","NA","NO")),"SI"),"ERROR")</f>
        <v>SI</v>
      </c>
    </row>
    <row r="146" spans="2:8" x14ac:dyDescent="0.25">
      <c r="B146" s="298"/>
      <c r="C146" s="300"/>
      <c r="D146" s="307"/>
      <c r="E146" s="308"/>
      <c r="F146" s="8" t="s">
        <v>776</v>
      </c>
      <c r="G146" s="30" t="str">
        <f>+IF(COUNTBLANK('Matriz ITA 2021 '!F140:H140)=2,IF('Matriz ITA 2021 '!F140="",(IF('Matriz ITA 2021 '!G140="","NA","NO")),"SI"),"ERROR")</f>
        <v>SI</v>
      </c>
    </row>
    <row r="147" spans="2:8" x14ac:dyDescent="0.25">
      <c r="B147" s="298"/>
      <c r="C147" s="300"/>
      <c r="D147" s="307"/>
      <c r="E147" s="308"/>
      <c r="F147" s="8" t="s">
        <v>777</v>
      </c>
      <c r="G147" s="30" t="str">
        <f>+IF(COUNTBLANK('Matriz ITA 2021 '!F141:H141)=2,IF('Matriz ITA 2021 '!F141="",(IF('Matriz ITA 2021 '!G141="","NA","NO")),"SI"),"ERROR")</f>
        <v>SI</v>
      </c>
    </row>
    <row r="148" spans="2:8" x14ac:dyDescent="0.25">
      <c r="B148" s="298"/>
      <c r="C148" s="300"/>
      <c r="D148" s="307"/>
      <c r="E148" s="308"/>
      <c r="F148" s="8" t="s">
        <v>778</v>
      </c>
      <c r="G148" s="30" t="str">
        <f>+IF(COUNTBLANK('Matriz ITA 2021 '!F142:H142)=2,IF('Matriz ITA 2021 '!F142="",(IF('Matriz ITA 2021 '!G142="","NA","NO")),"SI"),"ERROR")</f>
        <v>NO</v>
      </c>
    </row>
    <row r="149" spans="2:8" x14ac:dyDescent="0.25">
      <c r="B149" s="298"/>
      <c r="C149" s="300"/>
      <c r="D149" s="307"/>
      <c r="E149" s="308"/>
      <c r="F149" s="8" t="s">
        <v>779</v>
      </c>
      <c r="G149" s="30" t="str">
        <f>+IF(COUNTBLANK('Matriz ITA 2021 '!F143:H143)=2,IF('Matriz ITA 2021 '!F143="",(IF('Matriz ITA 2021 '!G143="","NA","NO")),"SI"),"ERROR")</f>
        <v>NO</v>
      </c>
    </row>
    <row r="150" spans="2:8" x14ac:dyDescent="0.25">
      <c r="B150" s="298"/>
      <c r="C150" s="300"/>
      <c r="D150" s="307"/>
      <c r="E150" s="308"/>
      <c r="F150" s="8" t="s">
        <v>780</v>
      </c>
      <c r="G150" s="30" t="str">
        <f>+IF(COUNTBLANK('Matriz ITA 2021 '!F144:H144)=2,IF('Matriz ITA 2021 '!F144="",(IF('Matriz ITA 2021 '!G144="","NA","NO")),"SI"),"ERROR")</f>
        <v>NO</v>
      </c>
    </row>
    <row r="151" spans="2:8" x14ac:dyDescent="0.25">
      <c r="B151" s="298"/>
      <c r="C151" s="300"/>
      <c r="D151" s="307"/>
      <c r="E151" s="308"/>
      <c r="F151" s="8" t="s">
        <v>781</v>
      </c>
      <c r="G151" s="30" t="str">
        <f>+IF(COUNTBLANK('Matriz ITA 2021 '!F145:H145)=2,IF('Matriz ITA 2021 '!F145="",(IF('Matriz ITA 2021 '!G145="","NA","NO")),"SI"),"ERROR")</f>
        <v>NO</v>
      </c>
    </row>
    <row r="152" spans="2:8" ht="27.75" customHeight="1" x14ac:dyDescent="0.25">
      <c r="B152" s="298"/>
      <c r="C152" s="300"/>
      <c r="D152" s="307" t="s">
        <v>371</v>
      </c>
      <c r="E152" s="303">
        <f>+IF(COUNTIF(G153:G156,"ERROR"),"ERROR",(COUNTIF(G153:G156,"SI")/(COUNTA(G153:G156)-COUNTIF(G153:G156,"NA"))))</f>
        <v>0.5</v>
      </c>
      <c r="F152" s="200" t="s">
        <v>372</v>
      </c>
      <c r="G152" s="200"/>
      <c r="H152">
        <v>4</v>
      </c>
    </row>
    <row r="153" spans="2:8" x14ac:dyDescent="0.25">
      <c r="B153" s="298"/>
      <c r="C153" s="300"/>
      <c r="D153" s="307"/>
      <c r="E153" s="303"/>
      <c r="F153" s="8" t="s">
        <v>782</v>
      </c>
      <c r="G153" s="30" t="str">
        <f>+IF(COUNTBLANK('Matriz ITA 2021 '!F147:H147)=2,IF('Matriz ITA 2021 '!F147="",(IF('Matriz ITA 2021 '!G147="","NA","NO")),"SI"),"ERROR")</f>
        <v>SI</v>
      </c>
    </row>
    <row r="154" spans="2:8" x14ac:dyDescent="0.25">
      <c r="B154" s="298"/>
      <c r="C154" s="300"/>
      <c r="D154" s="307"/>
      <c r="E154" s="303"/>
      <c r="F154" s="8" t="s">
        <v>783</v>
      </c>
      <c r="G154" s="30" t="str">
        <f>+IF(COUNTBLANK('Matriz ITA 2021 '!F148:H148)=2,IF('Matriz ITA 2021 '!F148="",(IF('Matriz ITA 2021 '!G148="","NA","NO")),"SI"),"ERROR")</f>
        <v>NO</v>
      </c>
    </row>
    <row r="155" spans="2:8" x14ac:dyDescent="0.25">
      <c r="B155" s="298"/>
      <c r="C155" s="300"/>
      <c r="D155" s="307"/>
      <c r="E155" s="303"/>
      <c r="F155" s="8" t="s">
        <v>784</v>
      </c>
      <c r="G155" s="30" t="str">
        <f>+IF(COUNTBLANK('Matriz ITA 2021 '!F149:H149)=2,IF('Matriz ITA 2021 '!F149="",(IF('Matriz ITA 2021 '!G149="","NA","NO")),"SI"),"ERROR")</f>
        <v>NO</v>
      </c>
    </row>
    <row r="156" spans="2:8" x14ac:dyDescent="0.25">
      <c r="B156" s="298"/>
      <c r="C156" s="300"/>
      <c r="D156" s="307"/>
      <c r="E156" s="303"/>
      <c r="F156" s="8" t="s">
        <v>785</v>
      </c>
      <c r="G156" s="30" t="str">
        <f>+IF(COUNTBLANK('Matriz ITA 2021 '!F150:H150)=2,IF('Matriz ITA 2021 '!F150="",(IF('Matriz ITA 2021 '!G150="","NA","NO")),"SI"),"ERROR")</f>
        <v>SI</v>
      </c>
    </row>
    <row r="157" spans="2:8" x14ac:dyDescent="0.25">
      <c r="B157" s="298"/>
      <c r="C157" s="300"/>
      <c r="D157" s="307"/>
      <c r="E157" s="303">
        <f>+IF(COUNTIF(G158:G161,"ERROR"),"ERROR",(COUNTIF(G158:G161,"SI")/(COUNTA(G158:G161)-COUNTIF(G158:G161,"NA"))))</f>
        <v>0</v>
      </c>
      <c r="F157" s="205" t="s">
        <v>382</v>
      </c>
      <c r="G157" s="205"/>
      <c r="H157">
        <v>4</v>
      </c>
    </row>
    <row r="158" spans="2:8" x14ac:dyDescent="0.25">
      <c r="B158" s="298"/>
      <c r="C158" s="300"/>
      <c r="D158" s="307"/>
      <c r="E158" s="303"/>
      <c r="F158" s="8" t="s">
        <v>786</v>
      </c>
      <c r="G158" s="30" t="str">
        <f>+IF(COUNTBLANK('Matriz ITA 2021 '!F152:H152)=2,IF('Matriz ITA 2021 '!F152="",(IF('Matriz ITA 2021 '!G152="","NA","NO")),"SI"),"ERROR")</f>
        <v>NO</v>
      </c>
    </row>
    <row r="159" spans="2:8" x14ac:dyDescent="0.25">
      <c r="B159" s="298"/>
      <c r="C159" s="300"/>
      <c r="D159" s="307"/>
      <c r="E159" s="303"/>
      <c r="F159" s="8" t="s">
        <v>787</v>
      </c>
      <c r="G159" s="30" t="str">
        <f>+IF(COUNTBLANK('Matriz ITA 2021 '!F153:H153)=2,IF('Matriz ITA 2021 '!F153="",(IF('Matriz ITA 2021 '!G153="","NA","NO")),"SI"),"ERROR")</f>
        <v>NO</v>
      </c>
    </row>
    <row r="160" spans="2:8" x14ac:dyDescent="0.25">
      <c r="B160" s="298"/>
      <c r="C160" s="300"/>
      <c r="D160" s="307"/>
      <c r="E160" s="303"/>
      <c r="F160" s="8" t="s">
        <v>788</v>
      </c>
      <c r="G160" s="30" t="str">
        <f>+IF(COUNTBLANK('Matriz ITA 2021 '!F154:H154)=2,IF('Matriz ITA 2021 '!F154="",(IF('Matriz ITA 2021 '!G154="","NA","NO")),"SI"),"ERROR")</f>
        <v>NO</v>
      </c>
    </row>
    <row r="161" spans="2:8" x14ac:dyDescent="0.25">
      <c r="B161" s="298"/>
      <c r="C161" s="300"/>
      <c r="D161" s="307"/>
      <c r="E161" s="303"/>
      <c r="F161" s="8" t="s">
        <v>789</v>
      </c>
      <c r="G161" s="30" t="str">
        <f>+IF(COUNTBLANK('Matriz ITA 2021 '!F155:H155)=2,IF('Matriz ITA 2021 '!F155="",(IF('Matriz ITA 2021 '!G155="","NA","NO")),"SI"),"ERROR")</f>
        <v>NO</v>
      </c>
    </row>
    <row r="162" spans="2:8" x14ac:dyDescent="0.25">
      <c r="B162" s="298"/>
      <c r="C162" s="300"/>
      <c r="D162" s="307"/>
      <c r="E162" s="301">
        <f>+IF(COUNTIF(G163:G167,"ERROR"),"ERROR",(COUNTIF(G163:G167,"SI")/(COUNTA(G163:G167)-COUNTIF(G163:G167,"NA"))))</f>
        <v>0</v>
      </c>
      <c r="F162" s="205" t="s">
        <v>393</v>
      </c>
      <c r="G162" s="205"/>
      <c r="H162">
        <v>5</v>
      </c>
    </row>
    <row r="163" spans="2:8" x14ac:dyDescent="0.25">
      <c r="B163" s="298"/>
      <c r="C163" s="300"/>
      <c r="D163" s="307"/>
      <c r="E163" s="301"/>
      <c r="F163" s="8" t="s">
        <v>790</v>
      </c>
      <c r="G163" s="30" t="str">
        <f>+IF(COUNTBLANK('Matriz ITA 2021 '!F157:H157)=2,IF('Matriz ITA 2021 '!F157="",(IF('Matriz ITA 2021 '!G157="","NA","NO")),"SI"),"ERROR")</f>
        <v>NO</v>
      </c>
    </row>
    <row r="164" spans="2:8" x14ac:dyDescent="0.25">
      <c r="B164" s="298"/>
      <c r="C164" s="300"/>
      <c r="D164" s="307"/>
      <c r="E164" s="301"/>
      <c r="F164" s="8" t="s">
        <v>791</v>
      </c>
      <c r="G164" s="30" t="str">
        <f>+IF(COUNTBLANK('Matriz ITA 2021 '!F158:H158)=2,IF('Matriz ITA 2021 '!F158="",(IF('Matriz ITA 2021 '!G158="","NA","NO")),"SI"),"ERROR")</f>
        <v>NO</v>
      </c>
    </row>
    <row r="165" spans="2:8" x14ac:dyDescent="0.25">
      <c r="B165" s="298"/>
      <c r="C165" s="300"/>
      <c r="D165" s="307"/>
      <c r="E165" s="301"/>
      <c r="F165" s="8" t="s">
        <v>792</v>
      </c>
      <c r="G165" s="30" t="str">
        <f>+IF(COUNTBLANK('Matriz ITA 2021 '!F159:H159)=2,IF('Matriz ITA 2021 '!F159="",(IF('Matriz ITA 2021 '!G159="","NA","NO")),"SI"),"ERROR")</f>
        <v>NO</v>
      </c>
    </row>
    <row r="166" spans="2:8" x14ac:dyDescent="0.25">
      <c r="B166" s="298"/>
      <c r="C166" s="300"/>
      <c r="D166" s="307"/>
      <c r="E166" s="301"/>
      <c r="F166" s="8" t="s">
        <v>793</v>
      </c>
      <c r="G166" s="30" t="str">
        <f>+IF(COUNTBLANK('Matriz ITA 2021 '!F160:H160)=2,IF('Matriz ITA 2021 '!F160="",(IF('Matriz ITA 2021 '!G160="","NA","NO")),"SI"),"ERROR")</f>
        <v>NO</v>
      </c>
    </row>
    <row r="167" spans="2:8" x14ac:dyDescent="0.25">
      <c r="B167" s="298"/>
      <c r="C167" s="300"/>
      <c r="D167" s="307"/>
      <c r="E167" s="301"/>
      <c r="F167" s="8" t="s">
        <v>794</v>
      </c>
      <c r="G167" s="30" t="str">
        <f>+IF(COUNTBLANK('Matriz ITA 2021 '!F161:H161)=2,IF('Matriz ITA 2021 '!F161="",(IF('Matriz ITA 2021 '!G161="","NA","NO")),"SI"),"ERROR")</f>
        <v>NO</v>
      </c>
    </row>
    <row r="168" spans="2:8" x14ac:dyDescent="0.25">
      <c r="B168" s="298"/>
      <c r="C168" s="300"/>
      <c r="D168" s="307"/>
      <c r="E168" s="301">
        <f>+IF(COUNTIF(G169:G174,"ERROR"),"ERROR",(COUNTIF(G169:G174,"SI")/(COUNTA(G169:G174)-COUNTIF(G169:G174,"NA"))))</f>
        <v>0</v>
      </c>
      <c r="F168" s="205" t="s">
        <v>405</v>
      </c>
      <c r="G168" s="205"/>
    </row>
    <row r="169" spans="2:8" x14ac:dyDescent="0.25">
      <c r="B169" s="298"/>
      <c r="C169" s="300"/>
      <c r="D169" s="307"/>
      <c r="E169" s="301"/>
      <c r="F169" s="8" t="s">
        <v>795</v>
      </c>
      <c r="G169" s="30" t="str">
        <f>+IF(COUNTBLANK('Matriz ITA 2021 '!F163:H163)=2,IF('Matriz ITA 2021 '!F163="",(IF('Matriz ITA 2021 '!G163="","NA","NO")),"SI"),"ERROR")</f>
        <v>NO</v>
      </c>
      <c r="H169">
        <v>6</v>
      </c>
    </row>
    <row r="170" spans="2:8" x14ac:dyDescent="0.25">
      <c r="B170" s="298"/>
      <c r="C170" s="300"/>
      <c r="D170" s="307"/>
      <c r="E170" s="301"/>
      <c r="F170" s="8" t="s">
        <v>796</v>
      </c>
      <c r="G170" s="30" t="str">
        <f>+IF(COUNTBLANK('Matriz ITA 2021 '!F164:H164)=2,IF('Matriz ITA 2021 '!F164="",(IF('Matriz ITA 2021 '!G164="","NA","NO")),"SI"),"ERROR")</f>
        <v>NA</v>
      </c>
    </row>
    <row r="171" spans="2:8" x14ac:dyDescent="0.25">
      <c r="B171" s="298"/>
      <c r="C171" s="300"/>
      <c r="D171" s="307"/>
      <c r="E171" s="301"/>
      <c r="F171" s="8" t="s">
        <v>797</v>
      </c>
      <c r="G171" s="30" t="str">
        <f>+IF(COUNTBLANK('Matriz ITA 2021 '!F165:H165)=2,IF('Matriz ITA 2021 '!F165="",(IF('Matriz ITA 2021 '!G165="","NA","NO")),"SI"),"ERROR")</f>
        <v>NA</v>
      </c>
    </row>
    <row r="172" spans="2:8" x14ac:dyDescent="0.25">
      <c r="B172" s="298"/>
      <c r="C172" s="300"/>
      <c r="D172" s="307"/>
      <c r="E172" s="301"/>
      <c r="F172" s="8" t="s">
        <v>798</v>
      </c>
      <c r="G172" s="30" t="str">
        <f>+IF(COUNTBLANK('Matriz ITA 2021 '!F166:H166)=2,IF('Matriz ITA 2021 '!F166="",(IF('Matriz ITA 2021 '!G166="","NA","NO")),"SI"),"ERROR")</f>
        <v>NA</v>
      </c>
    </row>
    <row r="173" spans="2:8" x14ac:dyDescent="0.25">
      <c r="B173" s="298"/>
      <c r="C173" s="300"/>
      <c r="D173" s="307"/>
      <c r="E173" s="301"/>
      <c r="F173" s="8" t="s">
        <v>799</v>
      </c>
      <c r="G173" s="30" t="str">
        <f>+IF(COUNTBLANK('Matriz ITA 2021 '!F167:H167)=2,IF('Matriz ITA 2021 '!F167="",(IF('Matriz ITA 2021 '!G167="","NA","NO")),"SI"),"ERROR")</f>
        <v>NA</v>
      </c>
    </row>
    <row r="174" spans="2:8" x14ac:dyDescent="0.25">
      <c r="B174" s="298"/>
      <c r="C174" s="300"/>
      <c r="D174" s="307"/>
      <c r="E174" s="301"/>
      <c r="F174" s="8" t="s">
        <v>800</v>
      </c>
      <c r="G174" s="30" t="str">
        <f>+IF(COUNTBLANK('Matriz ITA 2021 '!F168:H168)=2,IF('Matriz ITA 2021 '!F168="",(IF('Matriz ITA 2021 '!G168="","NA","NO")),"SI"),"ERROR")</f>
        <v>NA</v>
      </c>
    </row>
    <row r="175" spans="2:8" x14ac:dyDescent="0.25">
      <c r="B175" s="298"/>
      <c r="C175" s="300"/>
      <c r="D175" s="307"/>
      <c r="E175" s="301">
        <f>+IF(COUNTIF(G176:G183,"ERROR"),"ERROR",(COUNTIF(G176:G183,"SI")/(COUNTA(G176:G183)-COUNTIF(G176:G183,"NA"))))</f>
        <v>0.5</v>
      </c>
      <c r="F175" s="205" t="s">
        <v>419</v>
      </c>
      <c r="G175" s="205"/>
      <c r="H175">
        <v>8</v>
      </c>
    </row>
    <row r="176" spans="2:8" x14ac:dyDescent="0.25">
      <c r="B176" s="298"/>
      <c r="C176" s="300"/>
      <c r="D176" s="307"/>
      <c r="E176" s="301"/>
      <c r="F176" s="8" t="s">
        <v>801</v>
      </c>
      <c r="G176" s="30" t="str">
        <f>+IF(COUNTBLANK('Matriz ITA 2021 '!F170:H170)=2,IF('Matriz ITA 2021 '!F170="",(IF('Matriz ITA 2021 '!G170="","NA","NO")),"SI"),"ERROR")</f>
        <v>NO</v>
      </c>
    </row>
    <row r="177" spans="2:8" x14ac:dyDescent="0.25">
      <c r="B177" s="298"/>
      <c r="C177" s="300"/>
      <c r="D177" s="307"/>
      <c r="E177" s="301"/>
      <c r="F177" s="8" t="s">
        <v>802</v>
      </c>
      <c r="G177" s="30" t="str">
        <f>+IF(COUNTBLANK('Matriz ITA 2021 '!F171:H171)=2,IF('Matriz ITA 2021 '!F171="",(IF('Matriz ITA 2021 '!G171="","NA","NO")),"SI"),"ERROR")</f>
        <v>SI</v>
      </c>
    </row>
    <row r="178" spans="2:8" x14ac:dyDescent="0.25">
      <c r="B178" s="298"/>
      <c r="C178" s="300"/>
      <c r="D178" s="307"/>
      <c r="E178" s="301"/>
      <c r="F178" s="8" t="s">
        <v>803</v>
      </c>
      <c r="G178" s="30" t="str">
        <f>+IF(COUNTBLANK('Matriz ITA 2021 '!F172:H172)=2,IF('Matriz ITA 2021 '!F172="",(IF('Matriz ITA 2021 '!G172="","NA","NO")),"SI"),"ERROR")</f>
        <v>NO</v>
      </c>
    </row>
    <row r="179" spans="2:8" x14ac:dyDescent="0.25">
      <c r="B179" s="298"/>
      <c r="C179" s="300"/>
      <c r="D179" s="307"/>
      <c r="E179" s="301"/>
      <c r="F179" s="8" t="s">
        <v>804</v>
      </c>
      <c r="G179" s="30" t="str">
        <f>+IF(COUNTBLANK('Matriz ITA 2021 '!F173:H173)=2,IF('Matriz ITA 2021 '!F173="",(IF('Matriz ITA 2021 '!G173="","NA","NO")),"SI"),"ERROR")</f>
        <v>SI</v>
      </c>
    </row>
    <row r="180" spans="2:8" x14ac:dyDescent="0.25">
      <c r="B180" s="298"/>
      <c r="C180" s="300"/>
      <c r="D180" s="307"/>
      <c r="E180" s="301"/>
      <c r="F180" s="8" t="s">
        <v>805</v>
      </c>
      <c r="G180" s="30" t="str">
        <f>+IF(COUNTBLANK('Matriz ITA 2021 '!F174:H174)=2,IF('Matriz ITA 2021 '!F174="",(IF('Matriz ITA 2021 '!G174="","NA","NO")),"SI"),"ERROR")</f>
        <v>NO</v>
      </c>
    </row>
    <row r="181" spans="2:8" x14ac:dyDescent="0.25">
      <c r="B181" s="298"/>
      <c r="C181" s="300"/>
      <c r="D181" s="307"/>
      <c r="E181" s="301"/>
      <c r="F181" s="8" t="s">
        <v>806</v>
      </c>
      <c r="G181" s="30" t="str">
        <f>+IF(COUNTBLANK('Matriz ITA 2021 '!F175:H175)=2,IF('Matriz ITA 2021 '!F175="",(IF('Matriz ITA 2021 '!G175="","NA","NO")),"SI"),"ERROR")</f>
        <v>SI</v>
      </c>
    </row>
    <row r="182" spans="2:8" x14ac:dyDescent="0.25">
      <c r="B182" s="298"/>
      <c r="C182" s="300"/>
      <c r="D182" s="307"/>
      <c r="E182" s="301"/>
      <c r="F182" s="8" t="s">
        <v>807</v>
      </c>
      <c r="G182" s="30" t="str">
        <f>+IF(COUNTBLANK('Matriz ITA 2021 '!F176:H176)=2,IF('Matriz ITA 2021 '!F176="",(IF('Matriz ITA 2021 '!G176="","NA","NO")),"SI"),"ERROR")</f>
        <v>SI</v>
      </c>
    </row>
    <row r="183" spans="2:8" x14ac:dyDescent="0.25">
      <c r="B183" s="298"/>
      <c r="C183" s="300"/>
      <c r="D183" s="307"/>
      <c r="E183" s="301"/>
      <c r="F183" s="8" t="s">
        <v>808</v>
      </c>
      <c r="G183" s="30" t="str">
        <f>+IF(COUNTBLANK('Matriz ITA 2021 '!F177:H177)=2,IF('Matriz ITA 2021 '!F177="",(IF('Matriz ITA 2021 '!G177="","NA","NO")),"SI"),"ERROR")</f>
        <v>NO</v>
      </c>
    </row>
    <row r="184" spans="2:8" x14ac:dyDescent="0.25">
      <c r="B184" s="298"/>
      <c r="C184" s="300"/>
      <c r="D184" s="307"/>
      <c r="E184" s="301">
        <f>+IF(COUNTIF(G185:G191,"ERROR"),"ERROR",(COUNTIF(G185:G191,"SI")/(COUNTA(G185:G191)-COUNTIF(G185:G191,"NA"))))</f>
        <v>0</v>
      </c>
      <c r="F184" s="205" t="s">
        <v>437</v>
      </c>
      <c r="G184" s="205"/>
    </row>
    <row r="185" spans="2:8" x14ac:dyDescent="0.25">
      <c r="B185" s="298"/>
      <c r="C185" s="300"/>
      <c r="D185" s="307"/>
      <c r="E185" s="301"/>
      <c r="F185" s="8" t="s">
        <v>809</v>
      </c>
      <c r="G185" s="30" t="str">
        <f>+IF(COUNTBLANK('Matriz ITA 2021 '!F179:H179)=2,IF('Matriz ITA 2021 '!F179="",(IF('Matriz ITA 2021 '!G179="","NA","NO")),"SI"),"ERROR")</f>
        <v>NO</v>
      </c>
      <c r="H185">
        <v>7</v>
      </c>
    </row>
    <row r="186" spans="2:8" x14ac:dyDescent="0.25">
      <c r="B186" s="298"/>
      <c r="C186" s="300"/>
      <c r="D186" s="307"/>
      <c r="E186" s="301"/>
      <c r="F186" s="8" t="s">
        <v>810</v>
      </c>
      <c r="G186" s="30" t="str">
        <f>+IF(COUNTBLANK('Matriz ITA 2021 '!F180:H180)=2,IF('Matriz ITA 2021 '!F180="",(IF('Matriz ITA 2021 '!G180="","NA","NO")),"SI"),"ERROR")</f>
        <v>NO</v>
      </c>
    </row>
    <row r="187" spans="2:8" x14ac:dyDescent="0.25">
      <c r="B187" s="298"/>
      <c r="C187" s="300"/>
      <c r="D187" s="307"/>
      <c r="E187" s="301"/>
      <c r="F187" s="8" t="s">
        <v>811</v>
      </c>
      <c r="G187" s="30" t="str">
        <f>+IF(COUNTBLANK('Matriz ITA 2021 '!F181:H181)=2,IF('Matriz ITA 2021 '!F181="",(IF('Matriz ITA 2021 '!G181="","NA","NO")),"SI"),"ERROR")</f>
        <v>NO</v>
      </c>
    </row>
    <row r="188" spans="2:8" x14ac:dyDescent="0.25">
      <c r="B188" s="298"/>
      <c r="C188" s="300"/>
      <c r="D188" s="307"/>
      <c r="E188" s="301"/>
      <c r="F188" s="8" t="s">
        <v>812</v>
      </c>
      <c r="G188" s="30" t="str">
        <f>+IF(COUNTBLANK('Matriz ITA 2021 '!F182:H182)=2,IF('Matriz ITA 2021 '!F182="",(IF('Matriz ITA 2021 '!G182="","NA","NO")),"SI"),"ERROR")</f>
        <v>NO</v>
      </c>
    </row>
    <row r="189" spans="2:8" x14ac:dyDescent="0.25">
      <c r="B189" s="298"/>
      <c r="C189" s="300"/>
      <c r="D189" s="307"/>
      <c r="E189" s="301"/>
      <c r="F189" s="8" t="s">
        <v>813</v>
      </c>
      <c r="G189" s="30" t="str">
        <f>+IF(COUNTBLANK('Matriz ITA 2021 '!F183:H183)=2,IF('Matriz ITA 2021 '!F183="",(IF('Matriz ITA 2021 '!G183="","NA","NO")),"SI"),"ERROR")</f>
        <v>NO</v>
      </c>
    </row>
    <row r="190" spans="2:8" x14ac:dyDescent="0.25">
      <c r="B190" s="298"/>
      <c r="C190" s="300"/>
      <c r="D190" s="307"/>
      <c r="E190" s="301"/>
      <c r="F190" s="8" t="s">
        <v>814</v>
      </c>
      <c r="G190" s="30" t="str">
        <f>+IF(COUNTBLANK('Matriz ITA 2021 '!F184:H184)=2,IF('Matriz ITA 2021 '!F184="",(IF('Matriz ITA 2021 '!G184="","NA","NO")),"SI"),"ERROR")</f>
        <v>NO</v>
      </c>
    </row>
    <row r="191" spans="2:8" x14ac:dyDescent="0.25">
      <c r="B191" s="298"/>
      <c r="C191" s="300"/>
      <c r="D191" s="307"/>
      <c r="E191" s="301"/>
      <c r="F191" s="8" t="s">
        <v>815</v>
      </c>
      <c r="G191" s="30" t="str">
        <f>+IF(COUNTBLANK('Matriz ITA 2021 '!F185:H185)=2,IF('Matriz ITA 2021 '!F185="",(IF('Matriz ITA 2021 '!G185="","NA","NO")),"SI"),"ERROR")</f>
        <v>NO</v>
      </c>
    </row>
    <row r="192" spans="2:8" ht="36.75" customHeight="1" x14ac:dyDescent="0.25">
      <c r="B192" s="298" t="s">
        <v>453</v>
      </c>
      <c r="C192" s="299">
        <f>+AVERAGE(E193:E231)</f>
        <v>1</v>
      </c>
      <c r="D192" s="270" t="s">
        <v>454</v>
      </c>
      <c r="E192" s="201" t="s">
        <v>455</v>
      </c>
      <c r="F192" s="202"/>
      <c r="G192" s="203"/>
    </row>
    <row r="193" spans="2:8" x14ac:dyDescent="0.25">
      <c r="B193" s="298"/>
      <c r="C193" s="300"/>
      <c r="D193" s="270"/>
      <c r="E193" s="301">
        <f>+IF(COUNTIF(G194:G200,"ERROR"),"ERROR",(COUNTIF(G194:G200,"SI")/(COUNTA(G194:G200)-COUNTIF(G194:G200,"NA"))))</f>
        <v>1</v>
      </c>
      <c r="F193" s="302" t="s">
        <v>457</v>
      </c>
      <c r="G193" s="302"/>
      <c r="H193">
        <v>7</v>
      </c>
    </row>
    <row r="194" spans="2:8" x14ac:dyDescent="0.25">
      <c r="B194" s="298"/>
      <c r="C194" s="300"/>
      <c r="D194" s="270"/>
      <c r="E194" s="301"/>
      <c r="F194" s="8" t="s">
        <v>816</v>
      </c>
      <c r="G194" s="30" t="str">
        <f>+IF(COUNTBLANK('Matriz ITA 2021 '!F188:H188)=2,IF('Matriz ITA 2021 '!F188="",(IF('Matriz ITA 2021 '!G188="","NA","NO")),"SI"),"ERROR")</f>
        <v>SI</v>
      </c>
    </row>
    <row r="195" spans="2:8" x14ac:dyDescent="0.25">
      <c r="B195" s="298"/>
      <c r="C195" s="300"/>
      <c r="D195" s="270"/>
      <c r="E195" s="301"/>
      <c r="F195" s="8" t="s">
        <v>817</v>
      </c>
      <c r="G195" s="30" t="str">
        <f>+IF(COUNTBLANK('Matriz ITA 2021 '!F189:H189)=2,IF('Matriz ITA 2021 '!F189="",(IF('Matriz ITA 2021 '!G189="","NA","NO")),"SI"),"ERROR")</f>
        <v>SI</v>
      </c>
    </row>
    <row r="196" spans="2:8" x14ac:dyDescent="0.25">
      <c r="B196" s="298"/>
      <c r="C196" s="300"/>
      <c r="D196" s="270"/>
      <c r="E196" s="301"/>
      <c r="F196" s="8" t="s">
        <v>818</v>
      </c>
      <c r="G196" s="30" t="str">
        <f>+IF(COUNTBLANK('Matriz ITA 2021 '!F190:H190)=2,IF('Matriz ITA 2021 '!F190="",(IF('Matriz ITA 2021 '!G190="","NA","NO")),"SI"),"ERROR")</f>
        <v>SI</v>
      </c>
    </row>
    <row r="197" spans="2:8" x14ac:dyDescent="0.25">
      <c r="B197" s="298"/>
      <c r="C197" s="300"/>
      <c r="D197" s="270"/>
      <c r="E197" s="301"/>
      <c r="F197" s="8" t="s">
        <v>819</v>
      </c>
      <c r="G197" s="30" t="str">
        <f>+IF(COUNTBLANK('Matriz ITA 2021 '!F191:H191)=2,IF('Matriz ITA 2021 '!F191="",(IF('Matriz ITA 2021 '!G191="","NA","NO")),"SI"),"ERROR")</f>
        <v>SI</v>
      </c>
    </row>
    <row r="198" spans="2:8" x14ac:dyDescent="0.25">
      <c r="B198" s="298"/>
      <c r="C198" s="300"/>
      <c r="D198" s="270"/>
      <c r="E198" s="301"/>
      <c r="F198" s="8" t="s">
        <v>820</v>
      </c>
      <c r="G198" s="30" t="str">
        <f>+IF(COUNTBLANK('Matriz ITA 2021 '!F192:H192)=2,IF('Matriz ITA 2021 '!F192="",(IF('Matriz ITA 2021 '!G192="","NA","NO")),"SI"),"ERROR")</f>
        <v>SI</v>
      </c>
    </row>
    <row r="199" spans="2:8" x14ac:dyDescent="0.25">
      <c r="B199" s="298"/>
      <c r="C199" s="300"/>
      <c r="D199" s="270"/>
      <c r="E199" s="301"/>
      <c r="F199" s="8" t="s">
        <v>821</v>
      </c>
      <c r="G199" s="30" t="str">
        <f>+IF(COUNTBLANK('Matriz ITA 2021 '!F193:H193)=2,IF('Matriz ITA 2021 '!F193="",(IF('Matriz ITA 2021 '!G193="","NA","NO")),"SI"),"ERROR")</f>
        <v>SI</v>
      </c>
    </row>
    <row r="200" spans="2:8" x14ac:dyDescent="0.25">
      <c r="B200" s="298"/>
      <c r="C200" s="300"/>
      <c r="D200" s="270"/>
      <c r="E200" s="301"/>
      <c r="F200" s="8" t="s">
        <v>822</v>
      </c>
      <c r="G200" s="30" t="str">
        <f>+IF(COUNTBLANK('Matriz ITA 2021 '!F194:H194)=2,IF('Matriz ITA 2021 '!F194="",(IF('Matriz ITA 2021 '!G194="","NA","NO")),"SI"),"ERROR")</f>
        <v>SI</v>
      </c>
    </row>
    <row r="201" spans="2:8" ht="30" customHeight="1" x14ac:dyDescent="0.25">
      <c r="B201" s="298"/>
      <c r="C201" s="300"/>
      <c r="D201" s="270"/>
      <c r="E201" s="303">
        <f>+IF(COUNTIF(G202:G214,"ERROR"),"ERROR",(COUNTIF(G202:G214,"SI")/(COUNTA(G202:G214)-COUNTIF(G202:G214,"NA"))))</f>
        <v>1</v>
      </c>
      <c r="F201" s="200" t="s">
        <v>476</v>
      </c>
      <c r="G201" s="200"/>
      <c r="H201">
        <v>13</v>
      </c>
    </row>
    <row r="202" spans="2:8" x14ac:dyDescent="0.25">
      <c r="B202" s="298"/>
      <c r="C202" s="300"/>
      <c r="D202" s="270"/>
      <c r="E202" s="303"/>
      <c r="F202" s="8" t="s">
        <v>823</v>
      </c>
      <c r="G202" s="30" t="str">
        <f>+IF(COUNTBLANK('Matriz ITA 2021 '!F196:H196)=2,IF('Matriz ITA 2021 '!F196="",(IF('Matriz ITA 2021 '!G196="","NA","NO")),"SI"),"ERROR")</f>
        <v>SI</v>
      </c>
    </row>
    <row r="203" spans="2:8" x14ac:dyDescent="0.25">
      <c r="B203" s="298"/>
      <c r="C203" s="300"/>
      <c r="D203" s="270"/>
      <c r="E203" s="303"/>
      <c r="F203" s="8" t="s">
        <v>824</v>
      </c>
      <c r="G203" s="30" t="str">
        <f>+IF(COUNTBLANK('Matriz ITA 2021 '!F197:H197)=2,IF('Matriz ITA 2021 '!F197="",(IF('Matriz ITA 2021 '!G197="","NA","NO")),"SI"),"ERROR")</f>
        <v>SI</v>
      </c>
    </row>
    <row r="204" spans="2:8" x14ac:dyDescent="0.25">
      <c r="B204" s="298"/>
      <c r="C204" s="300"/>
      <c r="D204" s="270"/>
      <c r="E204" s="303"/>
      <c r="F204" s="8" t="s">
        <v>825</v>
      </c>
      <c r="G204" s="30" t="str">
        <f>+IF(COUNTBLANK('Matriz ITA 2021 '!F198:H198)=2,IF('Matriz ITA 2021 '!F198="",(IF('Matriz ITA 2021 '!G198="","NA","NO")),"SI"),"ERROR")</f>
        <v>SI</v>
      </c>
    </row>
    <row r="205" spans="2:8" x14ac:dyDescent="0.25">
      <c r="B205" s="298"/>
      <c r="C205" s="300"/>
      <c r="D205" s="270"/>
      <c r="E205" s="303"/>
      <c r="F205" s="8" t="s">
        <v>826</v>
      </c>
      <c r="G205" s="30" t="str">
        <f>+IF(COUNTBLANK('Matriz ITA 2021 '!F199:H199)=2,IF('Matriz ITA 2021 '!F199="",(IF('Matriz ITA 2021 '!G199="","NA","NO")),"SI"),"ERROR")</f>
        <v>SI</v>
      </c>
    </row>
    <row r="206" spans="2:8" x14ac:dyDescent="0.25">
      <c r="B206" s="298"/>
      <c r="C206" s="300"/>
      <c r="D206" s="270"/>
      <c r="E206" s="303"/>
      <c r="F206" s="8" t="s">
        <v>827</v>
      </c>
      <c r="G206" s="30" t="str">
        <f>+IF(COUNTBLANK('Matriz ITA 2021 '!F200:H200)=2,IF('Matriz ITA 2021 '!F200="",(IF('Matriz ITA 2021 '!G200="","NA","NO")),"SI"),"ERROR")</f>
        <v>SI</v>
      </c>
    </row>
    <row r="207" spans="2:8" x14ac:dyDescent="0.25">
      <c r="B207" s="298"/>
      <c r="C207" s="300"/>
      <c r="D207" s="270"/>
      <c r="E207" s="303"/>
      <c r="F207" s="8" t="s">
        <v>828</v>
      </c>
      <c r="G207" s="30" t="str">
        <f>+IF(COUNTBLANK('Matriz ITA 2021 '!F201:H201)=2,IF('Matriz ITA 2021 '!F201="",(IF('Matriz ITA 2021 '!G201="","NA","NO")),"SI"),"ERROR")</f>
        <v>SI</v>
      </c>
    </row>
    <row r="208" spans="2:8" x14ac:dyDescent="0.25">
      <c r="B208" s="298"/>
      <c r="C208" s="300"/>
      <c r="D208" s="270"/>
      <c r="E208" s="303"/>
      <c r="F208" s="8" t="s">
        <v>829</v>
      </c>
      <c r="G208" s="30" t="str">
        <f>+IF(COUNTBLANK('Matriz ITA 2021 '!F202:H202)=2,IF('Matriz ITA 2021 '!F202="",(IF('Matriz ITA 2021 '!G202="","NA","NO")),"SI"),"ERROR")</f>
        <v>SI</v>
      </c>
    </row>
    <row r="209" spans="2:8" x14ac:dyDescent="0.25">
      <c r="B209" s="298"/>
      <c r="C209" s="300"/>
      <c r="D209" s="270"/>
      <c r="E209" s="303"/>
      <c r="F209" s="8" t="s">
        <v>830</v>
      </c>
      <c r="G209" s="30" t="str">
        <f>+IF(COUNTBLANK('Matriz ITA 2021 '!F203:H203)=2,IF('Matriz ITA 2021 '!F203="",(IF('Matriz ITA 2021 '!G203="","NA","NO")),"SI"),"ERROR")</f>
        <v>SI</v>
      </c>
    </row>
    <row r="210" spans="2:8" x14ac:dyDescent="0.25">
      <c r="B210" s="298"/>
      <c r="C210" s="300"/>
      <c r="D210" s="270"/>
      <c r="E210" s="303"/>
      <c r="F210" s="8" t="s">
        <v>831</v>
      </c>
      <c r="G210" s="30" t="str">
        <f>+IF(COUNTBLANK('Matriz ITA 2021 '!F204:H204)=2,IF('Matriz ITA 2021 '!F204="",(IF('Matriz ITA 2021 '!G204="","NA","NO")),"SI"),"ERROR")</f>
        <v>SI</v>
      </c>
    </row>
    <row r="211" spans="2:8" x14ac:dyDescent="0.25">
      <c r="B211" s="298"/>
      <c r="C211" s="300"/>
      <c r="D211" s="270"/>
      <c r="E211" s="303"/>
      <c r="F211" s="8" t="s">
        <v>832</v>
      </c>
      <c r="G211" s="30" t="str">
        <f>+IF(COUNTBLANK('Matriz ITA 2021 '!F205:H205)=2,IF('Matriz ITA 2021 '!F205="",(IF('Matriz ITA 2021 '!G205="","NA","NO")),"SI"),"ERROR")</f>
        <v>SI</v>
      </c>
    </row>
    <row r="212" spans="2:8" x14ac:dyDescent="0.25">
      <c r="B212" s="298"/>
      <c r="C212" s="300"/>
      <c r="D212" s="270"/>
      <c r="E212" s="303"/>
      <c r="F212" s="8" t="s">
        <v>833</v>
      </c>
      <c r="G212" s="30" t="str">
        <f>+IF(COUNTBLANK('Matriz ITA 2021 '!F206:H206)=2,IF('Matriz ITA 2021 '!F206="",(IF('Matriz ITA 2021 '!G206="","NA","NO")),"SI"),"ERROR")</f>
        <v>SI</v>
      </c>
    </row>
    <row r="213" spans="2:8" x14ac:dyDescent="0.25">
      <c r="B213" s="298"/>
      <c r="C213" s="300"/>
      <c r="D213" s="270"/>
      <c r="E213" s="303"/>
      <c r="F213" s="8" t="s">
        <v>834</v>
      </c>
      <c r="G213" s="30" t="str">
        <f>+IF(COUNTBLANK('Matriz ITA 2021 '!F207:H207)=2,IF('Matriz ITA 2021 '!F207="",(IF('Matriz ITA 2021 '!G207="","NA","NO")),"SI"),"ERROR")</f>
        <v>SI</v>
      </c>
    </row>
    <row r="214" spans="2:8" x14ac:dyDescent="0.25">
      <c r="B214" s="298"/>
      <c r="C214" s="300"/>
      <c r="D214" s="270"/>
      <c r="E214" s="303"/>
      <c r="F214" s="8" t="s">
        <v>835</v>
      </c>
      <c r="G214" s="30" t="str">
        <f>+IF(COUNTBLANK('Matriz ITA 2021 '!F208:H208)=2,IF('Matriz ITA 2021 '!F208="",(IF('Matriz ITA 2021 '!G208="","NA","NO")),"SI"),"ERROR")</f>
        <v>SI</v>
      </c>
    </row>
    <row r="215" spans="2:8" ht="29.25" customHeight="1" x14ac:dyDescent="0.25">
      <c r="B215" s="298"/>
      <c r="C215" s="300"/>
      <c r="D215" s="270"/>
      <c r="E215" s="287">
        <f>+IF(COUNTIF(G216:G224,"ERROR"),"ERROR",(COUNTIF(G216:G224,"SI")/(COUNTA(G216:G224)-COUNTIF(G216:G224,"NA"))))</f>
        <v>1</v>
      </c>
      <c r="F215" s="195" t="s">
        <v>503</v>
      </c>
      <c r="G215" s="195"/>
      <c r="H215">
        <v>9</v>
      </c>
    </row>
    <row r="216" spans="2:8" ht="18" customHeight="1" x14ac:dyDescent="0.25">
      <c r="B216" s="298"/>
      <c r="C216" s="300"/>
      <c r="D216" s="270"/>
      <c r="E216" s="287"/>
      <c r="F216" s="8" t="s">
        <v>836</v>
      </c>
      <c r="G216" s="30" t="str">
        <f>+IF(COUNTBLANK('Matriz ITA 2021 '!F210:H210)=2,IF('Matriz ITA 2021 '!F210="",(IF('Matriz ITA 2021 '!G210="","NA","NO")),"SI"),"ERROR")</f>
        <v>SI</v>
      </c>
    </row>
    <row r="217" spans="2:8" x14ac:dyDescent="0.25">
      <c r="B217" s="298"/>
      <c r="C217" s="300"/>
      <c r="D217" s="270"/>
      <c r="E217" s="287"/>
      <c r="F217" s="8" t="s">
        <v>837</v>
      </c>
      <c r="G217" s="30" t="str">
        <f>+IF(COUNTBLANK('Matriz ITA 2021 '!F211:H211)=2,IF('Matriz ITA 2021 '!F211="",(IF('Matriz ITA 2021 '!G211="","NA","NO")),"SI"),"ERROR")</f>
        <v>SI</v>
      </c>
    </row>
    <row r="218" spans="2:8" x14ac:dyDescent="0.25">
      <c r="B218" s="298"/>
      <c r="C218" s="300"/>
      <c r="D218" s="270"/>
      <c r="E218" s="287"/>
      <c r="F218" s="8" t="s">
        <v>838</v>
      </c>
      <c r="G218" s="30" t="str">
        <f>+IF(COUNTBLANK('Matriz ITA 2021 '!F212:H212)=2,IF('Matriz ITA 2021 '!F212="",(IF('Matriz ITA 2021 '!G212="","NA","NO")),"SI"),"ERROR")</f>
        <v>SI</v>
      </c>
    </row>
    <row r="219" spans="2:8" x14ac:dyDescent="0.25">
      <c r="B219" s="298"/>
      <c r="C219" s="300"/>
      <c r="D219" s="270"/>
      <c r="E219" s="287"/>
      <c r="F219" s="8" t="s">
        <v>839</v>
      </c>
      <c r="G219" s="30" t="str">
        <f>+IF(COUNTBLANK('Matriz ITA 2021 '!F213:H213)=2,IF('Matriz ITA 2021 '!F213="",(IF('Matriz ITA 2021 '!G213="","NA","NO")),"SI"),"ERROR")</f>
        <v>SI</v>
      </c>
    </row>
    <row r="220" spans="2:8" x14ac:dyDescent="0.25">
      <c r="B220" s="298"/>
      <c r="C220" s="300"/>
      <c r="D220" s="270"/>
      <c r="E220" s="287"/>
      <c r="F220" s="8" t="s">
        <v>840</v>
      </c>
      <c r="G220" s="30" t="str">
        <f>+IF(COUNTBLANK('Matriz ITA 2021 '!F214:H214)=2,IF('Matriz ITA 2021 '!F214="",(IF('Matriz ITA 2021 '!G214="","NA","NO")),"SI"),"ERROR")</f>
        <v>SI</v>
      </c>
    </row>
    <row r="221" spans="2:8" x14ac:dyDescent="0.25">
      <c r="B221" s="298"/>
      <c r="C221" s="300"/>
      <c r="D221" s="270"/>
      <c r="E221" s="287"/>
      <c r="F221" s="8" t="s">
        <v>841</v>
      </c>
      <c r="G221" s="30" t="str">
        <f>+IF(COUNTBLANK('Matriz ITA 2021 '!F215:H215)=2,IF('Matriz ITA 2021 '!F215="",(IF('Matriz ITA 2021 '!G215="","NA","NO")),"SI"),"ERROR")</f>
        <v>SI</v>
      </c>
    </row>
    <row r="222" spans="2:8" x14ac:dyDescent="0.25">
      <c r="B222" s="298"/>
      <c r="C222" s="300"/>
      <c r="D222" s="270"/>
      <c r="E222" s="287"/>
      <c r="F222" s="8" t="s">
        <v>842</v>
      </c>
      <c r="G222" s="30" t="str">
        <f>+IF(COUNTBLANK('Matriz ITA 2021 '!F216:H216)=2,IF('Matriz ITA 2021 '!F216="",(IF('Matriz ITA 2021 '!G216="","NA","NO")),"SI"),"ERROR")</f>
        <v>SI</v>
      </c>
    </row>
    <row r="223" spans="2:8" x14ac:dyDescent="0.25">
      <c r="B223" s="298"/>
      <c r="C223" s="300"/>
      <c r="D223" s="270"/>
      <c r="E223" s="287"/>
      <c r="F223" s="8" t="s">
        <v>843</v>
      </c>
      <c r="G223" s="30" t="str">
        <f>+IF(COUNTBLANK('Matriz ITA 2021 '!F217:H217)=2,IF('Matriz ITA 2021 '!F217="",(IF('Matriz ITA 2021 '!G217="","NA","NO")),"SI"),"ERROR")</f>
        <v>SI</v>
      </c>
    </row>
    <row r="224" spans="2:8" x14ac:dyDescent="0.25">
      <c r="B224" s="298"/>
      <c r="C224" s="300"/>
      <c r="D224" s="270"/>
      <c r="E224" s="287"/>
      <c r="F224" s="8" t="s">
        <v>844</v>
      </c>
      <c r="G224" s="30" t="str">
        <f>+IF(COUNTBLANK('Matriz ITA 2021 '!F218:H218)=2,IF('Matriz ITA 2021 '!F218="",(IF('Matriz ITA 2021 '!G218="","NA","NO")),"SI"),"ERROR")</f>
        <v>SI</v>
      </c>
    </row>
    <row r="225" spans="2:8" ht="15" customHeight="1" x14ac:dyDescent="0.25">
      <c r="B225" s="298"/>
      <c r="C225" s="300"/>
      <c r="D225" s="270"/>
      <c r="E225" s="287">
        <f>+IF(COUNTIF(G226:G227,"ERROR"),"ERROR",(COUNTIF(G226:G227,"SI")/(COUNTA(G226:G227)-COUNTIF(G226:G227,"NA"))))</f>
        <v>1</v>
      </c>
      <c r="F225" s="195" t="s">
        <v>520</v>
      </c>
      <c r="G225" s="195"/>
      <c r="H225">
        <v>2</v>
      </c>
    </row>
    <row r="226" spans="2:8" x14ac:dyDescent="0.25">
      <c r="B226" s="298"/>
      <c r="C226" s="300"/>
      <c r="D226" s="270"/>
      <c r="E226" s="287"/>
      <c r="F226" s="8" t="s">
        <v>845</v>
      </c>
      <c r="G226" s="30" t="str">
        <f>+IF(COUNTBLANK('Matriz ITA 2021 '!F220:H220)=2,IF('Matriz ITA 2021 '!F220="",(IF('Matriz ITA 2021 '!G220="","NA","NO")),"SI"),"ERROR")</f>
        <v>SI</v>
      </c>
    </row>
    <row r="227" spans="2:8" x14ac:dyDescent="0.25">
      <c r="B227" s="298"/>
      <c r="C227" s="300"/>
      <c r="D227" s="270"/>
      <c r="E227" s="287"/>
      <c r="F227" s="8" t="s">
        <v>846</v>
      </c>
      <c r="G227" s="30" t="str">
        <f>+IF(COUNTBLANK('Matriz ITA 2021 '!F221:H221)=2,IF('Matriz ITA 2021 '!F221="",(IF('Matriz ITA 2021 '!G221="","NA","NO")),"SI"),"ERROR")</f>
        <v>SI</v>
      </c>
    </row>
    <row r="228" spans="2:8" ht="15" customHeight="1" x14ac:dyDescent="0.25">
      <c r="B228" s="298"/>
      <c r="C228" s="300"/>
      <c r="D228" s="270"/>
      <c r="E228" s="287">
        <f>+IF(COUNTIF(G229:G230,"ERROR"),"ERROR",(COUNTIF(G229:G230,"SI")/(COUNTA(G229:G230)-COUNTIF(G229:G230,"NA"))))</f>
        <v>1</v>
      </c>
      <c r="F228" s="195" t="s">
        <v>529</v>
      </c>
      <c r="G228" s="195"/>
      <c r="H228">
        <v>7</v>
      </c>
    </row>
    <row r="229" spans="2:8" x14ac:dyDescent="0.25">
      <c r="B229" s="298"/>
      <c r="C229" s="300"/>
      <c r="D229" s="270"/>
      <c r="E229" s="287"/>
      <c r="F229" s="8" t="s">
        <v>847</v>
      </c>
      <c r="G229" s="30" t="str">
        <f>+IF(COUNTBLANK('Matriz ITA 2021 '!F223:H223)=2,IF('Matriz ITA 2021 '!F223="",(IF('Matriz ITA 2021 '!G223="","NA","NO")),"SI"),"ERROR")</f>
        <v>SI</v>
      </c>
    </row>
    <row r="230" spans="2:8" x14ac:dyDescent="0.25">
      <c r="B230" s="298"/>
      <c r="C230" s="300"/>
      <c r="D230" s="270"/>
      <c r="E230" s="287"/>
      <c r="F230" s="8" t="s">
        <v>848</v>
      </c>
      <c r="G230" s="30" t="str">
        <f>+IF(COUNTBLANK('Matriz ITA 2021 '!F224:H224)=2,IF('Matriz ITA 2021 '!F224="",(IF('Matriz ITA 2021 '!G224="","NA","NO")),"SI"),"ERROR")</f>
        <v>SI</v>
      </c>
    </row>
    <row r="231" spans="2:8" x14ac:dyDescent="0.25">
      <c r="B231" s="298"/>
      <c r="C231" s="300"/>
      <c r="D231" s="146" t="s">
        <v>535</v>
      </c>
      <c r="E231" s="39">
        <f>+IF(COUNTIF(G231,"ERROR"),"ERROR",(COUNTIF(G231,"SI")/(COUNTA(G231)-COUNTIF(G231,"NA"))))</f>
        <v>1</v>
      </c>
      <c r="F231" s="8" t="s">
        <v>849</v>
      </c>
      <c r="G231" s="30" t="str">
        <f>+IF(COUNTBLANK('Matriz ITA 2021 '!F225:H225)=2,IF('Matriz ITA 2021 '!F225="",(IF('Matriz ITA 2021 '!G225="","NA","NO")),"SI"),"ERROR")</f>
        <v>SI</v>
      </c>
    </row>
    <row r="232" spans="2:8" x14ac:dyDescent="0.25">
      <c r="B232" s="285" t="s">
        <v>539</v>
      </c>
      <c r="C232" s="286">
        <f>+E232</f>
        <v>1</v>
      </c>
      <c r="D232" s="237" t="s">
        <v>540</v>
      </c>
      <c r="E232" s="279">
        <f>+IF(COUNTIF(G232:G234,"ERROR"),"ERROR",(COUNTIF(G232:G234,"SI")/(COUNTA(G232:G234)-COUNTIF(G232:G234,"NA"))))</f>
        <v>1</v>
      </c>
      <c r="F232" s="8" t="s">
        <v>850</v>
      </c>
      <c r="G232" s="30" t="str">
        <f>+IF(COUNTBLANK('Matriz ITA 2021 '!F226:H226)=2,IF('Matriz ITA 2021 '!F226="",(IF('Matriz ITA 2021 '!G226="","NA","NO")),"SI"),"ERROR")</f>
        <v>SI</v>
      </c>
    </row>
    <row r="233" spans="2:8" x14ac:dyDescent="0.25">
      <c r="B233" s="285"/>
      <c r="C233" s="285"/>
      <c r="D233" s="237"/>
      <c r="E233" s="280"/>
      <c r="F233" s="8" t="s">
        <v>851</v>
      </c>
      <c r="G233" s="30" t="str">
        <f>+IF(COUNTBLANK('Matriz ITA 2021 '!F227:H227)=2,IF('Matriz ITA 2021 '!F227="",(IF('Matriz ITA 2021 '!G227="","NA","NO")),"SI"),"ERROR")</f>
        <v>SI</v>
      </c>
    </row>
    <row r="234" spans="2:8" x14ac:dyDescent="0.25">
      <c r="B234" s="285"/>
      <c r="C234" s="285"/>
      <c r="D234" s="237"/>
      <c r="E234" s="281"/>
      <c r="F234" s="8" t="s">
        <v>852</v>
      </c>
      <c r="G234" s="30" t="str">
        <f>+IF(COUNTBLANK('Matriz ITA 2021 '!F228:H228)=2,IF('Matriz ITA 2021 '!F228="",(IF('Matriz ITA 2021 '!G228="","NA","NO")),"SI"),"ERROR")</f>
        <v>SI</v>
      </c>
    </row>
    <row r="235" spans="2:8" ht="51" x14ac:dyDescent="0.25">
      <c r="B235" s="21" t="s">
        <v>546</v>
      </c>
      <c r="C235" s="40">
        <f>+E235</f>
        <v>1</v>
      </c>
      <c r="D235" s="146" t="s">
        <v>547</v>
      </c>
      <c r="E235" s="39">
        <f>+IF(COUNTIF(G235,"ERROR"),"ERROR",(COUNTIF(G235,"SI")/(COUNTA(G235)-COUNTIF(G235,"NA"))))</f>
        <v>1</v>
      </c>
      <c r="F235" s="8" t="s">
        <v>853</v>
      </c>
      <c r="G235" s="30" t="str">
        <f>+IF(COUNTBLANK('Matriz ITA 2021 '!F229:H229)=2,IF('Matriz ITA 2021 '!F229="",(IF('Matriz ITA 2021 '!G229="","NA","NO")),"SI"),"ERROR")</f>
        <v>SI</v>
      </c>
    </row>
    <row r="236" spans="2:8" ht="26.25" customHeight="1" x14ac:dyDescent="0.25">
      <c r="B236" s="304" t="s">
        <v>551</v>
      </c>
      <c r="C236" s="305" t="s">
        <v>960</v>
      </c>
      <c r="D236" s="237" t="s">
        <v>552</v>
      </c>
      <c r="E236" s="306" t="str">
        <f>+IF(COUNTIF(G237:G239,"NA"),"NA",(COUNTIF(G237:G239,"SI")/(COUNTA(G237:G239)-COUNTIF(G237:G239,"NA"))))</f>
        <v>NA</v>
      </c>
      <c r="F236" s="193" t="s">
        <v>553</v>
      </c>
      <c r="G236" s="193"/>
      <c r="H236">
        <v>3</v>
      </c>
    </row>
    <row r="237" spans="2:8" x14ac:dyDescent="0.25">
      <c r="B237" s="304"/>
      <c r="C237" s="304"/>
      <c r="D237" s="237"/>
      <c r="E237" s="306"/>
      <c r="F237" s="8" t="s">
        <v>854</v>
      </c>
      <c r="G237" s="30" t="str">
        <f>+IF(COUNTBLANK('Matriz ITA 2021 '!F231:H231)=2,IF('Matriz ITA 2021 '!F231="",(IF('Matriz ITA 2021 '!G231="","NA","NO")),"SI"),"ERROR")</f>
        <v>NA</v>
      </c>
    </row>
    <row r="238" spans="2:8" x14ac:dyDescent="0.25">
      <c r="B238" s="304"/>
      <c r="C238" s="304"/>
      <c r="D238" s="237"/>
      <c r="E238" s="306"/>
      <c r="F238" s="8" t="s">
        <v>855</v>
      </c>
      <c r="G238" s="30" t="str">
        <f>+IF(COUNTBLANK('Matriz ITA 2021 '!F232:H232)=2,IF('Matriz ITA 2021 '!F232="",(IF('Matriz ITA 2021 '!G232="","NA","NO")),"SI"),"ERROR")</f>
        <v>NA</v>
      </c>
    </row>
    <row r="239" spans="2:8" x14ac:dyDescent="0.25">
      <c r="B239" s="304"/>
      <c r="C239" s="304"/>
      <c r="D239" s="237"/>
      <c r="E239" s="306"/>
      <c r="F239" s="8" t="s">
        <v>856</v>
      </c>
      <c r="G239" s="30" t="str">
        <f>+IF(COUNTBLANK('Matriz ITA 2021 '!F233:H233)=2,IF('Matriz ITA 2021 '!F233="",(IF('Matriz ITA 2021 '!G233="","NA","NO")),"SI"),"ERROR")</f>
        <v>NA</v>
      </c>
    </row>
    <row r="240" spans="2:8" ht="38.25" customHeight="1" x14ac:dyDescent="0.25">
      <c r="B240" s="304"/>
      <c r="C240" s="304"/>
      <c r="D240" s="237" t="s">
        <v>559</v>
      </c>
      <c r="E240" s="287" t="str">
        <f>+IF(COUNTIF(G241:G248,"NA"),"NA",(COUNTIF(G241:G248,"SI")/(COUNTA(G241:G248)-COUNTIF(G241:G248,"NA"))))</f>
        <v>NA</v>
      </c>
      <c r="F240" s="195" t="s">
        <v>560</v>
      </c>
      <c r="G240" s="195"/>
      <c r="H240">
        <v>8</v>
      </c>
    </row>
    <row r="241" spans="2:8" x14ac:dyDescent="0.25">
      <c r="B241" s="304"/>
      <c r="C241" s="304"/>
      <c r="D241" s="237"/>
      <c r="E241" s="287"/>
      <c r="F241" s="8" t="s">
        <v>857</v>
      </c>
      <c r="G241" s="30" t="str">
        <f>+IF(COUNTBLANK('Matriz ITA 2021 '!F235:H235)=2,IF('Matriz ITA 2021 '!F235="",(IF('Matriz ITA 2021 '!G235="","NA","NO")),"SI"),"ERROR")</f>
        <v>NA</v>
      </c>
    </row>
    <row r="242" spans="2:8" x14ac:dyDescent="0.25">
      <c r="B242" s="304"/>
      <c r="C242" s="304"/>
      <c r="D242" s="237"/>
      <c r="E242" s="287"/>
      <c r="F242" s="8" t="s">
        <v>858</v>
      </c>
      <c r="G242" s="30" t="str">
        <f>+IF(COUNTBLANK('Matriz ITA 2021 '!F236:H236)=2,IF('Matriz ITA 2021 '!F236="",(IF('Matriz ITA 2021 '!G236="","NA","NO")),"SI"),"ERROR")</f>
        <v>NA</v>
      </c>
    </row>
    <row r="243" spans="2:8" x14ac:dyDescent="0.25">
      <c r="B243" s="304"/>
      <c r="C243" s="304"/>
      <c r="D243" s="237"/>
      <c r="E243" s="287"/>
      <c r="F243" s="8" t="s">
        <v>859</v>
      </c>
      <c r="G243" s="30" t="str">
        <f>+IF(COUNTBLANK('Matriz ITA 2021 '!F237:H237)=2,IF('Matriz ITA 2021 '!F237="",(IF('Matriz ITA 2021 '!G237="","NA","NO")),"SI"),"ERROR")</f>
        <v>NA</v>
      </c>
    </row>
    <row r="244" spans="2:8" x14ac:dyDescent="0.25">
      <c r="B244" s="304"/>
      <c r="C244" s="304"/>
      <c r="D244" s="237"/>
      <c r="E244" s="287"/>
      <c r="F244" s="8" t="s">
        <v>860</v>
      </c>
      <c r="G244" s="30" t="str">
        <f>+IF(COUNTBLANK('Matriz ITA 2021 '!F238:H238)=2,IF('Matriz ITA 2021 '!F238="",(IF('Matriz ITA 2021 '!G238="","NA","NO")),"SI"),"ERROR")</f>
        <v>NA</v>
      </c>
    </row>
    <row r="245" spans="2:8" x14ac:dyDescent="0.25">
      <c r="B245" s="304"/>
      <c r="C245" s="304"/>
      <c r="D245" s="237"/>
      <c r="E245" s="287"/>
      <c r="F245" s="8" t="s">
        <v>861</v>
      </c>
      <c r="G245" s="30" t="str">
        <f>+IF(COUNTBLANK('Matriz ITA 2021 '!F239:H239)=2,IF('Matriz ITA 2021 '!F239="",(IF('Matriz ITA 2021 '!G239="","NA","NO")),"SI"),"ERROR")</f>
        <v>NA</v>
      </c>
    </row>
    <row r="246" spans="2:8" x14ac:dyDescent="0.25">
      <c r="B246" s="304"/>
      <c r="C246" s="304"/>
      <c r="D246" s="237"/>
      <c r="E246" s="287"/>
      <c r="F246" s="8" t="s">
        <v>862</v>
      </c>
      <c r="G246" s="30" t="str">
        <f>+IF(COUNTBLANK('Matriz ITA 2021 '!F240:H240)=2,IF('Matriz ITA 2021 '!F240="",(IF('Matriz ITA 2021 '!G240="","NA","NO")),"SI"),"ERROR")</f>
        <v>NA</v>
      </c>
    </row>
    <row r="247" spans="2:8" x14ac:dyDescent="0.25">
      <c r="B247" s="304"/>
      <c r="C247" s="304"/>
      <c r="D247" s="237"/>
      <c r="E247" s="287"/>
      <c r="F247" s="8" t="s">
        <v>863</v>
      </c>
      <c r="G247" s="30" t="str">
        <f>+IF(COUNTBLANK('Matriz ITA 2021 '!F241:H241)=2,IF('Matriz ITA 2021 '!F241="",(IF('Matriz ITA 2021 '!G241="","NA","NO")),"SI"),"ERROR")</f>
        <v>NA</v>
      </c>
    </row>
    <row r="248" spans="2:8" x14ac:dyDescent="0.25">
      <c r="B248" s="304"/>
      <c r="C248" s="304"/>
      <c r="D248" s="237"/>
      <c r="E248" s="287"/>
      <c r="F248" s="8" t="s">
        <v>864</v>
      </c>
      <c r="G248" s="30" t="str">
        <f>+IF(COUNTBLANK('Matriz ITA 2021 '!F242:H242)=2,IF('Matriz ITA 2021 '!F242="",(IF('Matriz ITA 2021 '!G242="","NA","NO")),"SI"),"ERROR")</f>
        <v>NA</v>
      </c>
    </row>
    <row r="249" spans="2:8" ht="15" customHeight="1" x14ac:dyDescent="0.25">
      <c r="B249" s="174" t="s">
        <v>571</v>
      </c>
      <c r="C249" s="174"/>
      <c r="D249" s="174"/>
      <c r="E249" s="174"/>
      <c r="F249" s="174"/>
      <c r="G249" s="174"/>
    </row>
    <row r="250" spans="2:8" ht="45" x14ac:dyDescent="0.25">
      <c r="B250" s="25" t="s">
        <v>659</v>
      </c>
      <c r="C250" s="25" t="s">
        <v>661</v>
      </c>
      <c r="D250" s="25" t="s">
        <v>7</v>
      </c>
      <c r="E250" s="38" t="s">
        <v>662</v>
      </c>
      <c r="F250" s="25" t="s">
        <v>663</v>
      </c>
      <c r="G250" s="25" t="s">
        <v>664</v>
      </c>
    </row>
    <row r="251" spans="2:8" ht="25.5" x14ac:dyDescent="0.25">
      <c r="B251" s="293" t="s">
        <v>572</v>
      </c>
      <c r="C251" s="294">
        <f>+AVERAGE(E251:E275)</f>
        <v>1</v>
      </c>
      <c r="D251" s="37" t="s">
        <v>573</v>
      </c>
      <c r="E251" s="39">
        <f>+IF(COUNTIF(G251,"ERROR"),"ERROR",(COUNTIF(G251,"SI")/(COUNTA(G251)-COUNTIF(G251,"NA"))))</f>
        <v>1</v>
      </c>
      <c r="F251" s="8" t="s">
        <v>865</v>
      </c>
      <c r="G251" s="30" t="str">
        <f>+IF(COUNTBLANK('Matriz ITA 2021 '!F244:H244)=2,IF('Matriz ITA 2021 '!F244="",(IF('Matriz ITA 2021 '!G244="","NA","NO")),"SI"),"ERROR")</f>
        <v>SI</v>
      </c>
      <c r="H251">
        <v>3</v>
      </c>
    </row>
    <row r="252" spans="2:8" x14ac:dyDescent="0.25">
      <c r="B252" s="293"/>
      <c r="C252" s="293"/>
      <c r="D252" s="295" t="s">
        <v>577</v>
      </c>
      <c r="E252" s="291">
        <f>+IF(COUNTIF(G252:G253,"ERROR"),"ERROR",(COUNTIF(G252:G253,"SI")/(COUNTA(G252:G253)-COUNTIF(G252:G253,"NA"))))</f>
        <v>1</v>
      </c>
      <c r="F252" s="8" t="s">
        <v>866</v>
      </c>
      <c r="G252" s="30" t="str">
        <f>+IF(COUNTBLANK('Matriz ITA 2021 '!F245:H245)=2,IF('Matriz ITA 2021 '!F245="",(IF('Matriz ITA 2021 '!G245="","NA","NO")),"SI"),"ERROR")</f>
        <v>SI</v>
      </c>
    </row>
    <row r="253" spans="2:8" x14ac:dyDescent="0.25">
      <c r="B253" s="293"/>
      <c r="C253" s="293"/>
      <c r="D253" s="295"/>
      <c r="E253" s="291"/>
      <c r="F253" s="8" t="s">
        <v>867</v>
      </c>
      <c r="G253" s="30" t="str">
        <f>+IF(COUNTBLANK('Matriz ITA 2021 '!F246:H246)=2,IF('Matriz ITA 2021 '!F246="",(IF('Matriz ITA 2021 '!G246="","NA","NO")),"SI"),"ERROR")</f>
        <v>SI</v>
      </c>
    </row>
    <row r="254" spans="2:8" x14ac:dyDescent="0.25">
      <c r="B254" s="293"/>
      <c r="C254" s="293"/>
      <c r="D254" s="296" t="s">
        <v>583</v>
      </c>
      <c r="E254" s="287">
        <f>+IF(COUNTIF(G255:G262,"ERROR"),"ERROR",(COUNTIF(G255:G262,"SI")/(COUNTA(G255:G262)-COUNTIF(G255:G262,"NA"))))</f>
        <v>1</v>
      </c>
      <c r="F254" s="196" t="s">
        <v>584</v>
      </c>
      <c r="G254" s="197"/>
      <c r="H254">
        <v>8</v>
      </c>
    </row>
    <row r="255" spans="2:8" x14ac:dyDescent="0.25">
      <c r="B255" s="293"/>
      <c r="C255" s="293"/>
      <c r="D255" s="296"/>
      <c r="E255" s="287"/>
      <c r="F255" s="8" t="s">
        <v>868</v>
      </c>
      <c r="G255" s="30" t="str">
        <f>+IF(COUNTBLANK('Matriz ITA 2021 '!F248:H248)=2,IF('Matriz ITA 2021 '!F248="",(IF('Matriz ITA 2021 '!G248="","NA","NO")),"SI"),"ERROR")</f>
        <v>SI</v>
      </c>
    </row>
    <row r="256" spans="2:8" x14ac:dyDescent="0.25">
      <c r="B256" s="293"/>
      <c r="C256" s="293"/>
      <c r="D256" s="296"/>
      <c r="E256" s="287"/>
      <c r="F256" s="8" t="s">
        <v>869</v>
      </c>
      <c r="G256" s="30" t="str">
        <f>+IF(COUNTBLANK('Matriz ITA 2021 '!F249:H249)=2,IF('Matriz ITA 2021 '!F249="",(IF('Matriz ITA 2021 '!G249="","NA","NO")),"SI"),"ERROR")</f>
        <v>SI</v>
      </c>
    </row>
    <row r="257" spans="2:8" x14ac:dyDescent="0.25">
      <c r="B257" s="293"/>
      <c r="C257" s="293"/>
      <c r="D257" s="296"/>
      <c r="E257" s="287"/>
      <c r="F257" s="8" t="s">
        <v>870</v>
      </c>
      <c r="G257" s="30" t="str">
        <f>+IF(COUNTBLANK('Matriz ITA 2021 '!F250:H250)=2,IF('Matriz ITA 2021 '!F250="",(IF('Matriz ITA 2021 '!G250="","NA","NO")),"SI"),"ERROR")</f>
        <v>SI</v>
      </c>
    </row>
    <row r="258" spans="2:8" x14ac:dyDescent="0.25">
      <c r="B258" s="293"/>
      <c r="C258" s="293"/>
      <c r="D258" s="296"/>
      <c r="E258" s="287"/>
      <c r="F258" s="8" t="s">
        <v>871</v>
      </c>
      <c r="G258" s="30" t="str">
        <f>+IF(COUNTBLANK('Matriz ITA 2021 '!F251:H251)=2,IF('Matriz ITA 2021 '!F251="",(IF('Matriz ITA 2021 '!G251="","NA","NO")),"SI"),"ERROR")</f>
        <v>SI</v>
      </c>
    </row>
    <row r="259" spans="2:8" x14ac:dyDescent="0.25">
      <c r="B259" s="293"/>
      <c r="C259" s="293"/>
      <c r="D259" s="296"/>
      <c r="E259" s="287"/>
      <c r="F259" s="8" t="s">
        <v>871</v>
      </c>
      <c r="G259" s="30" t="str">
        <f>+IF(COUNTBLANK('Matriz ITA 2021 '!F252:H252)=2,IF('Matriz ITA 2021 '!F252="",(IF('Matriz ITA 2021 '!G252="","NA","NO")),"SI"),"ERROR")</f>
        <v>SI</v>
      </c>
    </row>
    <row r="260" spans="2:8" x14ac:dyDescent="0.25">
      <c r="B260" s="293"/>
      <c r="C260" s="293"/>
      <c r="D260" s="296"/>
      <c r="E260" s="287"/>
      <c r="F260" s="8" t="s">
        <v>872</v>
      </c>
      <c r="G260" s="30" t="str">
        <f>+IF(COUNTBLANK('Matriz ITA 2021 '!F253:H253)=2,IF('Matriz ITA 2021 '!F253="",(IF('Matriz ITA 2021 '!G253="","NA","NO")),"SI"),"ERROR")</f>
        <v>SI</v>
      </c>
    </row>
    <row r="261" spans="2:8" x14ac:dyDescent="0.25">
      <c r="B261" s="293"/>
      <c r="C261" s="293"/>
      <c r="D261" s="296"/>
      <c r="E261" s="287"/>
      <c r="F261" s="8" t="s">
        <v>873</v>
      </c>
      <c r="G261" s="30" t="str">
        <f>+IF(COUNTBLANK('Matriz ITA 2021 '!F254:H254)=2,IF('Matriz ITA 2021 '!F254="",(IF('Matriz ITA 2021 '!G254="","NA","NO")),"SI"),"ERROR")</f>
        <v>SI</v>
      </c>
    </row>
    <row r="262" spans="2:8" x14ac:dyDescent="0.25">
      <c r="B262" s="293"/>
      <c r="C262" s="293"/>
      <c r="D262" s="296"/>
      <c r="E262" s="287"/>
      <c r="F262" s="8" t="s">
        <v>874</v>
      </c>
      <c r="G262" s="30" t="str">
        <f>+IF(COUNTBLANK('Matriz ITA 2021 '!F255:H255)=2,IF('Matriz ITA 2021 '!F255="",(IF('Matriz ITA 2021 '!G255="","NA","NO")),"SI"),"ERROR")</f>
        <v>SI</v>
      </c>
    </row>
    <row r="263" spans="2:8" x14ac:dyDescent="0.25">
      <c r="B263" s="293"/>
      <c r="C263" s="293"/>
      <c r="D263" s="296"/>
      <c r="E263" s="297">
        <f>+IF(COUNTIF(G264:G275,"ERROR"),"ERROR",(COUNTIF(G264:G275,"SI")/(COUNTA(G264:G275)-COUNTIF(G264:G275,"NA"))))</f>
        <v>1</v>
      </c>
      <c r="F263" s="198" t="s">
        <v>604</v>
      </c>
      <c r="G263" s="199"/>
      <c r="H263">
        <v>12</v>
      </c>
    </row>
    <row r="264" spans="2:8" x14ac:dyDescent="0.25">
      <c r="B264" s="293"/>
      <c r="C264" s="293"/>
      <c r="D264" s="296"/>
      <c r="E264" s="297"/>
      <c r="F264" s="8" t="s">
        <v>875</v>
      </c>
      <c r="G264" s="30" t="str">
        <f>+IF(COUNTBLANK('Matriz ITA 2021 '!F257:H257)=2,IF('Matriz ITA 2021 '!F257="",(IF('Matriz ITA 2021 '!G257="","NA","NO")),"SI"),"ERROR")</f>
        <v>SI</v>
      </c>
    </row>
    <row r="265" spans="2:8" x14ac:dyDescent="0.25">
      <c r="B265" s="293"/>
      <c r="C265" s="293"/>
      <c r="D265" s="296"/>
      <c r="E265" s="297"/>
      <c r="F265" s="8" t="s">
        <v>876</v>
      </c>
      <c r="G265" s="30" t="str">
        <f>+IF(COUNTBLANK('Matriz ITA 2021 '!F258:H258)=2,IF('Matriz ITA 2021 '!F258="",(IF('Matriz ITA 2021 '!G258="","NA","NO")),"SI"),"ERROR")</f>
        <v>SI</v>
      </c>
    </row>
    <row r="266" spans="2:8" x14ac:dyDescent="0.25">
      <c r="B266" s="293"/>
      <c r="C266" s="293"/>
      <c r="D266" s="296"/>
      <c r="E266" s="297"/>
      <c r="F266" s="8" t="s">
        <v>877</v>
      </c>
      <c r="G266" s="30" t="str">
        <f>+IF(COUNTBLANK('Matriz ITA 2021 '!F259:H259)=2,IF('Matriz ITA 2021 '!F259="",(IF('Matriz ITA 2021 '!G259="","NA","NO")),"SI"),"ERROR")</f>
        <v>SI</v>
      </c>
    </row>
    <row r="267" spans="2:8" x14ac:dyDescent="0.25">
      <c r="B267" s="293"/>
      <c r="C267" s="293"/>
      <c r="D267" s="296"/>
      <c r="E267" s="297"/>
      <c r="F267" s="8" t="s">
        <v>878</v>
      </c>
      <c r="G267" s="30" t="str">
        <f>+IF(COUNTBLANK('Matriz ITA 2021 '!F260:H260)=2,IF('Matriz ITA 2021 '!F260="",(IF('Matriz ITA 2021 '!G260="","NA","NO")),"SI"),"ERROR")</f>
        <v>SI</v>
      </c>
    </row>
    <row r="268" spans="2:8" x14ac:dyDescent="0.25">
      <c r="B268" s="293"/>
      <c r="C268" s="293"/>
      <c r="D268" s="296"/>
      <c r="E268" s="297"/>
      <c r="F268" s="8" t="s">
        <v>879</v>
      </c>
      <c r="G268" s="30" t="str">
        <f>+IF(COUNTBLANK('Matriz ITA 2021 '!F261:H261)=2,IF('Matriz ITA 2021 '!F261="",(IF('Matriz ITA 2021 '!G261="","NA","NO")),"SI"),"ERROR")</f>
        <v>SI</v>
      </c>
    </row>
    <row r="269" spans="2:8" x14ac:dyDescent="0.25">
      <c r="B269" s="293"/>
      <c r="C269" s="293"/>
      <c r="D269" s="296"/>
      <c r="E269" s="297"/>
      <c r="F269" s="8" t="s">
        <v>880</v>
      </c>
      <c r="G269" s="30" t="str">
        <f>+IF(COUNTBLANK('Matriz ITA 2021 '!F262:H262)=2,IF('Matriz ITA 2021 '!F262="",(IF('Matriz ITA 2021 '!G262="","NA","NO")),"SI"),"ERROR")</f>
        <v>SI</v>
      </c>
    </row>
    <row r="270" spans="2:8" x14ac:dyDescent="0.25">
      <c r="B270" s="293"/>
      <c r="C270" s="293"/>
      <c r="D270" s="296"/>
      <c r="E270" s="297"/>
      <c r="F270" s="8" t="s">
        <v>881</v>
      </c>
      <c r="G270" s="30" t="str">
        <f>+IF(COUNTBLANK('Matriz ITA 2021 '!F263:H263)=2,IF('Matriz ITA 2021 '!F263="",(IF('Matriz ITA 2021 '!G263="","NA","NO")),"SI"),"ERROR")</f>
        <v>SI</v>
      </c>
    </row>
    <row r="271" spans="2:8" x14ac:dyDescent="0.25">
      <c r="B271" s="293"/>
      <c r="C271" s="293"/>
      <c r="D271" s="296"/>
      <c r="E271" s="297"/>
      <c r="F271" s="8" t="s">
        <v>882</v>
      </c>
      <c r="G271" s="30" t="str">
        <f>+IF(COUNTBLANK('Matriz ITA 2021 '!F264:H264)=2,IF('Matriz ITA 2021 '!F264="",(IF('Matriz ITA 2021 '!G264="","NA","NO")),"SI"),"ERROR")</f>
        <v>SI</v>
      </c>
    </row>
    <row r="272" spans="2:8" x14ac:dyDescent="0.25">
      <c r="B272" s="293"/>
      <c r="C272" s="293"/>
      <c r="D272" s="296"/>
      <c r="E272" s="297"/>
      <c r="F272" s="8" t="s">
        <v>883</v>
      </c>
      <c r="G272" s="30" t="str">
        <f>+IF(COUNTBLANK('Matriz ITA 2021 '!F265:H265)=2,IF('Matriz ITA 2021 '!F265="",(IF('Matriz ITA 2021 '!G265="","NA","NO")),"SI"),"ERROR")</f>
        <v>SI</v>
      </c>
    </row>
    <row r="273" spans="2:8" x14ac:dyDescent="0.25">
      <c r="B273" s="293"/>
      <c r="C273" s="293"/>
      <c r="D273" s="296"/>
      <c r="E273" s="297"/>
      <c r="F273" s="8" t="s">
        <v>884</v>
      </c>
      <c r="G273" s="30" t="str">
        <f>+IF(COUNTBLANK('Matriz ITA 2021 '!F266:H266)=2,IF('Matriz ITA 2021 '!F266="",(IF('Matriz ITA 2021 '!G266="","NA","NO")),"SI"),"ERROR")</f>
        <v>SI</v>
      </c>
    </row>
    <row r="274" spans="2:8" x14ac:dyDescent="0.25">
      <c r="B274" s="293"/>
      <c r="C274" s="293"/>
      <c r="D274" s="296"/>
      <c r="E274" s="297"/>
      <c r="F274" s="8" t="s">
        <v>885</v>
      </c>
      <c r="G274" s="30" t="str">
        <f>+IF(COUNTBLANK('Matriz ITA 2021 '!F267:H267)=2,IF('Matriz ITA 2021 '!F267="",(IF('Matriz ITA 2021 '!G267="","NA","NO")),"SI"),"ERROR")</f>
        <v>SI</v>
      </c>
    </row>
    <row r="275" spans="2:8" x14ac:dyDescent="0.25">
      <c r="B275" s="293"/>
      <c r="C275" s="293"/>
      <c r="D275" s="296"/>
      <c r="E275" s="297"/>
      <c r="F275" s="8" t="s">
        <v>886</v>
      </c>
      <c r="G275" s="30" t="str">
        <f>+IF(COUNTBLANK('Matriz ITA 2021 '!F268:H268)=2,IF('Matriz ITA 2021 '!F268="",(IF('Matriz ITA 2021 '!G268="","NA","NO")),"SI"),"ERROR")</f>
        <v>SI</v>
      </c>
    </row>
    <row r="276" spans="2:8" x14ac:dyDescent="0.25">
      <c r="B276" s="174" t="s">
        <v>629</v>
      </c>
      <c r="C276" s="174"/>
      <c r="D276" s="174"/>
      <c r="E276" s="174"/>
      <c r="F276" s="174"/>
      <c r="G276" s="174"/>
    </row>
    <row r="277" spans="2:8" ht="45" x14ac:dyDescent="0.25">
      <c r="B277" s="25" t="s">
        <v>659</v>
      </c>
      <c r="C277" s="25"/>
      <c r="D277" s="25" t="s">
        <v>7</v>
      </c>
      <c r="E277" s="38" t="s">
        <v>662</v>
      </c>
      <c r="F277" s="25" t="s">
        <v>663</v>
      </c>
      <c r="G277" s="25" t="s">
        <v>664</v>
      </c>
    </row>
    <row r="278" spans="2:8" x14ac:dyDescent="0.25">
      <c r="B278" s="20" t="s">
        <v>630</v>
      </c>
      <c r="C278" s="41">
        <f>+E278</f>
        <v>1</v>
      </c>
      <c r="D278" s="16" t="s">
        <v>631</v>
      </c>
      <c r="E278" s="39">
        <f>+IF(COUNTIF(G278,"ERROR"),"ERROR",(COUNTIF(G278,"SI")/(COUNTA(G278)-COUNTIF(G278,"NA"))))</f>
        <v>1</v>
      </c>
      <c r="F278" s="8" t="s">
        <v>887</v>
      </c>
      <c r="G278" s="30" t="str">
        <f>+IF(COUNTBLANK('Matriz ITA 2021 '!F270:H270)=2,IF('Matriz ITA 2021 '!F270="",(IF('Matriz ITA 2021 '!G270="","NA","NO")),"SI"),"ERROR")</f>
        <v>SI</v>
      </c>
      <c r="H278">
        <v>1</v>
      </c>
    </row>
    <row r="279" spans="2:8" ht="15" customHeight="1" x14ac:dyDescent="0.25">
      <c r="B279" s="174" t="s">
        <v>634</v>
      </c>
      <c r="C279" s="174"/>
      <c r="D279" s="174"/>
      <c r="E279" s="174"/>
      <c r="F279" s="174"/>
      <c r="G279" s="174"/>
    </row>
    <row r="280" spans="2:8" ht="45" x14ac:dyDescent="0.25">
      <c r="B280" s="25" t="s">
        <v>659</v>
      </c>
      <c r="C280" s="25" t="s">
        <v>661</v>
      </c>
      <c r="D280" s="25" t="s">
        <v>7</v>
      </c>
      <c r="E280" s="38" t="s">
        <v>662</v>
      </c>
      <c r="F280" s="25" t="s">
        <v>663</v>
      </c>
      <c r="G280" s="25" t="s">
        <v>664</v>
      </c>
    </row>
    <row r="281" spans="2:8" x14ac:dyDescent="0.25">
      <c r="B281" s="285" t="s">
        <v>635</v>
      </c>
      <c r="C281" s="286">
        <f>+E281</f>
        <v>1</v>
      </c>
      <c r="D281" s="285" t="s">
        <v>636</v>
      </c>
      <c r="E281" s="288">
        <f>+IF(COUNTIF(G281:G283,"ERROR"),"ERROR",(COUNTIF(G281:G283,"SI")/(COUNTA(G281:G283)-COUNTIF(G281:G283,"NA"))))</f>
        <v>1</v>
      </c>
      <c r="F281" s="8" t="s">
        <v>665</v>
      </c>
      <c r="G281" s="30" t="str">
        <f>+IF(COUNTBLANK('Matriz ITA 2021 '!F272:H272)=2,IF('Matriz ITA 2021 '!F272="",(IF('Matriz ITA 2021 '!G272="","NA","NO")),"SI"),"ERROR")</f>
        <v>SI</v>
      </c>
      <c r="H281">
        <v>3</v>
      </c>
    </row>
    <row r="282" spans="2:8" x14ac:dyDescent="0.25">
      <c r="B282" s="285"/>
      <c r="C282" s="285"/>
      <c r="D282" s="292"/>
      <c r="E282" s="289"/>
      <c r="F282" s="8" t="s">
        <v>666</v>
      </c>
      <c r="G282" s="30" t="str">
        <f>+IF(COUNTBLANK('Matriz ITA 2021 '!F273:H273)=2,IF('Matriz ITA 2021 '!F273="",(IF('Matriz ITA 2021 '!G273="","NA","NO")),"SI"),"ERROR")</f>
        <v>SI</v>
      </c>
    </row>
    <row r="283" spans="2:8" ht="44.25" customHeight="1" x14ac:dyDescent="0.25">
      <c r="B283" s="285"/>
      <c r="C283" s="285"/>
      <c r="D283" s="292"/>
      <c r="E283" s="290"/>
      <c r="F283" s="8" t="s">
        <v>667</v>
      </c>
      <c r="G283" s="30" t="str">
        <f>+IF(COUNTBLANK('Matriz ITA 2021 '!F274:H274)=2,IF('Matriz ITA 2021 '!F274="",(IF('Matriz ITA 2021 '!G274="","NA","NO")),"SI"),"ERROR")</f>
        <v>NA</v>
      </c>
    </row>
  </sheetData>
  <mergeCells count="93">
    <mergeCell ref="E3:E4"/>
    <mergeCell ref="K3:K4"/>
    <mergeCell ref="B47:B83"/>
    <mergeCell ref="C47:C83"/>
    <mergeCell ref="D47:D48"/>
    <mergeCell ref="E47:E48"/>
    <mergeCell ref="D51:D55"/>
    <mergeCell ref="E51:E55"/>
    <mergeCell ref="D56:D65"/>
    <mergeCell ref="E56:E65"/>
    <mergeCell ref="D68:D71"/>
    <mergeCell ref="E68:E71"/>
    <mergeCell ref="D76:D82"/>
    <mergeCell ref="E76:E82"/>
    <mergeCell ref="B108:B136"/>
    <mergeCell ref="C108:C136"/>
    <mergeCell ref="D110:D118"/>
    <mergeCell ref="E110:E118"/>
    <mergeCell ref="B84:B96"/>
    <mergeCell ref="C84:C96"/>
    <mergeCell ref="D84:D91"/>
    <mergeCell ref="E84:E91"/>
    <mergeCell ref="D92:D93"/>
    <mergeCell ref="E92:E93"/>
    <mergeCell ref="D94:D96"/>
    <mergeCell ref="D122:D128"/>
    <mergeCell ref="E122:E128"/>
    <mergeCell ref="E94:E96"/>
    <mergeCell ref="B97:B107"/>
    <mergeCell ref="D129:D130"/>
    <mergeCell ref="E129:E130"/>
    <mergeCell ref="D132:D136"/>
    <mergeCell ref="E132:E136"/>
    <mergeCell ref="C97:C107"/>
    <mergeCell ref="D99:D105"/>
    <mergeCell ref="E99:E105"/>
    <mergeCell ref="B137:B141"/>
    <mergeCell ref="C137:C141"/>
    <mergeCell ref="D137:D141"/>
    <mergeCell ref="E137:E141"/>
    <mergeCell ref="B142:B191"/>
    <mergeCell ref="C142:C191"/>
    <mergeCell ref="D142:D151"/>
    <mergeCell ref="E142:E151"/>
    <mergeCell ref="D152:D191"/>
    <mergeCell ref="E168:E174"/>
    <mergeCell ref="E175:E183"/>
    <mergeCell ref="E184:E191"/>
    <mergeCell ref="E162:E167"/>
    <mergeCell ref="E152:E156"/>
    <mergeCell ref="E157:E161"/>
    <mergeCell ref="B192:B231"/>
    <mergeCell ref="C192:C231"/>
    <mergeCell ref="D192:D230"/>
    <mergeCell ref="E193:E200"/>
    <mergeCell ref="F193:G193"/>
    <mergeCell ref="E201:E214"/>
    <mergeCell ref="E215:E224"/>
    <mergeCell ref="E228:E230"/>
    <mergeCell ref="E225:E227"/>
    <mergeCell ref="E281:E283"/>
    <mergeCell ref="E252:E253"/>
    <mergeCell ref="B281:B283"/>
    <mergeCell ref="C281:C283"/>
    <mergeCell ref="D281:D283"/>
    <mergeCell ref="B251:B275"/>
    <mergeCell ref="C251:C275"/>
    <mergeCell ref="D252:D253"/>
    <mergeCell ref="D254:D275"/>
    <mergeCell ref="E254:E262"/>
    <mergeCell ref="E263:E275"/>
    <mergeCell ref="B232:B234"/>
    <mergeCell ref="C232:C234"/>
    <mergeCell ref="D232:D234"/>
    <mergeCell ref="E232:E234"/>
    <mergeCell ref="D240:D248"/>
    <mergeCell ref="E240:E248"/>
    <mergeCell ref="B236:B248"/>
    <mergeCell ref="C236:C248"/>
    <mergeCell ref="D236:D239"/>
    <mergeCell ref="E236:E239"/>
    <mergeCell ref="B25:B44"/>
    <mergeCell ref="C25:C44"/>
    <mergeCell ref="D38:D41"/>
    <mergeCell ref="E38:E41"/>
    <mergeCell ref="D42:D44"/>
    <mergeCell ref="E42:E44"/>
    <mergeCell ref="E14:E22"/>
    <mergeCell ref="D26:D37"/>
    <mergeCell ref="E26:E37"/>
    <mergeCell ref="B14:B22"/>
    <mergeCell ref="C14:C22"/>
    <mergeCell ref="D14:D22"/>
  </mergeCells>
  <conditionalFormatting sqref="G1 C5 H7:H8 G193:G1048576 G9:G10 G100:G191 G46:G98 G13:G22 G24:G44">
    <cfRule type="containsText" dxfId="7" priority="8" operator="containsText" text="NA">
      <formula>NOT(ISERROR(SEARCH("NA",C1)))</formula>
    </cfRule>
    <cfRule type="containsText" dxfId="6" priority="9" operator="containsText" text="NO">
      <formula>NOT(ISERROR(SEARCH("NO",C1)))</formula>
    </cfRule>
    <cfRule type="containsText" dxfId="5" priority="10" operator="containsText" text="SI">
      <formula>NOT(ISERROR(SEARCH("SI",C1)))</formula>
    </cfRule>
  </conditionalFormatting>
  <conditionalFormatting sqref="C3:C5 G1 E1:E7 D8:D9 H7:H8 G6 E10 G9:G10 G46:G1048576 E46:E1048576 G13:G22 E13:E22 E24:E44 G24:G44">
    <cfRule type="containsText" dxfId="4" priority="3" operator="containsText" text="ERROR">
      <formula>NOT(ISERROR(SEARCH("ERROR",C1)))</formula>
    </cfRule>
  </conditionalFormatting>
  <conditionalFormatting sqref="D2:D5">
    <cfRule type="containsText" dxfId="3" priority="1" operator="containsText" text="ERROR">
      <formula>NOT(ISERROR(SEARCH("ERROR",D2)))</formula>
    </cfRule>
  </conditionalFormatting>
  <conditionalFormatting sqref="E193:E249 E251:E276 E281:E283 E278:E279 E25:E44 E14:E22 E47:E191">
    <cfRule type="cellIs" dxfId="2" priority="17" operator="lessThanOrEqual">
      <formula>$H$8</formula>
    </cfRule>
    <cfRule type="cellIs" dxfId="1" priority="18" operator="between">
      <formula>$H$7</formula>
      <formula>$H$8</formula>
    </cfRule>
    <cfRule type="cellIs" dxfId="0" priority="19" operator="greaterThanOrEqual">
      <formula>$H$7</formula>
    </cfRule>
  </conditionalFormatting>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6"/>
  <sheetViews>
    <sheetView topLeftCell="A10" zoomScale="110" zoomScaleNormal="110" workbookViewId="0">
      <selection activeCell="A2" sqref="A2:D2"/>
    </sheetView>
  </sheetViews>
  <sheetFormatPr baseColWidth="10" defaultColWidth="11.42578125" defaultRowHeight="15.75" x14ac:dyDescent="0.25"/>
  <cols>
    <col min="1" max="1" width="21.85546875" style="3" customWidth="1"/>
    <col min="2" max="2" width="9" style="3" customWidth="1"/>
    <col min="3" max="3" width="8.140625" style="3" customWidth="1"/>
    <col min="4" max="5" width="74" style="3" customWidth="1"/>
    <col min="6" max="16384" width="11.42578125" style="3"/>
  </cols>
  <sheetData>
    <row r="1" spans="1:4" ht="31.5" x14ac:dyDescent="0.5">
      <c r="A1" s="321" t="s">
        <v>888</v>
      </c>
      <c r="B1" s="321"/>
      <c r="C1" s="321"/>
      <c r="D1" s="321"/>
    </row>
    <row r="2" spans="1:4" ht="158.25" customHeight="1" x14ac:dyDescent="0.25">
      <c r="A2" s="322" t="s">
        <v>889</v>
      </c>
      <c r="B2" s="322"/>
      <c r="C2" s="322"/>
      <c r="D2" s="322"/>
    </row>
    <row r="3" spans="1:4" ht="142.5" customHeight="1" x14ac:dyDescent="0.25">
      <c r="A3" s="4" t="s">
        <v>890</v>
      </c>
      <c r="B3" s="323" t="s">
        <v>891</v>
      </c>
      <c r="C3" s="323"/>
      <c r="D3" s="323"/>
    </row>
    <row r="4" spans="1:4" ht="409.6" customHeight="1" x14ac:dyDescent="0.25">
      <c r="A4" s="4" t="s">
        <v>892</v>
      </c>
      <c r="B4" s="323" t="s">
        <v>893</v>
      </c>
      <c r="C4" s="323"/>
      <c r="D4" s="323"/>
    </row>
    <row r="5" spans="1:4" ht="50.25" customHeight="1" thickBot="1" x14ac:dyDescent="0.3">
      <c r="A5" s="325" t="s">
        <v>894</v>
      </c>
      <c r="B5" s="326"/>
      <c r="C5" s="326"/>
      <c r="D5" s="326"/>
    </row>
    <row r="6" spans="1:4" ht="30" x14ac:dyDescent="0.25">
      <c r="A6" s="5" t="s">
        <v>895</v>
      </c>
      <c r="B6" s="324" t="s">
        <v>896</v>
      </c>
      <c r="C6" s="324"/>
      <c r="D6" s="6" t="s">
        <v>897</v>
      </c>
    </row>
    <row r="7" spans="1:4" ht="30" x14ac:dyDescent="0.25">
      <c r="A7" s="7" t="s">
        <v>898</v>
      </c>
      <c r="B7" s="8">
        <v>9</v>
      </c>
      <c r="C7" s="8" t="s">
        <v>665</v>
      </c>
      <c r="D7" s="9" t="s">
        <v>899</v>
      </c>
    </row>
    <row r="8" spans="1:4" ht="30" x14ac:dyDescent="0.25">
      <c r="A8" s="7" t="s">
        <v>898</v>
      </c>
      <c r="B8" s="8">
        <v>9</v>
      </c>
      <c r="C8" s="8" t="s">
        <v>666</v>
      </c>
      <c r="D8" s="9" t="s">
        <v>900</v>
      </c>
    </row>
    <row r="9" spans="1:4" ht="30" x14ac:dyDescent="0.25">
      <c r="A9" s="7" t="s">
        <v>898</v>
      </c>
      <c r="B9" s="8">
        <v>9</v>
      </c>
      <c r="C9" s="8" t="s">
        <v>667</v>
      </c>
      <c r="D9" s="9" t="s">
        <v>901</v>
      </c>
    </row>
    <row r="10" spans="1:4" ht="60" x14ac:dyDescent="0.25">
      <c r="A10" s="7" t="s">
        <v>898</v>
      </c>
      <c r="B10" s="8">
        <v>9</v>
      </c>
      <c r="C10" s="8" t="s">
        <v>668</v>
      </c>
      <c r="D10" s="9" t="s">
        <v>902</v>
      </c>
    </row>
    <row r="11" spans="1:4" x14ac:dyDescent="0.25">
      <c r="A11" s="7" t="s">
        <v>898</v>
      </c>
      <c r="B11" s="8">
        <v>9</v>
      </c>
      <c r="C11" s="8" t="s">
        <v>669</v>
      </c>
      <c r="D11" s="9" t="s">
        <v>903</v>
      </c>
    </row>
    <row r="12" spans="1:4" ht="103.5" customHeight="1" x14ac:dyDescent="0.25">
      <c r="A12" s="7" t="s">
        <v>898</v>
      </c>
      <c r="B12" s="8">
        <v>9</v>
      </c>
      <c r="C12" s="8" t="s">
        <v>669</v>
      </c>
      <c r="D12" s="9" t="s">
        <v>904</v>
      </c>
    </row>
    <row r="13" spans="1:4" x14ac:dyDescent="0.25">
      <c r="A13" s="7" t="s">
        <v>898</v>
      </c>
      <c r="B13" s="8">
        <v>9</v>
      </c>
      <c r="C13" s="8" t="s">
        <v>670</v>
      </c>
      <c r="D13" s="9" t="s">
        <v>905</v>
      </c>
    </row>
    <row r="14" spans="1:4" x14ac:dyDescent="0.25">
      <c r="A14" s="7" t="s">
        <v>898</v>
      </c>
      <c r="B14" s="8">
        <v>9</v>
      </c>
      <c r="C14" s="8" t="s">
        <v>671</v>
      </c>
      <c r="D14" s="9" t="s">
        <v>906</v>
      </c>
    </row>
    <row r="15" spans="1:4" ht="63" customHeight="1" x14ac:dyDescent="0.25">
      <c r="A15" s="7" t="s">
        <v>898</v>
      </c>
      <c r="B15" s="8">
        <v>10</v>
      </c>
      <c r="C15" s="8"/>
      <c r="D15" s="9" t="s">
        <v>907</v>
      </c>
    </row>
    <row r="16" spans="1:4" x14ac:dyDescent="0.25">
      <c r="A16" s="7" t="s">
        <v>898</v>
      </c>
      <c r="B16" s="8">
        <v>11</v>
      </c>
      <c r="C16" s="8" t="s">
        <v>665</v>
      </c>
      <c r="D16" s="9" t="s">
        <v>908</v>
      </c>
    </row>
    <row r="17" spans="1:4" x14ac:dyDescent="0.25">
      <c r="A17" s="7" t="s">
        <v>898</v>
      </c>
      <c r="B17" s="8">
        <v>11</v>
      </c>
      <c r="C17" s="8" t="s">
        <v>666</v>
      </c>
      <c r="D17" s="9" t="s">
        <v>909</v>
      </c>
    </row>
    <row r="18" spans="1:4" x14ac:dyDescent="0.25">
      <c r="A18" s="7" t="s">
        <v>898</v>
      </c>
      <c r="B18" s="8">
        <v>11</v>
      </c>
      <c r="C18" s="8" t="s">
        <v>667</v>
      </c>
      <c r="D18" s="9" t="s">
        <v>910</v>
      </c>
    </row>
    <row r="19" spans="1:4" ht="30" x14ac:dyDescent="0.25">
      <c r="A19" s="7" t="s">
        <v>898</v>
      </c>
      <c r="B19" s="8">
        <v>11</v>
      </c>
      <c r="C19" s="8" t="s">
        <v>668</v>
      </c>
      <c r="D19" s="9" t="s">
        <v>911</v>
      </c>
    </row>
    <row r="20" spans="1:4" x14ac:dyDescent="0.25">
      <c r="A20" s="7" t="s">
        <v>898</v>
      </c>
      <c r="B20" s="8">
        <v>11</v>
      </c>
      <c r="C20" s="8" t="s">
        <v>669</v>
      </c>
      <c r="D20" s="9" t="s">
        <v>912</v>
      </c>
    </row>
    <row r="21" spans="1:4" ht="30" x14ac:dyDescent="0.25">
      <c r="A21" s="7" t="s">
        <v>898</v>
      </c>
      <c r="B21" s="8">
        <v>11</v>
      </c>
      <c r="C21" s="8" t="s">
        <v>670</v>
      </c>
      <c r="D21" s="9" t="s">
        <v>913</v>
      </c>
    </row>
    <row r="22" spans="1:4" ht="45" x14ac:dyDescent="0.25">
      <c r="A22" s="7" t="s">
        <v>898</v>
      </c>
      <c r="B22" s="8">
        <v>11</v>
      </c>
      <c r="C22" s="8" t="s">
        <v>671</v>
      </c>
      <c r="D22" s="9" t="s">
        <v>914</v>
      </c>
    </row>
    <row r="23" spans="1:4" ht="48.75" customHeight="1" x14ac:dyDescent="0.25">
      <c r="A23" s="7" t="s">
        <v>898</v>
      </c>
      <c r="B23" s="8">
        <v>11</v>
      </c>
      <c r="C23" s="8" t="s">
        <v>672</v>
      </c>
      <c r="D23" s="9" t="s">
        <v>915</v>
      </c>
    </row>
    <row r="24" spans="1:4" ht="30" x14ac:dyDescent="0.25">
      <c r="A24" s="7" t="s">
        <v>898</v>
      </c>
      <c r="B24" s="8">
        <v>11</v>
      </c>
      <c r="C24" s="8" t="s">
        <v>673</v>
      </c>
      <c r="D24" s="9" t="s">
        <v>916</v>
      </c>
    </row>
    <row r="25" spans="1:4" ht="45" x14ac:dyDescent="0.25">
      <c r="A25" s="7" t="s">
        <v>898</v>
      </c>
      <c r="B25" s="8">
        <v>11</v>
      </c>
      <c r="C25" s="8" t="s">
        <v>917</v>
      </c>
      <c r="D25" s="9" t="s">
        <v>918</v>
      </c>
    </row>
    <row r="26" spans="1:4" ht="30" x14ac:dyDescent="0.25">
      <c r="A26" s="7" t="s">
        <v>898</v>
      </c>
      <c r="B26" s="8">
        <v>11</v>
      </c>
      <c r="C26" s="8" t="s">
        <v>919</v>
      </c>
      <c r="D26" s="9" t="s">
        <v>920</v>
      </c>
    </row>
    <row r="27" spans="1:4" x14ac:dyDescent="0.25">
      <c r="A27" s="7" t="s">
        <v>898</v>
      </c>
      <c r="B27" s="8"/>
      <c r="C27" s="8"/>
      <c r="D27" s="9" t="s">
        <v>921</v>
      </c>
    </row>
    <row r="28" spans="1:4" x14ac:dyDescent="0.25">
      <c r="A28" s="7" t="s">
        <v>898</v>
      </c>
      <c r="B28" s="8"/>
      <c r="C28" s="8"/>
      <c r="D28" s="9" t="s">
        <v>922</v>
      </c>
    </row>
    <row r="29" spans="1:4" x14ac:dyDescent="0.25">
      <c r="A29" s="7" t="s">
        <v>898</v>
      </c>
      <c r="B29" s="8"/>
      <c r="C29" s="8"/>
      <c r="D29" s="9" t="s">
        <v>923</v>
      </c>
    </row>
    <row r="30" spans="1:4" x14ac:dyDescent="0.25">
      <c r="A30" s="7" t="s">
        <v>898</v>
      </c>
      <c r="B30" s="8"/>
      <c r="C30" s="8"/>
      <c r="D30" s="9" t="s">
        <v>924</v>
      </c>
    </row>
    <row r="31" spans="1:4" x14ac:dyDescent="0.25">
      <c r="A31" s="7" t="s">
        <v>898</v>
      </c>
      <c r="B31" s="8"/>
      <c r="C31" s="8"/>
      <c r="D31" s="9" t="s">
        <v>925</v>
      </c>
    </row>
    <row r="32" spans="1:4" ht="30" x14ac:dyDescent="0.25">
      <c r="A32" s="7" t="s">
        <v>898</v>
      </c>
      <c r="B32" s="8"/>
      <c r="C32" s="8"/>
      <c r="D32" s="9" t="s">
        <v>926</v>
      </c>
    </row>
    <row r="33" spans="1:4" ht="16.5" thickBot="1" x14ac:dyDescent="0.3">
      <c r="A33" s="7" t="s">
        <v>898</v>
      </c>
      <c r="B33" s="10"/>
      <c r="C33" s="10"/>
      <c r="D33" s="11" t="s">
        <v>927</v>
      </c>
    </row>
    <row r="43" spans="1:4" ht="31.5" x14ac:dyDescent="0.5">
      <c r="A43" s="321" t="s">
        <v>928</v>
      </c>
      <c r="B43" s="321"/>
      <c r="C43" s="321"/>
      <c r="D43" s="321"/>
    </row>
    <row r="44" spans="1:4" ht="51.75" customHeight="1" x14ac:dyDescent="0.25">
      <c r="A44" s="322" t="s">
        <v>929</v>
      </c>
      <c r="B44" s="322"/>
      <c r="C44" s="322"/>
      <c r="D44" s="322"/>
    </row>
    <row r="45" spans="1:4" ht="344.25" customHeight="1" x14ac:dyDescent="0.25">
      <c r="A45" s="4" t="s">
        <v>930</v>
      </c>
      <c r="B45" s="323" t="s">
        <v>931</v>
      </c>
      <c r="C45" s="323"/>
      <c r="D45" s="323"/>
    </row>
    <row r="46" spans="1:4" ht="327" customHeight="1" x14ac:dyDescent="0.25">
      <c r="A46" s="4" t="s">
        <v>932</v>
      </c>
      <c r="B46" s="323" t="s">
        <v>933</v>
      </c>
      <c r="C46" s="323"/>
      <c r="D46" s="323"/>
    </row>
  </sheetData>
  <mergeCells count="10">
    <mergeCell ref="A43:D43"/>
    <mergeCell ref="A44:D44"/>
    <mergeCell ref="B45:D45"/>
    <mergeCell ref="B46:D46"/>
    <mergeCell ref="A1:D1"/>
    <mergeCell ref="B6:C6"/>
    <mergeCell ref="B3:D3"/>
    <mergeCell ref="B4:D4"/>
    <mergeCell ref="A2:D2"/>
    <mergeCell ref="A5:D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5BF2096C86EAF4BBE55B95DFF2D8042" ma:contentTypeVersion="12" ma:contentTypeDescription="Crear nuevo documento." ma:contentTypeScope="" ma:versionID="177d51fc780cd4be91a1701be757d7ea">
  <xsd:schema xmlns:xsd="http://www.w3.org/2001/XMLSchema" xmlns:xs="http://www.w3.org/2001/XMLSchema" xmlns:p="http://schemas.microsoft.com/office/2006/metadata/properties" xmlns:ns3="59edfe69-25f3-406a-8722-9909e48b850c" xmlns:ns4="bff3a318-bf4f-4abd-a863-9ac22dec50ba" targetNamespace="http://schemas.microsoft.com/office/2006/metadata/properties" ma:root="true" ma:fieldsID="3a4d45f0c00584e973ce9bf05746305b" ns3:_="" ns4:_="">
    <xsd:import namespace="59edfe69-25f3-406a-8722-9909e48b850c"/>
    <xsd:import namespace="bff3a318-bf4f-4abd-a863-9ac22dec50b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dfe69-25f3-406a-8722-9909e48b850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f3a318-bf4f-4abd-a863-9ac22dec50b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0C759E-BE03-4678-B528-36E61012F754}">
  <ds:schemaRefs>
    <ds:schemaRef ds:uri="http://schemas.microsoft.com/sharepoint/v3/contenttype/forms"/>
  </ds:schemaRefs>
</ds:datastoreItem>
</file>

<file path=customXml/itemProps2.xml><?xml version="1.0" encoding="utf-8"?>
<ds:datastoreItem xmlns:ds="http://schemas.openxmlformats.org/officeDocument/2006/customXml" ds:itemID="{9982988A-7F7F-4DA5-BF7C-B53C62E487DF}">
  <ds:schemaRefs>
    <ds:schemaRef ds:uri="http://purl.org/dc/terms/"/>
    <ds:schemaRef ds:uri="http://purl.org/dc/dcmitype/"/>
    <ds:schemaRef ds:uri="http://www.w3.org/XML/1998/namespace"/>
    <ds:schemaRef ds:uri="http://purl.org/dc/elements/1.1/"/>
    <ds:schemaRef ds:uri="http://schemas.openxmlformats.org/package/2006/metadata/core-properties"/>
    <ds:schemaRef ds:uri="bff3a318-bf4f-4abd-a863-9ac22dec50ba"/>
    <ds:schemaRef ds:uri="http://schemas.microsoft.com/office/2006/documentManagement/types"/>
    <ds:schemaRef ds:uri="http://schemas.microsoft.com/office/infopath/2007/PartnerControls"/>
    <ds:schemaRef ds:uri="59edfe69-25f3-406a-8722-9909e48b850c"/>
    <ds:schemaRef ds:uri="http://schemas.microsoft.com/office/2006/metadata/properties"/>
  </ds:schemaRefs>
</ds:datastoreItem>
</file>

<file path=customXml/itemProps3.xml><?xml version="1.0" encoding="utf-8"?>
<ds:datastoreItem xmlns:ds="http://schemas.openxmlformats.org/officeDocument/2006/customXml" ds:itemID="{C3071A35-C71B-4930-B4C3-DEEC65F9E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dfe69-25f3-406a-8722-9909e48b850c"/>
    <ds:schemaRef ds:uri="bff3a318-bf4f-4abd-a863-9ac22dec5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ITA 2021 </vt:lpstr>
      <vt:lpstr>Resumen</vt:lpstr>
      <vt:lpstr>Instrucciones Generales </vt:lpstr>
      <vt:lpstr>'Matriz ITA 2021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Katherine Prada Mejia</cp:lastModifiedBy>
  <cp:revision/>
  <dcterms:created xsi:type="dcterms:W3CDTF">2020-03-18T01:24:56Z</dcterms:created>
  <dcterms:modified xsi:type="dcterms:W3CDTF">2022-08-10T00:18:26Z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0x01010045BF2096C86EAF4BBE55B95DFF2D8042</vt:lpwstr>
  </property>
  <property fmtid="{D5CDD505-2E9C-101B-9397-08002B2CF9AE}" pid="3" name="MSIP_Label_6d4a1d0b-1085-4621-a04c-793d50865184_Enabled">
    <vt:lpwstr>true</vt:lpwstr>
  </property>
  <property fmtid="{D5CDD505-2E9C-101B-9397-08002B2CF9AE}" pid="4" name="MSIP_Label_6d4a1d0b-1085-4621-a04c-793d50865184_SetDate">
    <vt:lpwstr>2022-03-29T13:03:24Z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4a345e12-c088-44b9-8891-423b7539b821</vt:lpwstr>
  </property>
  <property fmtid="{D5CDD505-2E9C-101B-9397-08002B2CF9AE}" pid="9" name="MSIP_Label_6d4a1d0b-1085-4621-a04c-793d50865184_ContentBits">
    <vt:lpwstr>0</vt:lpwstr>
  </property>
</Properties>
</file>