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https://transmilenio-my.sharepoint.com/personal/jose_soto_transmilenio_gov_co/Documents/TMSA.JLSD/2023_Trabajo/02_EvaluacionPorDependencias_31Dic2022/2. Subgerencia Técnia y de Servicios/3. Matrices/"/>
    </mc:Choice>
  </mc:AlternateContent>
  <xr:revisionPtr revIDLastSave="412" documentId="13_ncr:1_{7FCF8001-E180-4E78-BBC4-7771F367E5AF}" xr6:coauthVersionLast="47" xr6:coauthVersionMax="47" xr10:uidLastSave="{0F01EA82-1384-4DEA-BE6E-C1FC99A7ED6B}"/>
  <bookViews>
    <workbookView xWindow="-108" yWindow="-108" windowWidth="23256" windowHeight="12456" tabRatio="630" firstSheet="1" activeTab="1" xr2:uid="{00000000-000D-0000-FFFF-FFFF00000000}"/>
  </bookViews>
  <sheets>
    <sheet name="Acerno_Cache_XXXXX" sheetId="10" state="veryHidden" r:id="rId1"/>
    <sheet name="Anexo 1.2021" sheetId="16" r:id="rId2"/>
    <sheet name="Anexo 2.2021" sheetId="9" r:id="rId3"/>
  </sheets>
  <definedNames>
    <definedName name="_xlnm._FilterDatabase" localSheetId="2" hidden="1">'Anexo 2.2021'!$A$2:$V$13</definedName>
    <definedName name="_xlnm.Print_Area" localSheetId="1">'Anexo 1.2021'!$A$4:$M$13</definedName>
    <definedName name="_xlnm.Print_Area" localSheetId="2">'Anexo 2.2021'!$A$1:$W$13</definedName>
    <definedName name="_xlnm.Print_Titles" localSheetId="1">'Anexo 1.2021'!$4:$5</definedName>
    <definedName name="_xlnm.Print_Titles" localSheetId="2">'Anexo 2.2021'!$1:$2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2" i="9" l="1"/>
  <c r="L11" i="16"/>
  <c r="L9" i="16"/>
  <c r="K9" i="16"/>
  <c r="K6" i="16"/>
  <c r="K7" i="16"/>
  <c r="K8" i="16"/>
</calcChain>
</file>

<file path=xl/sharedStrings.xml><?xml version="1.0" encoding="utf-8"?>
<sst xmlns="http://schemas.openxmlformats.org/spreadsheetml/2006/main" count="234" uniqueCount="153">
  <si>
    <t>Compromiso</t>
  </si>
  <si>
    <t>Producto  y/o  Meta</t>
  </si>
  <si>
    <t>Fecha de Inicio</t>
  </si>
  <si>
    <t>Fecha final de Ejecución</t>
  </si>
  <si>
    <t>Nombre del Indicador</t>
  </si>
  <si>
    <t>Tipo de Indicador</t>
  </si>
  <si>
    <t>Formula</t>
  </si>
  <si>
    <t>Objetivo</t>
  </si>
  <si>
    <t>Periodicidad</t>
  </si>
  <si>
    <t>Meta a Logar</t>
  </si>
  <si>
    <t>Fuente de Información</t>
  </si>
  <si>
    <t>Resultado Reportado</t>
  </si>
  <si>
    <t>Observaciones OCI</t>
  </si>
  <si>
    <t>Matriz de Análisis de Indicadores de Gestión Cuadro de Mando Integral</t>
  </si>
  <si>
    <t>TOTAL</t>
  </si>
  <si>
    <t>Listado de Actividades Necesarias para el Logro del Producto</t>
  </si>
  <si>
    <t>Fecha de Entrega Final de la Actividad</t>
  </si>
  <si>
    <t>Ponderación en el Logro del Producto</t>
  </si>
  <si>
    <t>Lineamiento
Corporativo</t>
  </si>
  <si>
    <t>Objetivo Específico</t>
  </si>
  <si>
    <t>Estrategia</t>
  </si>
  <si>
    <t>Código</t>
  </si>
  <si>
    <t>Indicador</t>
  </si>
  <si>
    <t>Avance Porcentual Obtenido reportado por el dependencia</t>
  </si>
  <si>
    <t>Matriz de Análisis de Indicadores del Plan de Acción Institucional</t>
  </si>
  <si>
    <t>Calificación OCI Actividades</t>
  </si>
  <si>
    <t>Eficacia</t>
  </si>
  <si>
    <t>Valor mínimo aceptado Aceptado</t>
  </si>
  <si>
    <t>Principales Logros (Dependencia)</t>
  </si>
  <si>
    <t>Plan</t>
  </si>
  <si>
    <t>Avance Porcentual Esperado con corte  31/03/21</t>
  </si>
  <si>
    <t>Avance Porcentual Esperado con corte 30/06/21</t>
  </si>
  <si>
    <t>Avance Porcentual Esperado con corte 30/09/21</t>
  </si>
  <si>
    <t>Avance Porcentual Esperado con corte  31/12/21</t>
  </si>
  <si>
    <t>Proceso</t>
  </si>
  <si>
    <t>Responsable</t>
  </si>
  <si>
    <t>1.1</t>
  </si>
  <si>
    <t>Plan de Acción Institucional</t>
  </si>
  <si>
    <t xml:space="preserve">% de cumplimiento asignado OCI </t>
  </si>
  <si>
    <t>Porcentaje de cumplimiento calculado</t>
  </si>
  <si>
    <t>PSITP3 Efectividad de horas de toma de Información</t>
  </si>
  <si>
    <t>PSITP4 Efectividad de la proyección mensual de demanda para los componentes zonal</t>
  </si>
  <si>
    <t>PSITP4 Efectividad de la proyección mensual de demanda para los componentes troncal</t>
  </si>
  <si>
    <t>PSITP5 Número de Infraestructuras entregadas para el servicio</t>
  </si>
  <si>
    <t>PSITP6 Crecimiento trimestral de número de plazas ofertadas</t>
  </si>
  <si>
    <t>Medir la efectividad de las tomas de información que se realizan como evaluación a los niveles de servicio del sistema, las cuales, son insumo para la planeación del SITP (modelo de transporte).</t>
  </si>
  <si>
    <t>(Promedio mensual horas-hombre de toma de información / promedio horas-hombre esperadas en el mes)*100</t>
  </si>
  <si>
    <t>Mensual</t>
  </si>
  <si>
    <t xml:space="preserve">	
Planilla horas/ aforador trabajadas en toma de informacion</t>
  </si>
  <si>
    <t>Efectividad</t>
  </si>
  <si>
    <t>Medir el ajuste de las proyección promedio mensual de la demanda que se prepara como insumo al modelo de transporte del sistema</t>
  </si>
  <si>
    <t>(Abordajes y/o validaciones reales mes/Proyección mes)*100</t>
  </si>
  <si>
    <t>*Meses plena demanda: Marzo, Abril,Mayo, Agosto,Septiembre,Octubre y Noviembre. *Meses Estacionales: Enero, Febrero, Junio, Julio,Diciembre *En el caso que los meses de marzo y abril contengan semana santa se consideraran estacionales Plena demanda y estacional: si el procentaje de variacion oscila entre 0% y 4% : se considera una efectividad del 100%. Si el porcentaje de variación oscila entre 4,1% y 8,5% : se considera una efectividad del 90%. Si el porcentaje de variación oscila entre 8,6% y 12,5% : se considera una efectividad del 80%.Un porcentaje superior a 12,5% se considera efectividad por debajo del 70%</t>
  </si>
  <si>
    <t>*Meses plena demanda: Marzo, Abril,Mayo, Agosto,Septiembre,Octubre y Noviembre. *Meses Estacionales: Enero, Febrero, Junio, Julio,Diciembre *En el caso que los meses de marzo y abril contengan semana santa se consideraran estacionales .Plena demanda: si el procentaje de variacion oscila entre 0% y 3,5% : se considera una efectividad del 100%. Si el porcentaje de variacion oscila entre 3,6% y 8,25% : se considera una efectividad del 80%. Un porcentaje superior a 8,25% se considera efectividad por debajo del 70%. Estacional: si el procentaje de variacion oscila entre 0% y 4,5% : se considera una efectividad del 100%. Si el porcentaje de variacion oscila entre 4,6% y 10,5% : se considera una efectividad del 80%. Un porcentaje superior a 10,5% se considera efectividad por debajo del 70%</t>
  </si>
  <si>
    <t xml:space="preserve">(Abordajes y/o validaciones reales mes/Proyección mes)*100 </t>
  </si>
  <si>
    <t>Indicador =Sumatoria de cantidad de infraestructuras entregadas por semestre</t>
  </si>
  <si>
    <t>Tiene el propósito de cuantificar la cantidad de obras mínimas que son recibidas y entregadas para la operación según una programación semestral.</t>
  </si>
  <si>
    <t>Semestral</t>
  </si>
  <si>
    <t>6 unidades</t>
  </si>
  <si>
    <t>8 unidades</t>
  </si>
  <si>
    <t>7 unidades</t>
  </si>
  <si>
    <t>TRANSMILENIO S.A. - Subgerencia Técnica y de Servicios</t>
  </si>
  <si>
    <t>Para el primer semestre el área realizó la entrega de 16 infraestructuras, por los cual cumplió con el 100% de la peta planteada, en cuanto a segundo semestre, se entregaron 6 infraestructuras, por lo cual, lograron el 75% de la meta planteada, en promedio de la vigencia se logró el 88% de cumplimiento del indicador.</t>
  </si>
  <si>
    <t>Trimestral</t>
  </si>
  <si>
    <t>Tiene el propósito de medir el nivel de implementación del Sistema de transporte</t>
  </si>
  <si>
    <t>Número de plazas ofertadas</t>
  </si>
  <si>
    <t>995.526 plazas ofertadas</t>
  </si>
  <si>
    <t>1.001.725 plazas ofertadas</t>
  </si>
  <si>
    <t>996.260 Plazas ofertadas</t>
  </si>
  <si>
    <t>Para el trimestre I se logró el 98% de la meta planteada, para los trimestres II, III y IV se logró el 100% de la meta definida.</t>
  </si>
  <si>
    <t>1.1.2.
1.1.3.</t>
  </si>
  <si>
    <t>STSP1</t>
  </si>
  <si>
    <t>Desarrollar, implementar y optimizar el SITP, en condiciones de calidad, accesibilidad y comodidad, teniendo en cuenta el crecimiento de la ciudad y su dinámica de movilidad</t>
  </si>
  <si>
    <t>Aumento en 20% (acumulado) de la oferta del Sistema Integrado de Transporte Público</t>
  </si>
  <si>
    <t>Gestionar la incorporación y puesta en operación de los 1.002 buses de Fase V, en cumplimiento de los cronogramas contractuales establecidos</t>
  </si>
  <si>
    <t>((Buses puestos en operación con la gestión a cargo de STS/1.002)*40%)+ (Avance en el seguimiento y control a chatarrización de los vehículos que quedaron pendientes por imposibilidades jurídicas (Para el primer semestre el 10% y para el segundo semestre 10%)*20%+(Propuestas de ajustes a servicios implementadas para un grupo de corredores o cuencas /3 )*40%</t>
  </si>
  <si>
    <t>Planeación del SITP</t>
  </si>
  <si>
    <t>Subgerente Técnico y de Servicios</t>
  </si>
  <si>
    <t>Realizar el seguimiento y control a la chatarrización de los vehículos que quedaron pendientes por imposibilidades jurídicas del año 2021</t>
  </si>
  <si>
    <t xml:space="preserve">Plantear, evaluar e implementar ajustes a servicios del diseño operacional actual del componente troncal del SITP que permitan mejorar las conexiones y a su vez optimizar el uso de la flota y los kilómetros. </t>
  </si>
  <si>
    <t>1.1.</t>
  </si>
  <si>
    <t>STSP2</t>
  </si>
  <si>
    <t>Lograr un tiempo promedio de espera en los componentes zonal y troncal del SITP de 23,54</t>
  </si>
  <si>
    <t>Revisión y actualización del modelo de transporte que permita la optimización del componente zonal a nivel de ruta</t>
  </si>
  <si>
    <t>(Avance real en la actualización del modelo de transporte / Avance programado)*70% + (Actividades de toma de información adelantadas / Actividades de toma de información requeridas )*30%</t>
  </si>
  <si>
    <t>Realizar el 100% de las actividades de toma de información para la medición del tiempo promedio de espera en los componentes zonal y troncal del SITP</t>
  </si>
  <si>
    <t>1.3</t>
  </si>
  <si>
    <t>1.3.1
1.3.2</t>
  </si>
  <si>
    <t>STSP3</t>
  </si>
  <si>
    <t>Gestionar los proyectos de mejoramiento y expansión de la infraestructura troncal y zonal del SITP</t>
  </si>
  <si>
    <t>Cuatro (4) informes que contengan el seguimiento a la gestión y avance de los proyectos de expansión y mejoramiento de la infraestructura troncal y zonal del SITP</t>
  </si>
  <si>
    <t>Elaborar carpeta trimestral con el soporte de la asistencia a reuniones de seguimiento realizadas de los proyectos</t>
  </si>
  <si>
    <t>(carpeta reuniones realizadas/4)*20%+(carpeta visitas realizada/4)*20%+(informes realizados/4)*60%</t>
  </si>
  <si>
    <t>Elaborar carpeta trimestral con el soporte de la asistencia a visitas de campo realizadas de los proyectos</t>
  </si>
  <si>
    <t>Elaborar  informes trimestrales que contienen las evidencias de seguimiento y las evidencias de la gestión realizada en el periodo para el mejoramiento y expansión de la infraestructura</t>
  </si>
  <si>
    <t>STSP4</t>
  </si>
  <si>
    <t>Optimizar el Modelo de Seguimiento al diseño de rutas y la operación</t>
  </si>
  <si>
    <t>Proceso de seguimiento y Optimización  con enfoque de rediseño de rutas</t>
  </si>
  <si>
    <t>Diseño e implementación de una metodología para la toma de decisiones  para la provisión de infraestructura y flota.</t>
  </si>
  <si>
    <t>((Metodología para toma de decisiones diseñada e implementada/1)*0,34
Metodología de seguimiento a rutas /1)*0,33
+
(Metodología  de revisión de trazados/1)*0,33)
*
100</t>
  </si>
  <si>
    <t xml:space="preserve">Diseño e implementación de una metodología de seguimiento a las rutas del SITP que permita la simulación de acciones encaminadas al mejoramiento del servicio y reducción de costos de operación. </t>
  </si>
  <si>
    <t>Diseñar e implementar una metodología para la revisión estratégica de trazados de rutas teniendo en cuenta las cadenas de viaje y buscando la complementariedad entre el componente zonal y el troncal.</t>
  </si>
  <si>
    <t>1.1.2
1.1.3</t>
  </si>
  <si>
    <t>Plan de Desarrollo</t>
  </si>
  <si>
    <t>STSP5</t>
  </si>
  <si>
    <t>Alcanzar 158.606 sillas adicionales en el SITP (Valor Acumulado PDD)</t>
  </si>
  <si>
    <t>(Sillas Adicionales en el SITP  / 158.606)*100</t>
  </si>
  <si>
    <t>STSP6</t>
  </si>
  <si>
    <t>Alcanzar un Tiempo promedio de 23,54 en minutos de acceso al Transporte Público</t>
  </si>
  <si>
    <t>(Tiempo Promedio en minutos de acceso al Transporte Público / 23,54)*100</t>
  </si>
  <si>
    <t>1.3.1
1.3.2
1.3.3</t>
  </si>
  <si>
    <t>STSP7</t>
  </si>
  <si>
    <t>Ejecutar  el 100% de las actividades a cargo de TMSA  en la vigencia, para el mejoramiento de 43 estaciones del sistema TransMilenio</t>
  </si>
  <si>
    <t>(Porcentaje de avance de las actividades /100 )*100</t>
  </si>
  <si>
    <t>STSP8</t>
  </si>
  <si>
    <t>Ejecutar  el 100% de las actividades a cargo de TMSA  en la vigencia, para diseñar y contratar la construcción de 6 patios troncales y zonales del SITP</t>
  </si>
  <si>
    <t>STSP9</t>
  </si>
  <si>
    <t>Ejecutar  el 100% de las actividades a cargo de TMSA  en la vigencia,  para las obras para la adecuación de 29.6 km de corredores troncales de transporte masivo</t>
  </si>
  <si>
    <t>STSP10</t>
  </si>
  <si>
    <t>Ejecutar  el 100% de las actividades a cargo de TMSA  en la vigencia,  para las obras para la adecuación de 20 Km del corredor verde de la carrera séptima</t>
  </si>
  <si>
    <t>STSP11</t>
  </si>
  <si>
    <t>Alcanzar un avance del 0,6 absoluto (60% acumulado) en la Meta PDD Formular e implementar una estrategia integral para mejorar la calidad del transporte público urbano regional</t>
  </si>
  <si>
    <t>(Porcentaje de avance de la meta /60 )*100</t>
  </si>
  <si>
    <t>STSP12</t>
  </si>
  <si>
    <t>Ejecutar  el 100% de las actividades a cargo de TMSA  en la vigencia,  para Diseñar y contratar la construcción de la estación central del Sistema TransMilenio</t>
  </si>
  <si>
    <t xml:space="preserve">1. Se construyó la metodología y el proceso de revisión y ajuste del modelo de transporte desarrollado en el software EMME con el fin de contar con un escenario base calibrado junto con la actualización de oferta de transporte para el SITP en sus componentes troncal y zonal.
2. Se completaron las mediciones necesarias para el cálculo del indicador de tiempo teniendo un resultado para el año 2022 con una disminucion de 0,44 minutos lo cual indica que el tiempo promedio de acceso al transporte Publico es de 23,13 minutos. </t>
  </si>
  <si>
    <t>1. Se propuso un proceso metodológico para la toma de decisiones para la provisión de flota e infraestructura. Se consolidaron las bases de datos de flota y patios del Sistema y se desarrollaron herramientas de visualización y proyección de esta información.
2. Se diseñó la metodología para el seguimiento de rutas, acompañada de 4 herramientas que permiten la revisión y seguimiento de indicadores de las rutas y del Sistema.
3. Se diseñó una metodología para la evaluación de las rutas de transporte que actualmente están operando, para lograr una mejor prestación del servicio.</t>
  </si>
  <si>
    <t>Se avanzó con la implementación de la UF 17, 6 y 7 de Fase V en I-sem de 2022, con la UF 13 en agosto y la UF8 entre septiembre y diciembre de 2022; con lo cual en el componente zonal ya se tienen 550.118 sillas de flota vinculada, para un total de 1.026.138 sillas disponibles en el sistema, equivalente a 191.367 sillas de oferta adicional en el SITP</t>
  </si>
  <si>
    <t>Se definio la metodologia y se completaron las mediciones necesarias para el calculo del indicador de tiempo de espera teniendo un resultado para el año 2022 con una disminucion de 0,44 minutos lo cual indica que el tiempo promedio de acceso al transporte Publico es de 23,13 minutos.</t>
  </si>
  <si>
    <t>"Estaciones en operación: Américas - De la Sabana, Américas - Carrera 43, NQS - Calle 38 Sur, NQS – Madelena, NQS - Santa Isabel, Américas - Zona Industrial, Américas - CDS Carrera 32, NQS – Alquería, NQS - Calle 30 Sur, Suba - Shaio - Calle 116, Suba - AV. Boyacá, Caracas – Fucha, Caracas – Quiroga, Caracas – Consuelo, Suba - TV 91, Suba - Humedal Córdoba, Suba - San Martín, Calle 80 - Minuto de Dios, Calle 80 – Polo, Suba – Gratamira, Américas - Puente Aranda, NQS - Av. El Dorado, Autopista Norte – Virrey, Autopista Norte - Pepe Sierra y Autopista Norte - Calle 127
Estaciones en construcción: Calle 80 - Av. Cali, Calle 80 - Carrera 90, Caracas - Calle 40 sur, Caracas – Restrepo, Calle 80 – Boyacá, NQS – Venecia, Suba - 21 Ángeles, NQS - General Santander (Con pendientes para recibo)
Estaciones en estudios y diseños: Caracas – Nariño, Caracas – Olaya, Caracas – Socorro, NQS - Universidad Nacional, NQS – CAD, NQS – Ricaurte, Suba – Campiña, Suba - Puente Largo, Autopista Norte - Calle 187, Autopista Norte - Terminal
"</t>
  </si>
  <si>
    <t>"En patios troncales y zonales:
Gaco: contrato de factibilidad estudios y diseños, programado: En trámite de aprobaciones y permisos de entidades públicas.
Alameda: Se encuentra en fase de liquidación de estudios y diseños.
San José. IDU entregó alternativa 3 de prefactibilidad. Pendiente se resuelvan los problemas de falsa tradición de predios necesarios para el acceso al polígono.
La Reforma: La etapa de construcción del patio presenta un porcentaje programado del 55% contra un ejecutado del 55,4%. Esto obeece a la reprogramación que realiza el IDU con motivo de los cambios originados por la estabilización de taludes y la adición presupuestal para atender las metas físicas.
Carboquímica: Acompañamiento a los procesos con SDA para la remediación del predio. Se remitió oficio al IDU para desistir de la compra del predio por la falta de avance y solución a los temas ambientales .
Patio Soacha Ciudad de Cali: Se adelantaron gestiones con los desarrolladores inmobiliarios de ciudad verde y la alcaldía de Soacha, para evaluar el predio más apropiado para la implantación de la infraestructura de transporte. Se está pendiente de la aprobación del POT de Soacha.
"
Mediante comunicación 2-2022-141674 la SDH autorizó el traslado de recursos de esta meta para financiar FET, con la indicación de desfinanciación de los proyectos asociados a la meta</t>
  </si>
  <si>
    <t>"29.6 km troncal:
- Extensión Troncal Caracas: Se encuentra en etapa de construcción desde el 12 de agosto de 2020. El avance del proyecto en construcción es 39,17 %.
- Troncal 68: Los nueve contratos se encuentran en etapa de construcción. Se adelantan las reuniones pertinentes con el IDU para evaluar al avance de cada uno de ellos en la etapa. El avance promedio del proyecto en construcción es 18,47%, con avances en los nueve grupos en un rango entre 9,28% y 34,57%.
- Troncal Avenida Ciudad de Cali: Los cuatro tramos iniciaron etapa de construcción. Para todos los contratos se hace seguimiento permanente a todos los contratos de obra, a través de reuniones, comités, comunicaciones y el comité IDU TMSA. El avance promedio del proyecto en construcción es 20.93%, con un rango de avance en los cuatro grupos entre  1.06% y 39.12%.
Extensión troncal Av. Calle 26 al Aeropuerto: Se entregaron al IDU los parámetros técnicos operaciones y de infraestructura.
Se suscribió convenio con el IDU para la ejecución del corredor troncal de la Calle 13</t>
  </si>
  <si>
    <t>20 km corredor verde: En estructuración del proyecto. En ejecución los contratos de consultoría e interventoría adjudicados por el IDU. El IDU abrirá los procesos de contratación para la construcción de los tramos del corredor verde de la Carrera 7 en 2023</t>
  </si>
  <si>
    <t>"Adicionalmente a los proyectos descritos en las otras metas, para el logro de esta meta se suma el Proyecto CIM.
El proyecto de Asociación Público-Privada con iniciativa privada tiene como objeto Estudios, diseños, financiación, construcción, operación, mantenimiento y posterior reversión de un Complejo de Integración Modal de la Autopista Norte – CIM Norte de Bogotá D.C. el cual se dio viabilidad y así inició fase de factibilidad.
TRANSMILENIO S.A. solicitó al originador dentro de la fase de factibilidad ajustes referentes a la atención de las necesidades de infraestructura para el transporte. Para facilitar la solución se trabajó en incorporar la utilización del predio donde opera la Terminal Satélite del Norte, que implica la elaboración de nuevos estudios de demanda y de ingeniera, además de la contraprestación para remunerar los servicios de la Terminal de Transporte
No obstante, lo anterior el originador no atendió los requerimientos mínimos exigidos por TRANSMILENIO S.A. y no logró certeza en cuanto a las condiciones financieras del proyecto.  Por lo anterior se está trabajando en la elaboración de la resolución que declare fallida la iniciativa.
Mediante Res. 571 de 2022 se declaró fallida la APP y se ratificó en la resolución al recurso de reposición emitido mediante Res. 738 de 2022.</t>
  </si>
  <si>
    <t>"La ERU se encuentra revisando la formulación del PPRU. La SDP remitió para revisión el documento soporte de formulación, el cual se encuentra en revisión. Con base en las respuestas de todas las entidades se tendrá la adopción del plan parcial. Existen restricciones en la formulación por la falta de adopción de la norma urbanística especial del centro, que depende de la Nación. TRANSMILENIO S.A. ha realizado seguimiento a los avances.
Se inició a gestión de saneamiento predial de los bienes de propiedad de TRANSMILENIO S.A., mediante convenio 614 de 2019 para separar las áreas afectas a la infraestructura de transporte de las áreas de desarrollo inmobiliario del PPRU según Decreto 822 de 2019. Se revisó y firmó la minuta de extinción de propiedad horizontal, se adelantó el trámite de p0ago de impuestos prediales y actualmente se pagó el trámite notarial. Se revisó la minuta de englobe y desenglobe de predios, la cual deberá ser tramitada en notaría una vez culminado el proceso con la minuta de extinción de propiedad horizontal.
TRANSMILENIO S.A. elaboró documento de parámetros técnicos y de infraestructura de la estación que integra con otros modos de transporte y las troncales del sistema."
ERU plantea dos alternativas. Implantar CAD II y Sede IDU, avanzar sin normatividad de derecho real de superficie y la norma PEMP Centro Histórico.
Se registró la escritura de extinción de propiedad horizontal y se suscribió la escritura de  englobe y desenglobe de los predios propiedad de TMSA”</t>
  </si>
  <si>
    <t>No se pudo determinar el porcentaje de cumplimiento del compromiso.</t>
  </si>
  <si>
    <t>No se pudo determinar el porcentaje de cumplimiento del compromiso</t>
  </si>
  <si>
    <t>Se avanzó en la gestión y puesta en marcha de 1002 buses correspondientes a las Unidades Funcionales 6, 7, 17, 13 y 8, con la cuales se aumenta la cobertura de las localidades de Fontibón, Usme y Ciudad Bolívar, cumpliendo lo previsto a 31 de diciembre de 2022.
Se implementaron las acciones de optimización de las cuencas de Soacha (Nuevos servicios: BG46 y EG42, Suspensión BG44) y Américas (Nuevos servicios: AF60, AF61 y BF26, Suspensión: BF14, B52, F62, CF29. Modificación: BF28 y EF32)
En cuanto al seguimiento de los vehículos que a 31 de diciembre de 2021 no realizaron el proceso de chatarrización debido a presentar limitaciones jurídicas adscritas al vehículo. Se avanzó en un 14% del 20% proyectado para el año 2022, el avance está supeditado a la gestión que realice el propietario para levantar estas limitaciones.</t>
  </si>
  <si>
    <t>Se  acumulan cuatro informes trimestales del 2022 elaborados con información sobre el avance de cada uno de los proyectos de infraestructura de expansión y mejoramiento de infraestructura troncal y zonal, junto con las carpetas de soportes de cada periodo.</t>
  </si>
  <si>
    <t>La dependencia logró avanzar en la puesta en marcha de 1.002 buses, incluyendo la flota de reserva, en diferentes rutas de la fase V del SITP. También se logró avanzar en un 70% del plan de chatarrización de la flota para el año 2022. Por último, se realizaron mejoras en diferentes rutas de las cuencas de Soacha y Américas, en las que el área ha trabajado en ajustes, implementaciones y suspensiones de servicios, aunque no se ha logrado implementar todos los cambios propuestos.</t>
  </si>
  <si>
    <t>Se evidenció un informe de calibración del modelo de transporte actualizando la oferta en sus componentes troncal y zonal. También se realizaron mediciones de campo para calcular el tiempo promedio de acceso al transporte público, el cual el área estima que cerró en 23,13 minutos en el 2022, cumpliendo así con el compromiso adquirido.</t>
  </si>
  <si>
    <t>El área informa haber cumplido el 100% del compromiso, sin embargo, esta oficina no tuvo acceso a los documentos que respalden las tres actividades propuestas para alcanzar el objetivo. Por lo tanto, no se pudo calcular el indicador de cumplimiento y, en consecuencia, no se pudo determinar el porcentaje de cumplimiento del compromiso.</t>
  </si>
  <si>
    <t>El área desarrolló metodologías para el seguimiento y optimización de las rutas del Sistema Integrado de Transporte Público (SITP), incluyendo las metodologías para apoyar la toma de decisiones en la provisión de infraestructura y flota, el seguimiento de rutas y la revisión de trazados de rutas. Con esto se alcanzó el 100% de cumplimiento del compromiso.</t>
  </si>
  <si>
    <t>La dependencia informa haber cumplido con el compromiso de aumentar la oferta de asientos en el sistema zonal y troncal en un total de 191.367 sillas adicionales para la vigencia 2022, superando así el objetivo previsto en el plan de desarrollo. Se evidenció el cumplimiento del compromiso al alcanzar el 100%.</t>
  </si>
  <si>
    <t>El área ha cumplido con el compromiso de reducir el tiempo promedio de acceso al transporte público a 23,54 minutos o menos para 2022. Para ello, se ha recolectado información en campo y se ha calculado el tiempo promedio de acceso, que se estima que cerró en 23,13 minutos. Se adjuntan los formatos y la información recolectada para apoyar este cumplimiento.</t>
  </si>
  <si>
    <t>El área ha cumplido con el compromiso de mejorar 43 estaciones del sistema TransMilenio. 25 de las estaciones se encuentran en operación, mientras que 8 se encuentran en construcción pendientes de ser recibidas. Además, 10 estaciones cuentan con estudios y diseños. El área reporta que se presentaron retrasos en la ejecución de las actividades relacionadas a este compromiso, y se han anexado las actas del comité de seguimiento de obra como soporte de ejecución.</t>
  </si>
  <si>
    <t xml:space="preserve">El área informa que TRANSMILENIO S.A. ha ejecutado acciones para diseñar y contratar la construcción de seis patios troncales y zonales del SITP. Se anexan las actas del comité interinstitucional de infraestructura y se proporciona un detalle sobre el estado de avance de cada patio: Gaco, Alameda, San José, La Reforma, Carboquímica y Soacha Ciudad de Cali. Además, se informa que la Secretaría Distrital de Hacienda ha autorizado el traslado de recursos para financiar el FET, ya que no se asignaron recursos en el plan de desarrollo distrital 2020-2024 para los patios zonales. </t>
  </si>
  <si>
    <t>El área informa que la extensión Troncal Caracas se encuentra en etapa de construcción desde agosto de 2020, con un avance del 39,17%. La troncal 68 tiene nueve contratos en etapa de construcción, con un avance promedio del 18,47% y un rango de avance entre el 9,28% y el 34,57%. La troncal Avenida Ciudad de Cali tiene cuatro tramos en construcción, con un avance promedio del 20,93% y un rango de avance entre el 1,06% y el 39,12%. La extensión troncal Av. Calle 26 al Aeropuerto se encuentra en etapa de entrega de los parámetros técnicos operaciones y de infraestructura al IDU, y se ha suscrito un convenio con el IDU para la ejecución del corredor troncal de la Calle 13. De lo anterior, se obtuvo acceso a los soportes documentales e informes.</t>
  </si>
  <si>
    <t>El área informa que el proyecto de 20 km del corredor verde se encuentra en estructuración y que actualmente se están ejecutando los contratos de consultoría e interventoría adjudicados por el IDU. Además, se espera que el IDU abra los procesos de contratación para la construcción de los tramos del corredor verde de la Carrera 7 en el año 2023. De lo anterior, se obtuvo acceso a los soportes documentales, informes y citación de comités de seguimiento a la consultoría.</t>
  </si>
  <si>
    <t>El Proyecto CIM es una iniciativa de asociación público-privada para construir un Complejo de Integración Modal de la Autopista Norte en Bogotá. El proyecto se encuentra en la fase de factibilidad, pero TRANSMILENIO S.A. solicitó ajustes para atender las necesidades de infraestructura para el transporte, sin embargo, el originador no cumplió con los requerimientos mínimos y no logró certeza en cuanto a las condiciones financieras del proyecto. Por lo tanto, se declaró fallida la iniciativa mediante una resolución. Por lo tanto, no se pudo calcular el indicador de cumplimiento y, en consecuencia, no se pudo determinar el porcentaje de cumplimiento del compromiso.</t>
  </si>
  <si>
    <t>La ERU está revisando la formulación del PPRU y espera la adopción del plan parcial basado en las respuestas de las entidades involucradas. Sin embargo, existen restricciones debido a la falta de adopción de una norma urbanística especial del centro. TRANSMILENIO S.A. está monitoreando los avances y ha iniciado la gestión de saneamiento predial de sus bienes mediante un convenio para separar áreas de transporte de áreas de desarrollo inmobiliario. Por lo tanto, no se pudo calcular el indicador de cumplimiento y, en consecuencia, no se pudo determinar el porcentaje de cumplimiento del compromiso.</t>
  </si>
  <si>
    <t>Resultado de la evaluación</t>
  </si>
  <si>
    <t>Sin 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</si>
</sst>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indexed="8"/>
      <name val="Calibri"/>
      <family val="2"/>
      <scheme val="minor"/>
    </font>
    <font>
      <sz val="8"/>
      <name val="Arial"/>
      <family val="2"/>
    </font>
    <font>
      <sz val="8"/>
      <color theme="1"/>
      <name val="Arial"/>
      <family val="2"/>
    </font>
    <font>
      <b/>
      <sz val="8"/>
      <color theme="1"/>
      <name val="Arial"/>
      <family val="2"/>
    </font>
    <font>
      <b/>
      <sz val="8"/>
      <name val="Arial"/>
      <family val="2"/>
    </font>
    <font>
      <b/>
      <sz val="11"/>
      <color theme="1"/>
      <name val="Arial"/>
      <family val="2"/>
    </font>
    <font>
      <sz val="11"/>
      <color theme="1"/>
      <name val="Arial"/>
      <family val="2"/>
    </font>
    <font>
      <b/>
      <sz val="10"/>
      <name val="Arial"/>
      <family val="2"/>
    </font>
    <font>
      <sz val="11"/>
      <name val="Arial"/>
      <family val="2"/>
    </font>
    <font>
      <b/>
      <sz val="20"/>
      <color theme="1"/>
      <name val="Arial"/>
      <family val="2"/>
    </font>
    <font>
      <b/>
      <sz val="20"/>
      <name val="Arial"/>
      <family val="2"/>
    </font>
    <font>
      <b/>
      <sz val="14"/>
      <color theme="0"/>
      <name val="Arial"/>
      <family val="2"/>
    </font>
    <font>
      <sz val="11"/>
      <color rgb="FF000000"/>
      <name val="Arial"/>
      <family val="2"/>
    </font>
    <font>
      <b/>
      <sz val="18"/>
      <color theme="1"/>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1">
    <xf numFmtId="0" fontId="0" fillId="0" borderId="0"/>
    <xf numFmtId="0" fontId="4"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9" fontId="6" fillId="0" borderId="0" applyFont="0" applyFill="0" applyBorder="0" applyAlignment="0" applyProtection="0"/>
    <xf numFmtId="0" fontId="2" fillId="0" borderId="0"/>
    <xf numFmtId="0" fontId="2" fillId="0" borderId="0"/>
    <xf numFmtId="0" fontId="6"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0" fillId="0" borderId="0" xfId="0" applyAlignment="1">
      <alignment shrinkToFit="1"/>
    </xf>
    <xf numFmtId="0" fontId="8" fillId="0" borderId="0" xfId="0" applyFont="1" applyAlignment="1">
      <alignment horizontal="justify" vertical="center"/>
    </xf>
    <xf numFmtId="0" fontId="9" fillId="0" borderId="3" xfId="0" applyFont="1" applyBorder="1" applyAlignment="1">
      <alignment vertical="center"/>
    </xf>
    <xf numFmtId="0" fontId="9" fillId="0" borderId="3" xfId="0" applyFont="1" applyBorder="1" applyAlignment="1">
      <alignment horizontal="justify" vertical="center"/>
    </xf>
    <xf numFmtId="0" fontId="9" fillId="0" borderId="3" xfId="0" applyFont="1" applyBorder="1" applyAlignment="1">
      <alignment horizontal="center" vertical="center"/>
    </xf>
    <xf numFmtId="0" fontId="8" fillId="0" borderId="0" xfId="0" applyFont="1" applyAlignment="1">
      <alignment horizontal="center" vertical="center"/>
    </xf>
    <xf numFmtId="0" fontId="8" fillId="2" borderId="0" xfId="3" applyFont="1" applyFill="1" applyAlignment="1">
      <alignment vertical="center"/>
    </xf>
    <xf numFmtId="0" fontId="10" fillId="2" borderId="0" xfId="3" applyFont="1" applyFill="1"/>
    <xf numFmtId="0" fontId="8" fillId="2" borderId="0" xfId="3" applyFont="1" applyFill="1" applyAlignment="1">
      <alignment horizontal="center" vertical="center"/>
    </xf>
    <xf numFmtId="0" fontId="9" fillId="2" borderId="0" xfId="3" applyFont="1" applyFill="1" applyAlignment="1">
      <alignment horizontal="center" vertical="center"/>
    </xf>
    <xf numFmtId="0" fontId="8" fillId="0" borderId="0" xfId="0" applyFont="1"/>
    <xf numFmtId="0" fontId="11" fillId="3" borderId="1" xfId="0" applyFont="1" applyFill="1" applyBorder="1" applyAlignment="1">
      <alignment horizontal="center" vertical="center" wrapText="1"/>
    </xf>
    <xf numFmtId="9" fontId="12" fillId="2" borderId="1" xfId="5" applyFont="1" applyFill="1" applyBorder="1" applyAlignment="1">
      <alignment horizontal="justify" vertical="center"/>
    </xf>
    <xf numFmtId="9" fontId="12" fillId="0" borderId="1" xfId="5" applyFont="1" applyFill="1" applyBorder="1" applyAlignment="1">
      <alignment horizontal="justify" vertical="center"/>
    </xf>
    <xf numFmtId="0" fontId="13" fillId="0" borderId="1" xfId="1" applyFont="1" applyBorder="1" applyAlignment="1">
      <alignment horizontal="justify" vertical="center" wrapText="1"/>
    </xf>
    <xf numFmtId="0" fontId="11" fillId="3" borderId="2" xfId="0" applyFont="1" applyFill="1" applyBorder="1" applyAlignment="1">
      <alignment horizontal="center" vertical="center" wrapText="1"/>
    </xf>
    <xf numFmtId="0" fontId="15" fillId="0" borderId="3" xfId="0" applyFont="1" applyBorder="1" applyAlignment="1">
      <alignment vertical="center"/>
    </xf>
    <xf numFmtId="0" fontId="16" fillId="2" borderId="0" xfId="3" applyFont="1" applyFill="1"/>
    <xf numFmtId="9" fontId="12" fillId="0" borderId="1" xfId="5" applyFont="1" applyFill="1" applyBorder="1" applyAlignment="1">
      <alignment horizontal="center" vertical="center"/>
    </xf>
    <xf numFmtId="164" fontId="12" fillId="2" borderId="1" xfId="5" applyNumberFormat="1" applyFont="1" applyFill="1" applyBorder="1" applyAlignment="1">
      <alignment horizontal="center" vertical="center"/>
    </xf>
    <xf numFmtId="164" fontId="17" fillId="4" borderId="0" xfId="0" applyNumberFormat="1" applyFont="1" applyFill="1" applyAlignment="1">
      <alignment horizontal="center" vertical="center"/>
    </xf>
    <xf numFmtId="9" fontId="12" fillId="0" borderId="1" xfId="5" applyFont="1" applyFill="1" applyBorder="1" applyAlignment="1">
      <alignment horizontal="justify" vertical="center" wrapText="1"/>
    </xf>
    <xf numFmtId="9" fontId="12" fillId="0" borderId="1" xfId="5" applyFont="1" applyFill="1" applyBorder="1" applyAlignment="1">
      <alignment horizontal="center" vertical="center" wrapText="1"/>
    </xf>
    <xf numFmtId="0" fontId="18" fillId="2" borderId="1" xfId="8" applyFont="1" applyFill="1" applyBorder="1" applyAlignment="1">
      <alignment horizontal="justify" vertical="center" wrapText="1"/>
    </xf>
    <xf numFmtId="14" fontId="18" fillId="2" borderId="1" xfId="8" applyNumberFormat="1" applyFont="1" applyFill="1" applyBorder="1" applyAlignment="1">
      <alignment horizontal="center" vertical="center" wrapText="1"/>
    </xf>
    <xf numFmtId="9" fontId="18" fillId="2" borderId="1" xfId="8"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0" fontId="12" fillId="2" borderId="0" xfId="0" applyFont="1" applyFill="1" applyAlignment="1">
      <alignment horizontal="justify" vertical="center"/>
    </xf>
    <xf numFmtId="0" fontId="14" fillId="2" borderId="1" xfId="8" applyFont="1" applyFill="1" applyBorder="1" applyAlignment="1">
      <alignment horizontal="justify" vertical="center" wrapText="1"/>
    </xf>
    <xf numFmtId="14" fontId="18" fillId="5" borderId="1" xfId="8" applyNumberFormat="1" applyFont="1" applyFill="1" applyBorder="1" applyAlignment="1">
      <alignment horizontal="center" vertical="center" wrapText="1"/>
    </xf>
    <xf numFmtId="9" fontId="18" fillId="5" borderId="1" xfId="8" applyNumberFormat="1" applyFont="1" applyFill="1" applyBorder="1" applyAlignment="1">
      <alignment horizontal="center" vertical="center" wrapText="1"/>
    </xf>
    <xf numFmtId="9" fontId="18" fillId="2" borderId="1" xfId="8" applyNumberFormat="1" applyFont="1" applyFill="1" applyBorder="1" applyAlignment="1">
      <alignment horizontal="center" vertical="center"/>
    </xf>
    <xf numFmtId="0" fontId="18" fillId="2" borderId="4" xfId="13" applyFont="1" applyFill="1" applyBorder="1" applyAlignment="1">
      <alignment horizontal="center" vertical="center" wrapText="1"/>
    </xf>
    <xf numFmtId="0" fontId="12" fillId="2" borderId="10" xfId="13" applyFont="1" applyFill="1" applyBorder="1" applyAlignment="1">
      <alignment horizontal="center" vertical="center"/>
    </xf>
    <xf numFmtId="0" fontId="18" fillId="2" borderId="1" xfId="13" applyFont="1" applyFill="1" applyBorder="1" applyAlignment="1">
      <alignment horizontal="justify" vertical="center" wrapText="1"/>
    </xf>
    <xf numFmtId="9" fontId="18" fillId="2" borderId="1" xfId="13" applyNumberFormat="1" applyFont="1" applyFill="1" applyBorder="1" applyAlignment="1">
      <alignment horizontal="center" vertical="center" wrapText="1"/>
    </xf>
    <xf numFmtId="0" fontId="12" fillId="2" borderId="1" xfId="13" applyFont="1" applyFill="1" applyBorder="1" applyAlignment="1">
      <alignment horizontal="center" vertical="center" wrapText="1"/>
    </xf>
    <xf numFmtId="10" fontId="14" fillId="2" borderId="1" xfId="13" applyNumberFormat="1" applyFont="1" applyFill="1" applyBorder="1" applyAlignment="1">
      <alignment horizontal="center" vertical="center" wrapText="1"/>
    </xf>
    <xf numFmtId="14" fontId="12" fillId="2" borderId="1" xfId="13" applyNumberFormat="1" applyFont="1" applyFill="1" applyBorder="1" applyAlignment="1">
      <alignment horizontal="center" vertical="center"/>
    </xf>
    <xf numFmtId="0" fontId="12" fillId="0" borderId="0" xfId="0" applyFont="1" applyAlignment="1">
      <alignment horizontal="justify" vertical="center"/>
    </xf>
    <xf numFmtId="0" fontId="12" fillId="2" borderId="1" xfId="13" applyFont="1" applyFill="1" applyBorder="1" applyAlignment="1">
      <alignment horizontal="center" vertical="center"/>
    </xf>
    <xf numFmtId="0" fontId="12" fillId="0" borderId="0" xfId="0" applyFont="1" applyAlignment="1">
      <alignment horizontal="center" vertical="center"/>
    </xf>
    <xf numFmtId="0" fontId="12" fillId="2" borderId="14" xfId="13" applyFont="1" applyFill="1" applyBorder="1" applyAlignment="1">
      <alignment horizontal="center" vertical="center" wrapText="1"/>
    </xf>
    <xf numFmtId="10" fontId="14" fillId="0" borderId="1" xfId="9" applyNumberFormat="1" applyFont="1" applyFill="1" applyBorder="1" applyAlignment="1" applyProtection="1">
      <alignment horizontal="center" vertical="center"/>
      <protection locked="0"/>
    </xf>
    <xf numFmtId="10" fontId="14" fillId="3" borderId="1" xfId="9" applyNumberFormat="1" applyFont="1" applyFill="1" applyBorder="1" applyAlignment="1" applyProtection="1">
      <alignment horizontal="center" vertical="center" wrapText="1"/>
      <protection locked="0"/>
    </xf>
    <xf numFmtId="0" fontId="9" fillId="0" borderId="3" xfId="0" applyFont="1" applyBorder="1" applyAlignment="1">
      <alignment vertical="center" wrapText="1"/>
    </xf>
    <xf numFmtId="10" fontId="14" fillId="0" borderId="10" xfId="9" applyNumberFormat="1" applyFont="1" applyFill="1" applyBorder="1" applyAlignment="1" applyProtection="1">
      <alignment horizontal="justify" vertical="center"/>
      <protection locked="0"/>
    </xf>
    <xf numFmtId="10" fontId="14" fillId="3" borderId="10" xfId="9" applyNumberFormat="1" applyFont="1" applyFill="1" applyBorder="1" applyAlignment="1" applyProtection="1">
      <alignment horizontal="justify" vertical="center"/>
      <protection locked="0"/>
    </xf>
    <xf numFmtId="0" fontId="19" fillId="0" borderId="0" xfId="0" applyFont="1" applyAlignment="1">
      <alignment horizontal="justify" vertical="center"/>
    </xf>
    <xf numFmtId="10" fontId="20" fillId="0" borderId="0" xfId="0" applyNumberFormat="1" applyFont="1" applyAlignment="1">
      <alignment horizontal="center" vertical="center"/>
    </xf>
    <xf numFmtId="10" fontId="14" fillId="0" borderId="10" xfId="9" applyNumberFormat="1" applyFont="1" applyFill="1" applyBorder="1" applyAlignment="1" applyProtection="1">
      <alignment horizontal="justify" vertical="center" wrapText="1"/>
      <protection locked="0"/>
    </xf>
    <xf numFmtId="10" fontId="14" fillId="3" borderId="6" xfId="9" applyNumberFormat="1" applyFont="1" applyFill="1" applyBorder="1" applyAlignment="1" applyProtection="1">
      <alignment horizontal="justify" vertical="center" wrapText="1"/>
      <protection locked="0"/>
    </xf>
    <xf numFmtId="10" fontId="14" fillId="3" borderId="6" xfId="9" applyNumberFormat="1" applyFont="1" applyFill="1" applyBorder="1" applyAlignment="1" applyProtection="1">
      <alignment horizontal="justify" vertical="center"/>
      <protection locked="0"/>
    </xf>
    <xf numFmtId="10" fontId="14" fillId="3" borderId="5" xfId="9" applyNumberFormat="1" applyFont="1" applyFill="1" applyBorder="1" applyAlignment="1" applyProtection="1">
      <alignment horizontal="justify" vertical="center"/>
      <protection locked="0"/>
    </xf>
    <xf numFmtId="0" fontId="14" fillId="5" borderId="10" xfId="8" applyFont="1" applyFill="1" applyBorder="1" applyAlignment="1">
      <alignment horizontal="center" vertical="center" wrapText="1"/>
    </xf>
    <xf numFmtId="0" fontId="18" fillId="5" borderId="1" xfId="8"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164" fontId="18" fillId="2" borderId="1" xfId="13" applyNumberFormat="1" applyFont="1" applyFill="1" applyBorder="1" applyAlignment="1">
      <alignment horizontal="center" vertical="center" wrapText="1"/>
    </xf>
    <xf numFmtId="0" fontId="14" fillId="5" borderId="1"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8" fillId="2" borderId="4" xfId="8" applyFont="1" applyFill="1" applyBorder="1" applyAlignment="1">
      <alignment horizontal="center" vertical="center" wrapText="1"/>
    </xf>
    <xf numFmtId="0" fontId="18" fillId="2" borderId="1" xfId="8" applyFont="1" applyFill="1" applyBorder="1" applyAlignment="1">
      <alignment horizontal="center" vertical="center"/>
    </xf>
    <xf numFmtId="0" fontId="18" fillId="2" borderId="1" xfId="8" applyFont="1" applyFill="1" applyBorder="1" applyAlignment="1">
      <alignment horizontal="center" vertical="center" wrapText="1"/>
    </xf>
    <xf numFmtId="0" fontId="14" fillId="2" borderId="10" xfId="8" applyFont="1" applyFill="1" applyBorder="1" applyAlignment="1">
      <alignment horizontal="center" vertical="center" wrapText="1"/>
    </xf>
    <xf numFmtId="0" fontId="18" fillId="2" borderId="14" xfId="13" applyFont="1" applyFill="1" applyBorder="1" applyAlignment="1">
      <alignment horizontal="center" vertical="center" wrapText="1"/>
    </xf>
    <xf numFmtId="164" fontId="18" fillId="2" borderId="1" xfId="8" applyNumberFormat="1" applyFont="1" applyFill="1" applyBorder="1" applyAlignment="1">
      <alignment horizontal="center" vertical="center" wrapText="1"/>
    </xf>
    <xf numFmtId="164" fontId="18" fillId="2" borderId="1" xfId="8" applyNumberFormat="1" applyFont="1" applyFill="1" applyBorder="1" applyAlignment="1">
      <alignment horizontal="center" vertical="center"/>
    </xf>
    <xf numFmtId="0" fontId="18" fillId="2" borderId="2" xfId="8" applyFont="1" applyFill="1" applyBorder="1" applyAlignment="1">
      <alignment horizontal="center" vertical="center" wrapText="1"/>
    </xf>
    <xf numFmtId="0" fontId="18" fillId="2" borderId="6" xfId="8" applyFont="1" applyFill="1" applyBorder="1" applyAlignment="1">
      <alignment horizontal="center" vertical="center" wrapText="1"/>
    </xf>
    <xf numFmtId="0" fontId="18" fillId="2" borderId="5" xfId="8" applyFont="1" applyFill="1" applyBorder="1" applyAlignment="1">
      <alignment horizontal="center" vertical="center" wrapText="1"/>
    </xf>
    <xf numFmtId="14" fontId="18" fillId="2" borderId="2" xfId="8" applyNumberFormat="1" applyFont="1" applyFill="1" applyBorder="1" applyAlignment="1">
      <alignment horizontal="center" vertical="center" wrapText="1"/>
    </xf>
    <xf numFmtId="14" fontId="18" fillId="2" borderId="6" xfId="8" applyNumberFormat="1" applyFont="1" applyFill="1" applyBorder="1" applyAlignment="1">
      <alignment horizontal="center" vertical="center" wrapText="1"/>
    </xf>
    <xf numFmtId="14" fontId="18" fillId="2" borderId="1" xfId="8" applyNumberFormat="1" applyFont="1" applyFill="1" applyBorder="1" applyAlignment="1">
      <alignment horizontal="center" vertical="center" wrapText="1"/>
    </xf>
    <xf numFmtId="10" fontId="14" fillId="0" borderId="1" xfId="9" applyNumberFormat="1" applyFont="1" applyFill="1" applyBorder="1" applyAlignment="1" applyProtection="1">
      <alignment horizontal="justify" vertical="center" wrapText="1"/>
      <protection locked="0"/>
    </xf>
    <xf numFmtId="10" fontId="14" fillId="0" borderId="1" xfId="9" applyNumberFormat="1" applyFont="1" applyFill="1" applyBorder="1" applyAlignment="1" applyProtection="1">
      <alignment horizontal="justify" vertical="center"/>
      <protection locked="0"/>
    </xf>
    <xf numFmtId="0" fontId="18" fillId="2" borderId="14" xfId="8" applyFont="1" applyFill="1" applyBorder="1" applyAlignment="1">
      <alignment horizontal="center" vertical="center" wrapText="1"/>
    </xf>
    <xf numFmtId="0" fontId="18" fillId="2" borderId="15" xfId="8" applyFont="1" applyFill="1" applyBorder="1" applyAlignment="1">
      <alignment horizontal="center" vertical="center" wrapText="1"/>
    </xf>
    <xf numFmtId="0" fontId="18" fillId="2" borderId="16" xfId="8" applyFont="1" applyFill="1" applyBorder="1" applyAlignment="1">
      <alignment horizontal="center" vertical="center" wrapText="1"/>
    </xf>
    <xf numFmtId="0" fontId="18" fillId="2" borderId="17" xfId="8" applyFont="1" applyFill="1" applyBorder="1" applyAlignment="1">
      <alignment horizontal="center" vertical="center" wrapText="1"/>
    </xf>
    <xf numFmtId="10" fontId="14" fillId="3" borderId="1" xfId="9" applyNumberFormat="1" applyFont="1" applyFill="1" applyBorder="1" applyAlignment="1" applyProtection="1">
      <alignment horizontal="justify" vertical="center" wrapText="1"/>
      <protection locked="0"/>
    </xf>
    <xf numFmtId="10" fontId="14" fillId="3" borderId="1" xfId="9" applyNumberFormat="1" applyFont="1" applyFill="1" applyBorder="1" applyAlignment="1" applyProtection="1">
      <alignment horizontal="justify" vertical="center"/>
      <protection locked="0"/>
    </xf>
    <xf numFmtId="0" fontId="18" fillId="2" borderId="8" xfId="8" applyFont="1" applyFill="1" applyBorder="1" applyAlignment="1">
      <alignment horizontal="center" vertical="center" wrapText="1"/>
    </xf>
    <xf numFmtId="0" fontId="18" fillId="2" borderId="9" xfId="8" applyFont="1" applyFill="1" applyBorder="1" applyAlignment="1">
      <alignment horizontal="center" vertical="center" wrapText="1"/>
    </xf>
    <xf numFmtId="0" fontId="18" fillId="2" borderId="7" xfId="8" applyFont="1" applyFill="1" applyBorder="1" applyAlignment="1">
      <alignment horizontal="center" vertical="center" wrapText="1"/>
    </xf>
    <xf numFmtId="0" fontId="18" fillId="2" borderId="2" xfId="8" applyFont="1" applyFill="1" applyBorder="1" applyAlignment="1">
      <alignment horizontal="center" vertical="center"/>
    </xf>
    <xf numFmtId="0" fontId="18" fillId="2" borderId="6" xfId="8" applyFont="1" applyFill="1" applyBorder="1" applyAlignment="1">
      <alignment horizontal="center" vertical="center"/>
    </xf>
    <xf numFmtId="0" fontId="18" fillId="2" borderId="5" xfId="8" applyFont="1" applyFill="1" applyBorder="1" applyAlignment="1">
      <alignment horizontal="center" vertical="center"/>
    </xf>
    <xf numFmtId="0" fontId="14" fillId="2" borderId="11" xfId="8" applyFont="1" applyFill="1" applyBorder="1" applyAlignment="1">
      <alignment horizontal="center" vertical="center" wrapText="1"/>
    </xf>
    <xf numFmtId="0" fontId="14" fillId="2" borderId="13" xfId="8" applyFont="1" applyFill="1" applyBorder="1" applyAlignment="1">
      <alignment horizontal="center" vertical="center" wrapText="1"/>
    </xf>
    <xf numFmtId="0" fontId="14" fillId="2" borderId="12" xfId="8" applyFont="1" applyFill="1" applyBorder="1" applyAlignment="1">
      <alignment horizontal="center" vertical="center" wrapText="1"/>
    </xf>
    <xf numFmtId="0" fontId="14" fillId="2" borderId="2" xfId="8" applyFont="1" applyFill="1" applyBorder="1" applyAlignment="1">
      <alignment horizontal="center" vertical="center" wrapText="1"/>
    </xf>
    <xf numFmtId="0" fontId="14" fillId="2" borderId="6" xfId="8" applyFont="1" applyFill="1" applyBorder="1" applyAlignment="1">
      <alignment horizontal="center" vertical="center" wrapText="1"/>
    </xf>
    <xf numFmtId="0" fontId="14" fillId="2" borderId="5" xfId="8" applyFont="1" applyFill="1" applyBorder="1" applyAlignment="1">
      <alignment horizontal="center" vertical="center" wrapText="1"/>
    </xf>
    <xf numFmtId="164" fontId="18" fillId="2" borderId="2" xfId="8" applyNumberFormat="1" applyFont="1" applyFill="1" applyBorder="1" applyAlignment="1">
      <alignment horizontal="center" vertical="center" wrapText="1"/>
    </xf>
    <xf numFmtId="164" fontId="18" fillId="2" borderId="6" xfId="8" applyNumberFormat="1" applyFont="1" applyFill="1" applyBorder="1" applyAlignment="1">
      <alignment horizontal="center" vertical="center" wrapText="1"/>
    </xf>
    <xf numFmtId="164" fontId="18" fillId="2" borderId="5" xfId="8" applyNumberFormat="1" applyFont="1" applyFill="1" applyBorder="1" applyAlignment="1">
      <alignment horizontal="center" vertical="center" wrapText="1"/>
    </xf>
    <xf numFmtId="164" fontId="18" fillId="2" borderId="2" xfId="8" applyNumberFormat="1" applyFont="1" applyFill="1" applyBorder="1" applyAlignment="1">
      <alignment horizontal="center" vertical="center"/>
    </xf>
    <xf numFmtId="164" fontId="18" fillId="2" borderId="6" xfId="8" applyNumberFormat="1" applyFont="1" applyFill="1" applyBorder="1" applyAlignment="1">
      <alignment horizontal="center" vertical="center"/>
    </xf>
    <xf numFmtId="164" fontId="18" fillId="2" borderId="5" xfId="8" applyNumberFormat="1" applyFont="1" applyFill="1" applyBorder="1" applyAlignment="1">
      <alignment horizontal="center" vertical="center"/>
    </xf>
    <xf numFmtId="0" fontId="18" fillId="5" borderId="4" xfId="8" applyFont="1" applyFill="1" applyBorder="1" applyAlignment="1">
      <alignment horizontal="center" vertical="center"/>
    </xf>
    <xf numFmtId="0" fontId="18" fillId="5" borderId="1" xfId="8" applyFont="1" applyFill="1" applyBorder="1" applyAlignment="1">
      <alignment horizontal="center" vertical="center"/>
    </xf>
    <xf numFmtId="14" fontId="14" fillId="2" borderId="1" xfId="13" applyNumberFormat="1" applyFont="1" applyFill="1" applyBorder="1" applyAlignment="1">
      <alignment horizontal="center" vertical="center" wrapText="1"/>
    </xf>
    <xf numFmtId="0" fontId="14" fillId="2" borderId="14" xfId="13" applyFont="1" applyFill="1" applyBorder="1" applyAlignment="1">
      <alignment horizontal="center" vertical="center" wrapText="1"/>
    </xf>
    <xf numFmtId="10" fontId="14" fillId="0" borderId="1" xfId="9" applyNumberFormat="1" applyFont="1" applyFill="1" applyBorder="1" applyAlignment="1" applyProtection="1">
      <alignment horizontal="center" vertical="center"/>
      <protection locked="0"/>
    </xf>
    <xf numFmtId="10" fontId="14" fillId="3" borderId="1" xfId="9" applyNumberFormat="1" applyFont="1" applyFill="1" applyBorder="1" applyAlignment="1" applyProtection="1">
      <alignment horizontal="center" vertical="center" wrapText="1"/>
      <protection locked="0"/>
    </xf>
    <xf numFmtId="10" fontId="14" fillId="0" borderId="6" xfId="9" applyNumberFormat="1" applyFont="1" applyFill="1" applyBorder="1" applyAlignment="1" applyProtection="1">
      <alignment horizontal="justify" vertical="center" wrapText="1"/>
      <protection locked="0"/>
    </xf>
    <xf numFmtId="10" fontId="14" fillId="0" borderId="6" xfId="9" applyNumberFormat="1" applyFont="1" applyFill="1" applyBorder="1" applyAlignment="1" applyProtection="1">
      <alignment horizontal="justify" vertical="center"/>
      <protection locked="0"/>
    </xf>
    <xf numFmtId="10" fontId="14" fillId="0" borderId="5" xfId="9" applyNumberFormat="1" applyFont="1" applyFill="1" applyBorder="1" applyAlignment="1" applyProtection="1">
      <alignment horizontal="justify" vertical="center"/>
      <protection locked="0"/>
    </xf>
  </cellXfs>
  <cellStyles count="31">
    <cellStyle name="Normal" xfId="0" builtinId="0"/>
    <cellStyle name="Normal 2" xfId="1" xr:uid="{00000000-0005-0000-0000-000001000000}"/>
    <cellStyle name="Normal 2 2" xfId="6" xr:uid="{00000000-0005-0000-0000-000002000000}"/>
    <cellStyle name="Normal 2 2 2" xfId="10" xr:uid="{B3F41F83-D432-476D-BC93-5E567B1910D4}"/>
    <cellStyle name="Normal 2 2 2 2" xfId="29" xr:uid="{DCFAF7C1-A751-4130-B639-4A318BD17674}"/>
    <cellStyle name="Normal 2 2 2 3" xfId="24" xr:uid="{161ED9A0-2B5D-4870-8AFA-B7B9C8DEE80B}"/>
    <cellStyle name="Normal 2 2 3" xfId="16" xr:uid="{2C0A9BCE-458C-46C0-B329-A83EEBE8F2BB}"/>
    <cellStyle name="Normal 2 2 5" xfId="19" xr:uid="{CA19378D-EF27-4D51-BBB7-9104DC8E91B6}"/>
    <cellStyle name="Normal 2 2 5 2" xfId="11" xr:uid="{0EC44202-4829-47A9-9852-F8D50EA13E69}"/>
    <cellStyle name="Normal 2 2 5 2 2" xfId="27" xr:uid="{8F4B64D4-ED5D-4DCA-A8C5-DE7FBE7CF13B}"/>
    <cellStyle name="Normal 2 3" xfId="17" xr:uid="{DD0619C7-3EAA-4337-BCF9-998C70A25607}"/>
    <cellStyle name="Normal 2 3 2" xfId="25" xr:uid="{BFC7ED2F-C66A-4DB4-BD8D-6B0CA7AA00C7}"/>
    <cellStyle name="Normal 2 4" xfId="21" xr:uid="{E36B2491-8639-4DBD-B5D1-E6396C070CDA}"/>
    <cellStyle name="Normal 2 5" xfId="18" xr:uid="{AE33C9BC-5D6F-49E9-A191-6DE185FCF39D}"/>
    <cellStyle name="Normal 2 5 2" xfId="26" xr:uid="{A8896922-39E0-40C7-9ECF-0617BFB47575}"/>
    <cellStyle name="Normal 2 6" xfId="20" xr:uid="{EB3FE95B-5A71-49EB-A203-2D8E133E0F50}"/>
    <cellStyle name="Normal 2 6 2" xfId="28" xr:uid="{14ED6A30-BAEA-4C7F-B059-AD80F7013B36}"/>
    <cellStyle name="Normal 2 7" xfId="30" xr:uid="{C9699B00-9273-4132-8248-735E915A54E6}"/>
    <cellStyle name="Normal 2 8" xfId="13" xr:uid="{5C18F800-57B4-405C-8C0D-BA15A36CC580}"/>
    <cellStyle name="Normal 3" xfId="8" xr:uid="{00000000-0005-0000-0000-000003000000}"/>
    <cellStyle name="Normal 3 2" xfId="23" xr:uid="{8668AC54-21CC-4EDD-B689-105E2614FF87}"/>
    <cellStyle name="Normal 3 3" xfId="15" xr:uid="{DA77E83C-C917-4419-9E2D-0669C4A28E53}"/>
    <cellStyle name="Normal 7" xfId="3" xr:uid="{00000000-0005-0000-0000-000004000000}"/>
    <cellStyle name="Normal 7 2" xfId="12" xr:uid="{9F28FE49-4D00-436F-A4A2-6A24A209CC37}"/>
    <cellStyle name="Porcentaje" xfId="5" builtinId="5"/>
    <cellStyle name="Porcentaje 2" xfId="2" xr:uid="{00000000-0005-0000-0000-000006000000}"/>
    <cellStyle name="Porcentaje 2 2" xfId="7" xr:uid="{00000000-0005-0000-0000-000007000000}"/>
    <cellStyle name="Porcentaje 2 2 2" xfId="22" xr:uid="{345A534E-24FC-4582-B1AE-6FC42B8849F8}"/>
    <cellStyle name="Porcentaje 2 3" xfId="14" xr:uid="{DE7DB849-F889-4556-B3A2-9A0BF2204BCB}"/>
    <cellStyle name="Porcentaje 3" xfId="9" xr:uid="{00000000-0005-0000-0000-000008000000}"/>
    <cellStyle name="Porcentaje 4" xfId="4" xr:uid="{00000000-0005-0000-0000-000009000000}"/>
  </cellStyles>
  <dxfs count="4">
    <dxf>
      <font>
        <b/>
        <i val="0"/>
        <strike val="0"/>
        <color rgb="FF00B050"/>
      </font>
    </dxf>
    <dxf>
      <font>
        <b/>
        <i val="0"/>
        <color rgb="FFFF0000"/>
      </font>
    </dxf>
    <dxf>
      <font>
        <b/>
        <i val="0"/>
        <strike val="0"/>
        <color rgb="FF00B050"/>
      </font>
    </dxf>
    <dxf>
      <font>
        <b/>
        <i val="0"/>
        <color rgb="FFFF0000"/>
      </font>
    </dxf>
  </dxfs>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4296875" defaultRowHeight="15" x14ac:dyDescent="0.25"/>
  <cols>
    <col min="1" max="16384" width="11.5429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P21"/>
  <sheetViews>
    <sheetView showGridLines="0" tabSelected="1" zoomScale="72" zoomScaleNormal="60" zoomScaleSheetLayoutView="98" workbookViewId="0"/>
  </sheetViews>
  <sheetFormatPr baseColWidth="10" defaultColWidth="0" defaultRowHeight="10.199999999999999" zeroHeight="1" x14ac:dyDescent="0.2"/>
  <cols>
    <col min="1" max="1" width="10.90625" style="11" customWidth="1"/>
    <col min="2" max="2" width="17.54296875" style="11" customWidth="1"/>
    <col min="3" max="3" width="14.7265625" style="11" customWidth="1"/>
    <col min="4" max="4" width="22.90625" style="11" customWidth="1"/>
    <col min="5" max="5" width="35.1796875" style="11" customWidth="1"/>
    <col min="6" max="6" width="12.54296875" style="11" customWidth="1"/>
    <col min="7" max="7" width="12.81640625" style="11" customWidth="1"/>
    <col min="8" max="8" width="13.1796875" style="11" customWidth="1"/>
    <col min="9" max="9" width="35" style="11" customWidth="1"/>
    <col min="10" max="10" width="14.1796875" style="11" customWidth="1"/>
    <col min="11" max="11" width="23.36328125" style="11" bestFit="1" customWidth="1"/>
    <col min="12" max="12" width="15.81640625" style="11" bestFit="1" customWidth="1"/>
    <col min="13" max="13" width="29.81640625" style="11" customWidth="1"/>
    <col min="14" max="16" width="10.90625" style="11" customWidth="1"/>
    <col min="17" max="16384" width="10.90625" style="11" hidden="1"/>
  </cols>
  <sheetData>
    <row r="1" spans="1:13" x14ac:dyDescent="0.2"/>
    <row r="2" spans="1:13" x14ac:dyDescent="0.2"/>
    <row r="3" spans="1:13" x14ac:dyDescent="0.2"/>
    <row r="4" spans="1:13" s="7" customFormat="1" ht="24.6" x14ac:dyDescent="0.4">
      <c r="C4" s="8"/>
      <c r="D4" s="8"/>
      <c r="E4" s="8"/>
      <c r="F4" s="8"/>
      <c r="G4" s="18" t="s">
        <v>13</v>
      </c>
      <c r="I4" s="8"/>
      <c r="J4" s="8"/>
      <c r="K4" s="8"/>
      <c r="L4" s="8"/>
    </row>
    <row r="5" spans="1:13" s="10" customFormat="1" ht="66.599999999999994" customHeight="1" x14ac:dyDescent="0.25">
      <c r="A5" s="9"/>
      <c r="B5" s="12" t="s">
        <v>4</v>
      </c>
      <c r="C5" s="12" t="s">
        <v>5</v>
      </c>
      <c r="D5" s="12" t="s">
        <v>6</v>
      </c>
      <c r="E5" s="12" t="s">
        <v>7</v>
      </c>
      <c r="F5" s="12" t="s">
        <v>8</v>
      </c>
      <c r="G5" s="12" t="s">
        <v>27</v>
      </c>
      <c r="H5" s="12" t="s">
        <v>9</v>
      </c>
      <c r="I5" s="12" t="s">
        <v>10</v>
      </c>
      <c r="J5" s="12" t="s">
        <v>11</v>
      </c>
      <c r="K5" s="12" t="s">
        <v>39</v>
      </c>
      <c r="L5" s="12" t="s">
        <v>38</v>
      </c>
      <c r="M5" s="12" t="s">
        <v>12</v>
      </c>
    </row>
    <row r="6" spans="1:13" s="7" customFormat="1" ht="69" x14ac:dyDescent="0.25">
      <c r="B6" s="13" t="s">
        <v>40</v>
      </c>
      <c r="C6" s="13" t="s">
        <v>49</v>
      </c>
      <c r="D6" s="14" t="s">
        <v>46</v>
      </c>
      <c r="E6" s="14" t="s">
        <v>45</v>
      </c>
      <c r="F6" s="14" t="s">
        <v>47</v>
      </c>
      <c r="G6" s="19">
        <v>0.7</v>
      </c>
      <c r="H6" s="19">
        <v>1</v>
      </c>
      <c r="I6" s="22" t="s">
        <v>48</v>
      </c>
      <c r="J6" s="20">
        <v>0.9</v>
      </c>
      <c r="K6" s="20">
        <f>+J6/H6</f>
        <v>0.9</v>
      </c>
      <c r="L6" s="20">
        <v>0.9</v>
      </c>
      <c r="M6" s="14" t="s">
        <v>152</v>
      </c>
    </row>
    <row r="7" spans="1:13" s="7" customFormat="1" ht="207" x14ac:dyDescent="0.25">
      <c r="B7" s="13" t="s">
        <v>41</v>
      </c>
      <c r="C7" s="13" t="s">
        <v>49</v>
      </c>
      <c r="D7" s="14" t="s">
        <v>51</v>
      </c>
      <c r="E7" s="14" t="s">
        <v>50</v>
      </c>
      <c r="F7" s="14" t="s">
        <v>47</v>
      </c>
      <c r="G7" s="19">
        <v>0.7</v>
      </c>
      <c r="H7" s="19">
        <v>1</v>
      </c>
      <c r="I7" s="14" t="s">
        <v>52</v>
      </c>
      <c r="J7" s="20">
        <v>0.93</v>
      </c>
      <c r="K7" s="20">
        <f t="shared" ref="K7:K8" si="0">+J7/H7</f>
        <v>0.93</v>
      </c>
      <c r="L7" s="20">
        <v>0.93</v>
      </c>
      <c r="M7" s="14" t="s">
        <v>152</v>
      </c>
    </row>
    <row r="8" spans="1:13" s="7" customFormat="1" ht="262.2" x14ac:dyDescent="0.25">
      <c r="B8" s="13" t="s">
        <v>42</v>
      </c>
      <c r="C8" s="13" t="s">
        <v>49</v>
      </c>
      <c r="D8" s="14" t="s">
        <v>54</v>
      </c>
      <c r="E8" s="14" t="s">
        <v>50</v>
      </c>
      <c r="F8" s="14" t="s">
        <v>47</v>
      </c>
      <c r="G8" s="19">
        <v>0.7</v>
      </c>
      <c r="H8" s="19">
        <v>1</v>
      </c>
      <c r="I8" s="14" t="s">
        <v>53</v>
      </c>
      <c r="J8" s="20">
        <v>0.87</v>
      </c>
      <c r="K8" s="20">
        <f t="shared" si="0"/>
        <v>0.87</v>
      </c>
      <c r="L8" s="20">
        <v>0.87</v>
      </c>
      <c r="M8" s="14" t="s">
        <v>152</v>
      </c>
    </row>
    <row r="9" spans="1:13" s="7" customFormat="1" ht="124.2" x14ac:dyDescent="0.25">
      <c r="B9" s="13" t="s">
        <v>43</v>
      </c>
      <c r="C9" s="13" t="s">
        <v>26</v>
      </c>
      <c r="D9" s="14" t="s">
        <v>55</v>
      </c>
      <c r="E9" s="14" t="s">
        <v>56</v>
      </c>
      <c r="F9" s="14" t="s">
        <v>57</v>
      </c>
      <c r="G9" s="19" t="s">
        <v>58</v>
      </c>
      <c r="H9" s="19" t="s">
        <v>59</v>
      </c>
      <c r="I9" s="14" t="s">
        <v>61</v>
      </c>
      <c r="J9" s="20" t="s">
        <v>60</v>
      </c>
      <c r="K9" s="20">
        <f>7/8</f>
        <v>0.875</v>
      </c>
      <c r="L9" s="20">
        <f>7/8</f>
        <v>0.875</v>
      </c>
      <c r="M9" s="14" t="s">
        <v>62</v>
      </c>
    </row>
    <row r="10" spans="1:13" s="7" customFormat="1" ht="55.2" x14ac:dyDescent="0.25">
      <c r="B10" s="13" t="s">
        <v>44</v>
      </c>
      <c r="C10" s="13" t="s">
        <v>26</v>
      </c>
      <c r="D10" s="14" t="s">
        <v>65</v>
      </c>
      <c r="E10" s="14" t="s">
        <v>64</v>
      </c>
      <c r="F10" s="14" t="s">
        <v>63</v>
      </c>
      <c r="G10" s="23" t="s">
        <v>66</v>
      </c>
      <c r="H10" s="23" t="s">
        <v>67</v>
      </c>
      <c r="I10" s="14" t="s">
        <v>61</v>
      </c>
      <c r="J10" s="23" t="s">
        <v>68</v>
      </c>
      <c r="K10" s="20">
        <v>0.99</v>
      </c>
      <c r="L10" s="20">
        <v>0.99</v>
      </c>
      <c r="M10" s="14" t="s">
        <v>69</v>
      </c>
    </row>
    <row r="11" spans="1:13" ht="31.2" customHeight="1" x14ac:dyDescent="0.25">
      <c r="A11"/>
      <c r="B11"/>
      <c r="C11"/>
      <c r="D11"/>
      <c r="E11"/>
      <c r="F11"/>
      <c r="G11"/>
      <c r="H11"/>
      <c r="I11"/>
      <c r="J11"/>
      <c r="K11" s="15" t="s">
        <v>14</v>
      </c>
      <c r="L11" s="21">
        <f>+AVERAGE(L6:L10)</f>
        <v>0.91300000000000003</v>
      </c>
    </row>
    <row r="12" spans="1:13" x14ac:dyDescent="0.2"/>
    <row r="13" spans="1:13" x14ac:dyDescent="0.2"/>
    <row r="14" spans="1:13" x14ac:dyDescent="0.2"/>
    <row r="15" spans="1:13" x14ac:dyDescent="0.2"/>
    <row r="16" spans="1:13" x14ac:dyDescent="0.2"/>
    <row r="17" x14ac:dyDescent="0.2"/>
    <row r="18" x14ac:dyDescent="0.2"/>
    <row r="19" x14ac:dyDescent="0.2"/>
    <row r="20" x14ac:dyDescent="0.2"/>
    <row r="21" x14ac:dyDescent="0.2"/>
  </sheetData>
  <pageMargins left="0.51181102362204722" right="0.51181102362204722" top="0.74803149606299213" bottom="0.74803149606299213" header="0.31496062992125984" footer="0.31496062992125984"/>
  <pageSetup paperSize="14"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AC25"/>
  <sheetViews>
    <sheetView showGridLines="0" zoomScale="80" zoomScaleNormal="55" zoomScaleSheetLayoutView="55" workbookViewId="0">
      <selection activeCell="U21" sqref="U21"/>
    </sheetView>
  </sheetViews>
  <sheetFormatPr baseColWidth="10" defaultColWidth="0" defaultRowHeight="10.199999999999999" x14ac:dyDescent="0.25"/>
  <cols>
    <col min="1" max="1" width="13.7265625" style="2" customWidth="1"/>
    <col min="2" max="2" width="10.54296875" style="2" customWidth="1"/>
    <col min="3" max="3" width="10.453125" style="2" customWidth="1"/>
    <col min="4" max="4" width="10.08984375" style="2" customWidth="1"/>
    <col min="5" max="5" width="10.54296875" style="2" bestFit="1" customWidth="1"/>
    <col min="6" max="6" width="30.1796875" style="2" customWidth="1"/>
    <col min="7" max="7" width="28.08984375" style="2" customWidth="1"/>
    <col min="8" max="8" width="44.26953125" style="2" customWidth="1"/>
    <col min="9" max="9" width="20.81640625" style="2" customWidth="1"/>
    <col min="10" max="10" width="17.54296875" style="2" customWidth="1"/>
    <col min="11" max="11" width="26.1796875" style="2" customWidth="1"/>
    <col min="12" max="12" width="14.54296875" style="2" customWidth="1"/>
    <col min="13" max="13" width="31.90625" style="2" customWidth="1"/>
    <col min="14" max="14" width="11.54296875" style="2" customWidth="1"/>
    <col min="15" max="15" width="16.1796875" style="2" customWidth="1"/>
    <col min="16" max="16" width="17.54296875" style="2" customWidth="1"/>
    <col min="17" max="17" width="15.08984375" style="2" customWidth="1"/>
    <col min="18" max="18" width="16.81640625" style="6" customWidth="1"/>
    <col min="19" max="19" width="20.26953125" style="2" customWidth="1"/>
    <col min="20" max="20" width="20.453125" style="2" customWidth="1"/>
    <col min="21" max="21" width="70.6328125" style="2" customWidth="1"/>
    <col min="22" max="22" width="15.90625" style="2" customWidth="1"/>
    <col min="23" max="23" width="51.1796875" style="2" customWidth="1"/>
    <col min="24" max="28" width="11.54296875" style="2" customWidth="1"/>
    <col min="29" max="29" width="0" style="2" hidden="1" customWidth="1"/>
    <col min="30" max="16384" width="11.54296875" style="2" hidden="1"/>
  </cols>
  <sheetData>
    <row r="1" spans="1:23" ht="48" customHeight="1" x14ac:dyDescent="0.25">
      <c r="B1" s="3"/>
      <c r="C1" s="3"/>
      <c r="D1" s="3"/>
      <c r="E1" s="4"/>
      <c r="F1" s="3"/>
      <c r="G1" s="3"/>
      <c r="H1" s="3"/>
      <c r="J1" s="3"/>
      <c r="K1" s="3"/>
      <c r="L1" s="17" t="s">
        <v>24</v>
      </c>
      <c r="M1" s="3"/>
      <c r="N1" s="3"/>
      <c r="O1" s="3"/>
      <c r="P1" s="3"/>
      <c r="Q1" s="3"/>
      <c r="R1" s="5"/>
      <c r="S1" s="3"/>
      <c r="T1" s="3"/>
      <c r="U1" s="3"/>
      <c r="V1" s="47"/>
      <c r="W1" s="3"/>
    </row>
    <row r="2" spans="1:23" ht="106.5" customHeight="1" x14ac:dyDescent="0.25">
      <c r="A2" s="12" t="s">
        <v>18</v>
      </c>
      <c r="B2" s="12" t="s">
        <v>19</v>
      </c>
      <c r="C2" s="12" t="s">
        <v>20</v>
      </c>
      <c r="D2" s="12" t="s">
        <v>29</v>
      </c>
      <c r="E2" s="12" t="s">
        <v>21</v>
      </c>
      <c r="F2" s="12" t="s">
        <v>0</v>
      </c>
      <c r="G2" s="12" t="s">
        <v>1</v>
      </c>
      <c r="H2" s="12" t="s">
        <v>15</v>
      </c>
      <c r="I2" s="12" t="s">
        <v>16</v>
      </c>
      <c r="J2" s="12" t="s">
        <v>17</v>
      </c>
      <c r="K2" s="12" t="s">
        <v>22</v>
      </c>
      <c r="L2" s="12" t="s">
        <v>30</v>
      </c>
      <c r="M2" s="12" t="s">
        <v>31</v>
      </c>
      <c r="N2" s="12" t="s">
        <v>32</v>
      </c>
      <c r="O2" s="12" t="s">
        <v>33</v>
      </c>
      <c r="P2" s="12" t="s">
        <v>34</v>
      </c>
      <c r="Q2" s="12" t="s">
        <v>2</v>
      </c>
      <c r="R2" s="12" t="s">
        <v>3</v>
      </c>
      <c r="S2" s="12" t="s">
        <v>35</v>
      </c>
      <c r="T2" s="16" t="s">
        <v>23</v>
      </c>
      <c r="U2" s="16" t="s">
        <v>28</v>
      </c>
      <c r="V2" s="12" t="s">
        <v>25</v>
      </c>
      <c r="W2" s="16" t="s">
        <v>12</v>
      </c>
    </row>
    <row r="3" spans="1:23" s="29" customFormat="1" ht="88.2" customHeight="1" x14ac:dyDescent="0.25">
      <c r="A3" s="102">
        <v>1</v>
      </c>
      <c r="B3" s="103" t="s">
        <v>36</v>
      </c>
      <c r="C3" s="57" t="s">
        <v>70</v>
      </c>
      <c r="D3" s="56" t="s">
        <v>37</v>
      </c>
      <c r="E3" s="61" t="s">
        <v>71</v>
      </c>
      <c r="F3" s="61" t="s">
        <v>72</v>
      </c>
      <c r="G3" s="62" t="s">
        <v>73</v>
      </c>
      <c r="H3" s="24" t="s">
        <v>74</v>
      </c>
      <c r="I3" s="25">
        <v>44926</v>
      </c>
      <c r="J3" s="26">
        <v>0.4</v>
      </c>
      <c r="K3" s="57" t="s">
        <v>75</v>
      </c>
      <c r="L3" s="60">
        <v>0.11</v>
      </c>
      <c r="M3" s="60">
        <v>0.45</v>
      </c>
      <c r="N3" s="60">
        <v>0.69</v>
      </c>
      <c r="O3" s="60">
        <v>1</v>
      </c>
      <c r="P3" s="59" t="s">
        <v>76</v>
      </c>
      <c r="Q3" s="58">
        <v>44562</v>
      </c>
      <c r="R3" s="58">
        <v>44926</v>
      </c>
      <c r="S3" s="67" t="s">
        <v>77</v>
      </c>
      <c r="T3" s="106">
        <v>0.91400000000000015</v>
      </c>
      <c r="U3" s="76" t="s">
        <v>137</v>
      </c>
      <c r="V3" s="107">
        <v>0.9</v>
      </c>
      <c r="W3" s="82" t="s">
        <v>139</v>
      </c>
    </row>
    <row r="4" spans="1:23" s="29" customFormat="1" ht="88.2" customHeight="1" x14ac:dyDescent="0.25">
      <c r="A4" s="102"/>
      <c r="B4" s="103"/>
      <c r="C4" s="57"/>
      <c r="D4" s="56"/>
      <c r="E4" s="61"/>
      <c r="F4" s="61"/>
      <c r="G4" s="62"/>
      <c r="H4" s="24" t="s">
        <v>78</v>
      </c>
      <c r="I4" s="25">
        <v>44926</v>
      </c>
      <c r="J4" s="26">
        <v>0.2</v>
      </c>
      <c r="K4" s="57"/>
      <c r="L4" s="60"/>
      <c r="M4" s="60"/>
      <c r="N4" s="60"/>
      <c r="O4" s="60"/>
      <c r="P4" s="59"/>
      <c r="Q4" s="59"/>
      <c r="R4" s="59"/>
      <c r="S4" s="67"/>
      <c r="T4" s="106"/>
      <c r="U4" s="77"/>
      <c r="V4" s="107"/>
      <c r="W4" s="83"/>
    </row>
    <row r="5" spans="1:23" s="29" customFormat="1" ht="88.2" customHeight="1" x14ac:dyDescent="0.25">
      <c r="A5" s="102"/>
      <c r="B5" s="103"/>
      <c r="C5" s="57"/>
      <c r="D5" s="56"/>
      <c r="E5" s="61"/>
      <c r="F5" s="61"/>
      <c r="G5" s="62"/>
      <c r="H5" s="24" t="s">
        <v>79</v>
      </c>
      <c r="I5" s="25">
        <v>44926</v>
      </c>
      <c r="J5" s="26">
        <v>0.4</v>
      </c>
      <c r="K5" s="57"/>
      <c r="L5" s="60"/>
      <c r="M5" s="60"/>
      <c r="N5" s="60"/>
      <c r="O5" s="60"/>
      <c r="P5" s="59"/>
      <c r="Q5" s="59"/>
      <c r="R5" s="59"/>
      <c r="S5" s="67"/>
      <c r="T5" s="106"/>
      <c r="U5" s="77"/>
      <c r="V5" s="107"/>
      <c r="W5" s="83"/>
    </row>
    <row r="6" spans="1:23" s="29" customFormat="1" ht="88.2" customHeight="1" x14ac:dyDescent="0.25">
      <c r="A6" s="102">
        <v>1</v>
      </c>
      <c r="B6" s="103" t="s">
        <v>80</v>
      </c>
      <c r="C6" s="57" t="s">
        <v>70</v>
      </c>
      <c r="D6" s="56" t="s">
        <v>37</v>
      </c>
      <c r="E6" s="61" t="s">
        <v>81</v>
      </c>
      <c r="F6" s="62" t="s">
        <v>82</v>
      </c>
      <c r="G6" s="62" t="s">
        <v>82</v>
      </c>
      <c r="H6" s="30" t="s">
        <v>83</v>
      </c>
      <c r="I6" s="31">
        <v>44926</v>
      </c>
      <c r="J6" s="32">
        <v>0.7</v>
      </c>
      <c r="K6" s="65" t="s">
        <v>84</v>
      </c>
      <c r="L6" s="60">
        <v>0.16500000000000001</v>
      </c>
      <c r="M6" s="60">
        <v>0.36</v>
      </c>
      <c r="N6" s="60">
        <v>0.73</v>
      </c>
      <c r="O6" s="60">
        <v>1</v>
      </c>
      <c r="P6" s="59" t="s">
        <v>76</v>
      </c>
      <c r="Q6" s="104">
        <v>44562</v>
      </c>
      <c r="R6" s="104">
        <v>44926</v>
      </c>
      <c r="S6" s="105" t="s">
        <v>77</v>
      </c>
      <c r="T6" s="106">
        <v>1</v>
      </c>
      <c r="U6" s="76" t="s">
        <v>125</v>
      </c>
      <c r="V6" s="107">
        <v>1</v>
      </c>
      <c r="W6" s="82" t="s">
        <v>140</v>
      </c>
    </row>
    <row r="7" spans="1:23" s="29" customFormat="1" ht="88.2" customHeight="1" x14ac:dyDescent="0.25">
      <c r="A7" s="102"/>
      <c r="B7" s="103"/>
      <c r="C7" s="57"/>
      <c r="D7" s="56"/>
      <c r="E7" s="61"/>
      <c r="F7" s="62"/>
      <c r="G7" s="62"/>
      <c r="H7" s="30" t="s">
        <v>85</v>
      </c>
      <c r="I7" s="31">
        <v>44926</v>
      </c>
      <c r="J7" s="32">
        <v>0.3</v>
      </c>
      <c r="K7" s="65"/>
      <c r="L7" s="60"/>
      <c r="M7" s="60"/>
      <c r="N7" s="60"/>
      <c r="O7" s="60"/>
      <c r="P7" s="59"/>
      <c r="Q7" s="104"/>
      <c r="R7" s="104"/>
      <c r="S7" s="105"/>
      <c r="T7" s="106"/>
      <c r="U7" s="76"/>
      <c r="V7" s="107"/>
      <c r="W7" s="82"/>
    </row>
    <row r="8" spans="1:23" s="29" customFormat="1" ht="68.400000000000006" customHeight="1" x14ac:dyDescent="0.25">
      <c r="A8" s="63">
        <v>1</v>
      </c>
      <c r="B8" s="64" t="s">
        <v>86</v>
      </c>
      <c r="C8" s="65" t="s">
        <v>87</v>
      </c>
      <c r="D8" s="66" t="s">
        <v>37</v>
      </c>
      <c r="E8" s="62" t="s">
        <v>88</v>
      </c>
      <c r="F8" s="62" t="s">
        <v>89</v>
      </c>
      <c r="G8" s="62" t="s">
        <v>90</v>
      </c>
      <c r="H8" s="24" t="s">
        <v>91</v>
      </c>
      <c r="I8" s="25">
        <v>44926</v>
      </c>
      <c r="J8" s="33">
        <v>0.2</v>
      </c>
      <c r="K8" s="65" t="s">
        <v>92</v>
      </c>
      <c r="L8" s="68">
        <v>0.25</v>
      </c>
      <c r="M8" s="68">
        <v>0.5</v>
      </c>
      <c r="N8" s="69">
        <v>0.75</v>
      </c>
      <c r="O8" s="69">
        <v>1</v>
      </c>
      <c r="P8" s="65" t="s">
        <v>76</v>
      </c>
      <c r="Q8" s="75">
        <v>44562</v>
      </c>
      <c r="R8" s="75">
        <v>44926</v>
      </c>
      <c r="S8" s="78" t="s">
        <v>77</v>
      </c>
      <c r="T8" s="106">
        <v>1</v>
      </c>
      <c r="U8" s="76" t="s">
        <v>138</v>
      </c>
      <c r="V8" s="107" t="s">
        <v>135</v>
      </c>
      <c r="W8" s="82" t="s">
        <v>141</v>
      </c>
    </row>
    <row r="9" spans="1:23" s="29" customFormat="1" ht="68.400000000000006" customHeight="1" x14ac:dyDescent="0.25">
      <c r="A9" s="63"/>
      <c r="B9" s="64"/>
      <c r="C9" s="65"/>
      <c r="D9" s="66"/>
      <c r="E9" s="62"/>
      <c r="F9" s="62"/>
      <c r="G9" s="62"/>
      <c r="H9" s="24" t="s">
        <v>93</v>
      </c>
      <c r="I9" s="25">
        <v>44926</v>
      </c>
      <c r="J9" s="33">
        <v>0.2</v>
      </c>
      <c r="K9" s="65"/>
      <c r="L9" s="68"/>
      <c r="M9" s="68"/>
      <c r="N9" s="69"/>
      <c r="O9" s="69"/>
      <c r="P9" s="65"/>
      <c r="Q9" s="65"/>
      <c r="R9" s="65"/>
      <c r="S9" s="78"/>
      <c r="T9" s="106"/>
      <c r="U9" s="77"/>
      <c r="V9" s="107"/>
      <c r="W9" s="83"/>
    </row>
    <row r="10" spans="1:23" s="29" customFormat="1" ht="68.400000000000006" customHeight="1" x14ac:dyDescent="0.25">
      <c r="A10" s="63"/>
      <c r="B10" s="64"/>
      <c r="C10" s="65"/>
      <c r="D10" s="66"/>
      <c r="E10" s="62"/>
      <c r="F10" s="62"/>
      <c r="G10" s="62"/>
      <c r="H10" s="24" t="s">
        <v>94</v>
      </c>
      <c r="I10" s="25">
        <v>44926</v>
      </c>
      <c r="J10" s="33">
        <v>0.6</v>
      </c>
      <c r="K10" s="65"/>
      <c r="L10" s="68"/>
      <c r="M10" s="68"/>
      <c r="N10" s="69"/>
      <c r="O10" s="69"/>
      <c r="P10" s="65"/>
      <c r="Q10" s="65"/>
      <c r="R10" s="65"/>
      <c r="S10" s="78"/>
      <c r="T10" s="106"/>
      <c r="U10" s="77"/>
      <c r="V10" s="107"/>
      <c r="W10" s="83"/>
    </row>
    <row r="11" spans="1:23" s="29" customFormat="1" ht="76.8" customHeight="1" x14ac:dyDescent="0.25">
      <c r="A11" s="84">
        <v>1</v>
      </c>
      <c r="B11" s="87" t="s">
        <v>86</v>
      </c>
      <c r="C11" s="70" t="s">
        <v>87</v>
      </c>
      <c r="D11" s="90" t="s">
        <v>37</v>
      </c>
      <c r="E11" s="93" t="s">
        <v>95</v>
      </c>
      <c r="F11" s="93" t="s">
        <v>96</v>
      </c>
      <c r="G11" s="93" t="s">
        <v>97</v>
      </c>
      <c r="H11" s="24" t="s">
        <v>98</v>
      </c>
      <c r="I11" s="25">
        <v>44926</v>
      </c>
      <c r="J11" s="33">
        <v>0.34</v>
      </c>
      <c r="K11" s="70" t="s">
        <v>99</v>
      </c>
      <c r="L11" s="96">
        <v>0.1</v>
      </c>
      <c r="M11" s="96">
        <v>0.3</v>
      </c>
      <c r="N11" s="99">
        <v>0.65</v>
      </c>
      <c r="O11" s="99">
        <v>1</v>
      </c>
      <c r="P11" s="70" t="s">
        <v>76</v>
      </c>
      <c r="Q11" s="73">
        <v>44562</v>
      </c>
      <c r="R11" s="73">
        <v>44926</v>
      </c>
      <c r="S11" s="79" t="s">
        <v>77</v>
      </c>
      <c r="T11" s="106">
        <v>1</v>
      </c>
      <c r="U11" s="108" t="s">
        <v>126</v>
      </c>
      <c r="V11" s="107">
        <v>1</v>
      </c>
      <c r="W11" s="53" t="s">
        <v>142</v>
      </c>
    </row>
    <row r="12" spans="1:23" s="29" customFormat="1" ht="76.8" customHeight="1" x14ac:dyDescent="0.25">
      <c r="A12" s="85"/>
      <c r="B12" s="88"/>
      <c r="C12" s="71"/>
      <c r="D12" s="91"/>
      <c r="E12" s="94"/>
      <c r="F12" s="94"/>
      <c r="G12" s="94"/>
      <c r="H12" s="24" t="s">
        <v>100</v>
      </c>
      <c r="I12" s="25">
        <v>44926</v>
      </c>
      <c r="J12" s="33">
        <v>0.33</v>
      </c>
      <c r="K12" s="71"/>
      <c r="L12" s="97"/>
      <c r="M12" s="97"/>
      <c r="N12" s="100"/>
      <c r="O12" s="100"/>
      <c r="P12" s="71"/>
      <c r="Q12" s="74"/>
      <c r="R12" s="74"/>
      <c r="S12" s="80"/>
      <c r="T12" s="106"/>
      <c r="U12" s="109"/>
      <c r="V12" s="107"/>
      <c r="W12" s="54"/>
    </row>
    <row r="13" spans="1:23" s="29" customFormat="1" ht="76.8" customHeight="1" x14ac:dyDescent="0.25">
      <c r="A13" s="86"/>
      <c r="B13" s="89"/>
      <c r="C13" s="72"/>
      <c r="D13" s="92"/>
      <c r="E13" s="95"/>
      <c r="F13" s="95"/>
      <c r="G13" s="95"/>
      <c r="H13" s="24" t="s">
        <v>101</v>
      </c>
      <c r="I13" s="25">
        <v>44926</v>
      </c>
      <c r="J13" s="33">
        <v>0.33</v>
      </c>
      <c r="K13" s="72"/>
      <c r="L13" s="98"/>
      <c r="M13" s="98"/>
      <c r="N13" s="101"/>
      <c r="O13" s="101"/>
      <c r="P13" s="72"/>
      <c r="Q13" s="72"/>
      <c r="R13" s="72"/>
      <c r="S13" s="81"/>
      <c r="T13" s="106"/>
      <c r="U13" s="110"/>
      <c r="V13" s="107"/>
      <c r="W13" s="55"/>
    </row>
    <row r="14" spans="1:23" s="41" customFormat="1" ht="88.2" customHeight="1" x14ac:dyDescent="0.25">
      <c r="A14" s="34">
        <v>1</v>
      </c>
      <c r="B14" s="27" t="s">
        <v>36</v>
      </c>
      <c r="C14" s="27" t="s">
        <v>102</v>
      </c>
      <c r="D14" s="35" t="s">
        <v>103</v>
      </c>
      <c r="E14" s="27" t="s">
        <v>104</v>
      </c>
      <c r="F14" s="36" t="s">
        <v>105</v>
      </c>
      <c r="G14" s="36" t="s">
        <v>105</v>
      </c>
      <c r="H14" s="36" t="s">
        <v>105</v>
      </c>
      <c r="I14" s="28">
        <v>44926</v>
      </c>
      <c r="J14" s="37">
        <v>1</v>
      </c>
      <c r="K14" s="38" t="s">
        <v>106</v>
      </c>
      <c r="L14" s="39">
        <v>0</v>
      </c>
      <c r="M14" s="39">
        <v>0</v>
      </c>
      <c r="N14" s="39">
        <v>0</v>
      </c>
      <c r="O14" s="39">
        <v>1</v>
      </c>
      <c r="P14" s="38" t="s">
        <v>76</v>
      </c>
      <c r="Q14" s="40">
        <v>44562</v>
      </c>
      <c r="R14" s="40">
        <v>44926</v>
      </c>
      <c r="S14" s="44" t="s">
        <v>77</v>
      </c>
      <c r="T14" s="45">
        <v>1</v>
      </c>
      <c r="U14" s="48" t="s">
        <v>127</v>
      </c>
      <c r="V14" s="46">
        <v>1</v>
      </c>
      <c r="W14" s="49" t="s">
        <v>143</v>
      </c>
    </row>
    <row r="15" spans="1:23" s="41" customFormat="1" ht="88.2" customHeight="1" x14ac:dyDescent="0.25">
      <c r="A15" s="34">
        <v>1</v>
      </c>
      <c r="B15" s="27" t="s">
        <v>36</v>
      </c>
      <c r="C15" s="27" t="s">
        <v>102</v>
      </c>
      <c r="D15" s="35" t="s">
        <v>103</v>
      </c>
      <c r="E15" s="27" t="s">
        <v>107</v>
      </c>
      <c r="F15" s="36" t="s">
        <v>108</v>
      </c>
      <c r="G15" s="36" t="s">
        <v>108</v>
      </c>
      <c r="H15" s="36" t="s">
        <v>108</v>
      </c>
      <c r="I15" s="28">
        <v>44926</v>
      </c>
      <c r="J15" s="37">
        <v>1</v>
      </c>
      <c r="K15" s="42" t="s">
        <v>109</v>
      </c>
      <c r="L15" s="39">
        <v>0</v>
      </c>
      <c r="M15" s="39">
        <v>0</v>
      </c>
      <c r="N15" s="39">
        <v>0</v>
      </c>
      <c r="O15" s="39">
        <v>1</v>
      </c>
      <c r="P15" s="38" t="s">
        <v>76</v>
      </c>
      <c r="Q15" s="40">
        <v>44562</v>
      </c>
      <c r="R15" s="40">
        <v>44926</v>
      </c>
      <c r="S15" s="44" t="s">
        <v>77</v>
      </c>
      <c r="T15" s="45">
        <v>1</v>
      </c>
      <c r="U15" s="48" t="s">
        <v>128</v>
      </c>
      <c r="V15" s="46">
        <v>1</v>
      </c>
      <c r="W15" s="49" t="s">
        <v>144</v>
      </c>
    </row>
    <row r="16" spans="1:23" s="41" customFormat="1" ht="220.8" x14ac:dyDescent="0.25">
      <c r="A16" s="34">
        <v>1</v>
      </c>
      <c r="B16" s="27" t="s">
        <v>86</v>
      </c>
      <c r="C16" s="27" t="s">
        <v>110</v>
      </c>
      <c r="D16" s="35" t="s">
        <v>103</v>
      </c>
      <c r="E16" s="27" t="s">
        <v>111</v>
      </c>
      <c r="F16" s="36" t="s">
        <v>112</v>
      </c>
      <c r="G16" s="36" t="s">
        <v>112</v>
      </c>
      <c r="H16" s="36" t="s">
        <v>112</v>
      </c>
      <c r="I16" s="28">
        <v>44926</v>
      </c>
      <c r="J16" s="37">
        <v>1</v>
      </c>
      <c r="K16" s="38" t="s">
        <v>113</v>
      </c>
      <c r="L16" s="39">
        <v>0.25</v>
      </c>
      <c r="M16" s="39">
        <v>0.5</v>
      </c>
      <c r="N16" s="39">
        <v>0.75</v>
      </c>
      <c r="O16" s="39">
        <v>1</v>
      </c>
      <c r="P16" s="38" t="s">
        <v>76</v>
      </c>
      <c r="Q16" s="40">
        <v>44562</v>
      </c>
      <c r="R16" s="40">
        <v>44926</v>
      </c>
      <c r="S16" s="44" t="s">
        <v>77</v>
      </c>
      <c r="T16" s="45">
        <v>1</v>
      </c>
      <c r="U16" s="48" t="s">
        <v>129</v>
      </c>
      <c r="V16" s="46">
        <v>1</v>
      </c>
      <c r="W16" s="49" t="s">
        <v>145</v>
      </c>
    </row>
    <row r="17" spans="1:23" s="41" customFormat="1" ht="276" x14ac:dyDescent="0.25">
      <c r="A17" s="34">
        <v>1</v>
      </c>
      <c r="B17" s="27" t="s">
        <v>86</v>
      </c>
      <c r="C17" s="27" t="s">
        <v>110</v>
      </c>
      <c r="D17" s="35" t="s">
        <v>103</v>
      </c>
      <c r="E17" s="27" t="s">
        <v>114</v>
      </c>
      <c r="F17" s="36" t="s">
        <v>115</v>
      </c>
      <c r="G17" s="36" t="s">
        <v>115</v>
      </c>
      <c r="H17" s="36" t="s">
        <v>115</v>
      </c>
      <c r="I17" s="28">
        <v>44926</v>
      </c>
      <c r="J17" s="37">
        <v>1</v>
      </c>
      <c r="K17" s="38" t="s">
        <v>113</v>
      </c>
      <c r="L17" s="39">
        <v>0.25</v>
      </c>
      <c r="M17" s="39">
        <v>0.5</v>
      </c>
      <c r="N17" s="39">
        <v>0.75</v>
      </c>
      <c r="O17" s="39">
        <v>1</v>
      </c>
      <c r="P17" s="38" t="s">
        <v>76</v>
      </c>
      <c r="Q17" s="40">
        <v>44562</v>
      </c>
      <c r="R17" s="40">
        <v>44926</v>
      </c>
      <c r="S17" s="44" t="s">
        <v>77</v>
      </c>
      <c r="T17" s="45">
        <v>1</v>
      </c>
      <c r="U17" s="48" t="s">
        <v>130</v>
      </c>
      <c r="V17" s="46">
        <v>1</v>
      </c>
      <c r="W17" s="49" t="s">
        <v>146</v>
      </c>
    </row>
    <row r="18" spans="1:23" s="41" customFormat="1" ht="207" x14ac:dyDescent="0.25">
      <c r="A18" s="34">
        <v>1</v>
      </c>
      <c r="B18" s="27" t="s">
        <v>86</v>
      </c>
      <c r="C18" s="27" t="s">
        <v>110</v>
      </c>
      <c r="D18" s="35" t="s">
        <v>103</v>
      </c>
      <c r="E18" s="27" t="s">
        <v>116</v>
      </c>
      <c r="F18" s="36" t="s">
        <v>117</v>
      </c>
      <c r="G18" s="36" t="s">
        <v>117</v>
      </c>
      <c r="H18" s="36" t="s">
        <v>117</v>
      </c>
      <c r="I18" s="28">
        <v>44926</v>
      </c>
      <c r="J18" s="37">
        <v>1</v>
      </c>
      <c r="K18" s="38" t="s">
        <v>113</v>
      </c>
      <c r="L18" s="39">
        <v>0.25</v>
      </c>
      <c r="M18" s="39">
        <v>0.5</v>
      </c>
      <c r="N18" s="39">
        <v>0.75</v>
      </c>
      <c r="O18" s="39">
        <v>1</v>
      </c>
      <c r="P18" s="38" t="s">
        <v>76</v>
      </c>
      <c r="Q18" s="40">
        <v>44562</v>
      </c>
      <c r="R18" s="40">
        <v>44926</v>
      </c>
      <c r="S18" s="44" t="s">
        <v>77</v>
      </c>
      <c r="T18" s="45">
        <v>1</v>
      </c>
      <c r="U18" s="48" t="s">
        <v>131</v>
      </c>
      <c r="V18" s="46">
        <v>1</v>
      </c>
      <c r="W18" s="49" t="s">
        <v>147</v>
      </c>
    </row>
    <row r="19" spans="1:23" s="41" customFormat="1" ht="110.4" x14ac:dyDescent="0.25">
      <c r="A19" s="34">
        <v>1</v>
      </c>
      <c r="B19" s="27" t="s">
        <v>86</v>
      </c>
      <c r="C19" s="27" t="s">
        <v>110</v>
      </c>
      <c r="D19" s="35" t="s">
        <v>103</v>
      </c>
      <c r="E19" s="27" t="s">
        <v>118</v>
      </c>
      <c r="F19" s="36" t="s">
        <v>119</v>
      </c>
      <c r="G19" s="36" t="s">
        <v>119</v>
      </c>
      <c r="H19" s="36" t="s">
        <v>119</v>
      </c>
      <c r="I19" s="28">
        <v>44926</v>
      </c>
      <c r="J19" s="37">
        <v>1</v>
      </c>
      <c r="K19" s="38" t="s">
        <v>113</v>
      </c>
      <c r="L19" s="39">
        <v>0.25</v>
      </c>
      <c r="M19" s="39">
        <v>0.5</v>
      </c>
      <c r="N19" s="39">
        <v>0.75</v>
      </c>
      <c r="O19" s="39">
        <v>1</v>
      </c>
      <c r="P19" s="38" t="s">
        <v>76</v>
      </c>
      <c r="Q19" s="40">
        <v>44562</v>
      </c>
      <c r="R19" s="40">
        <v>44926</v>
      </c>
      <c r="S19" s="44" t="s">
        <v>77</v>
      </c>
      <c r="T19" s="45">
        <v>1</v>
      </c>
      <c r="U19" s="48" t="s">
        <v>132</v>
      </c>
      <c r="V19" s="46">
        <v>1</v>
      </c>
      <c r="W19" s="49" t="s">
        <v>148</v>
      </c>
    </row>
    <row r="20" spans="1:23" s="41" customFormat="1" ht="289.8" x14ac:dyDescent="0.25">
      <c r="A20" s="34">
        <v>1</v>
      </c>
      <c r="B20" s="27" t="s">
        <v>86</v>
      </c>
      <c r="C20" s="27" t="s">
        <v>110</v>
      </c>
      <c r="D20" s="35" t="s">
        <v>103</v>
      </c>
      <c r="E20" s="27" t="s">
        <v>120</v>
      </c>
      <c r="F20" s="36" t="s">
        <v>121</v>
      </c>
      <c r="G20" s="36" t="s">
        <v>121</v>
      </c>
      <c r="H20" s="36" t="s">
        <v>121</v>
      </c>
      <c r="I20" s="28">
        <v>44926</v>
      </c>
      <c r="J20" s="37">
        <v>1</v>
      </c>
      <c r="K20" s="38" t="s">
        <v>122</v>
      </c>
      <c r="L20" s="39">
        <v>0.25</v>
      </c>
      <c r="M20" s="39">
        <v>0.5</v>
      </c>
      <c r="N20" s="39">
        <v>0.75</v>
      </c>
      <c r="O20" s="39">
        <v>1</v>
      </c>
      <c r="P20" s="38" t="s">
        <v>76</v>
      </c>
      <c r="Q20" s="40">
        <v>44562</v>
      </c>
      <c r="R20" s="40">
        <v>44926</v>
      </c>
      <c r="S20" s="44" t="s">
        <v>77</v>
      </c>
      <c r="T20" s="45">
        <v>1</v>
      </c>
      <c r="U20" s="48" t="s">
        <v>133</v>
      </c>
      <c r="V20" s="46" t="s">
        <v>135</v>
      </c>
      <c r="W20" s="49" t="s">
        <v>149</v>
      </c>
    </row>
    <row r="21" spans="1:23" s="41" customFormat="1" ht="313.8" customHeight="1" x14ac:dyDescent="0.25">
      <c r="A21" s="34">
        <v>1</v>
      </c>
      <c r="B21" s="27" t="s">
        <v>86</v>
      </c>
      <c r="C21" s="27" t="s">
        <v>110</v>
      </c>
      <c r="D21" s="35" t="s">
        <v>103</v>
      </c>
      <c r="E21" s="27" t="s">
        <v>123</v>
      </c>
      <c r="F21" s="36" t="s">
        <v>124</v>
      </c>
      <c r="G21" s="36" t="s">
        <v>124</v>
      </c>
      <c r="H21" s="36" t="s">
        <v>124</v>
      </c>
      <c r="I21" s="28">
        <v>44926</v>
      </c>
      <c r="J21" s="37">
        <v>1</v>
      </c>
      <c r="K21" s="38" t="s">
        <v>113</v>
      </c>
      <c r="L21" s="39">
        <v>0.25</v>
      </c>
      <c r="M21" s="39">
        <v>0.5</v>
      </c>
      <c r="N21" s="39">
        <v>0.75</v>
      </c>
      <c r="O21" s="39">
        <v>1</v>
      </c>
      <c r="P21" s="38" t="s">
        <v>76</v>
      </c>
      <c r="Q21" s="40">
        <v>44562</v>
      </c>
      <c r="R21" s="40">
        <v>44926</v>
      </c>
      <c r="S21" s="44" t="s">
        <v>77</v>
      </c>
      <c r="T21" s="45">
        <v>1</v>
      </c>
      <c r="U21" s="52" t="s">
        <v>134</v>
      </c>
      <c r="V21" s="46" t="s">
        <v>136</v>
      </c>
      <c r="W21" s="49" t="s">
        <v>150</v>
      </c>
    </row>
    <row r="22" spans="1:23" s="41" customFormat="1" ht="33.6" customHeight="1" x14ac:dyDescent="0.25">
      <c r="R22" s="43"/>
      <c r="U22" s="50" t="s">
        <v>151</v>
      </c>
      <c r="V22" s="51">
        <f>AVERAGE(V19,V18,V17,V16,V15,V14,V11,V6,V3)</f>
        <v>0.98888888888888893</v>
      </c>
    </row>
    <row r="23" spans="1:23" s="41" customFormat="1" ht="13.8" x14ac:dyDescent="0.25">
      <c r="R23" s="43"/>
    </row>
    <row r="24" spans="1:23" s="41" customFormat="1" ht="13.8" x14ac:dyDescent="0.25">
      <c r="R24" s="43"/>
    </row>
    <row r="25" spans="1:23" s="41" customFormat="1" ht="13.8" x14ac:dyDescent="0.25">
      <c r="R25" s="43"/>
    </row>
  </sheetData>
  <autoFilter ref="A2:V13" xr:uid="{00000000-0009-0000-0000-000003000000}"/>
  <mergeCells count="80">
    <mergeCell ref="T3:T5"/>
    <mergeCell ref="T6:T7"/>
    <mergeCell ref="T8:T10"/>
    <mergeCell ref="T11:T13"/>
    <mergeCell ref="V11:V13"/>
    <mergeCell ref="U3:U5"/>
    <mergeCell ref="U11:U13"/>
    <mergeCell ref="V3:V5"/>
    <mergeCell ref="V6:V7"/>
    <mergeCell ref="V8:V10"/>
    <mergeCell ref="C3:C5"/>
    <mergeCell ref="B3:B5"/>
    <mergeCell ref="A6:A7"/>
    <mergeCell ref="B6:B7"/>
    <mergeCell ref="C6:C7"/>
    <mergeCell ref="W3:W5"/>
    <mergeCell ref="W6:W7"/>
    <mergeCell ref="W8:W10"/>
    <mergeCell ref="A11:A13"/>
    <mergeCell ref="B11:B13"/>
    <mergeCell ref="C11:C13"/>
    <mergeCell ref="D11:D13"/>
    <mergeCell ref="E11:E13"/>
    <mergeCell ref="F11:F13"/>
    <mergeCell ref="G11:G13"/>
    <mergeCell ref="K11:K13"/>
    <mergeCell ref="L11:L13"/>
    <mergeCell ref="M11:M13"/>
    <mergeCell ref="N11:N13"/>
    <mergeCell ref="O11:O13"/>
    <mergeCell ref="A3:A5"/>
    <mergeCell ref="U6:U7"/>
    <mergeCell ref="U8:U10"/>
    <mergeCell ref="R8:R10"/>
    <mergeCell ref="S8:S10"/>
    <mergeCell ref="S11:S13"/>
    <mergeCell ref="R6:R7"/>
    <mergeCell ref="S6:S7"/>
    <mergeCell ref="O3:O5"/>
    <mergeCell ref="P11:P13"/>
    <mergeCell ref="Q11:Q13"/>
    <mergeCell ref="R11:R13"/>
    <mergeCell ref="Q8:Q10"/>
    <mergeCell ref="Q6:Q7"/>
    <mergeCell ref="P8:P10"/>
    <mergeCell ref="M6:M7"/>
    <mergeCell ref="N6:N7"/>
    <mergeCell ref="O6:O7"/>
    <mergeCell ref="P6:P7"/>
    <mergeCell ref="A8:A10"/>
    <mergeCell ref="B8:B10"/>
    <mergeCell ref="C8:C10"/>
    <mergeCell ref="D8:D10"/>
    <mergeCell ref="L6:L7"/>
    <mergeCell ref="F6:F7"/>
    <mergeCell ref="G6:G7"/>
    <mergeCell ref="K6:K7"/>
    <mergeCell ref="D6:D7"/>
    <mergeCell ref="E6:E7"/>
    <mergeCell ref="E8:E10"/>
    <mergeCell ref="F8:F10"/>
    <mergeCell ref="G8:G10"/>
    <mergeCell ref="K8:K10"/>
    <mergeCell ref="L8:L10"/>
    <mergeCell ref="W11:W13"/>
    <mergeCell ref="D3:D5"/>
    <mergeCell ref="K3:K5"/>
    <mergeCell ref="Q3:Q5"/>
    <mergeCell ref="L3:L5"/>
    <mergeCell ref="P3:P5"/>
    <mergeCell ref="E3:E5"/>
    <mergeCell ref="F3:F5"/>
    <mergeCell ref="G3:G5"/>
    <mergeCell ref="M3:M5"/>
    <mergeCell ref="N3:N5"/>
    <mergeCell ref="S3:S5"/>
    <mergeCell ref="R3:R5"/>
    <mergeCell ref="M8:M10"/>
    <mergeCell ref="N8:N10"/>
    <mergeCell ref="O8:O10"/>
  </mergeCells>
  <phoneticPr fontId="7" type="noConversion"/>
  <conditionalFormatting sqref="P3:P13">
    <cfRule type="cellIs" dxfId="3" priority="3" operator="equal">
      <formula>"r"</formula>
    </cfRule>
    <cfRule type="cellIs" dxfId="2" priority="4" operator="equal">
      <formula>"a"</formula>
    </cfRule>
  </conditionalFormatting>
  <conditionalFormatting sqref="P12:P13">
    <cfRule type="cellIs" dxfId="1" priority="1" operator="equal">
      <formula>"r"</formula>
    </cfRule>
    <cfRule type="cellIs" dxfId="0" priority="2" operator="equal">
      <formula>"a"</formula>
    </cfRule>
  </conditionalFormatting>
  <pageMargins left="0.70866141732283472" right="0.70866141732283472" top="0.74803149606299213" bottom="0.74803149606299213" header="0.31496062992125984" footer="0.31496062992125984"/>
  <pageSetup paperSize="14" scale="22" fitToHeight="0" orientation="landscape" r:id="rId1"/>
  <ignoredErrors>
    <ignoredError sqref="B3: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1.2021</vt:lpstr>
      <vt:lpstr>Anexo 2.2021</vt:lpstr>
      <vt:lpstr>'Anexo 1.2021'!Área_de_impresión</vt:lpstr>
      <vt:lpstr>'Anexo 2.2021'!Área_de_impresión</vt:lpstr>
      <vt:lpstr>'Anexo 1.2021'!Títulos_a_imprimir</vt:lpstr>
      <vt:lpstr>'Anexo 2.2021'!Títulos_a_imprimir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José luis Soto Dueñas</cp:lastModifiedBy>
  <cp:lastPrinted>2020-01-31T20:44:35Z</cp:lastPrinted>
  <dcterms:created xsi:type="dcterms:W3CDTF">2019-04-24T15:44:32Z</dcterms:created>
  <dcterms:modified xsi:type="dcterms:W3CDTF">2023-01-30T20:28:00Z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2023-01-19T20:21:10Z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7ca7e470-50ec-44c8-9342-01a8a3353a78</vt:lpwstr>
  </property>
  <property fmtid="{D5CDD505-2E9C-101B-9397-08002B2CF9AE}" pid="8" name="MSIP_Label_6d4a1d0b-1085-4621-a04c-793d50865184_ContentBits">
    <vt:lpwstr>0</vt:lpwstr>
  </property>
</Properties>
</file>