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mc:AlternateContent xmlns:mc="http://schemas.openxmlformats.org/markup-compatibility/2006">
    <mc:Choice Requires="x15">
      <x15ac:absPath xmlns:x15ac="http://schemas.microsoft.com/office/spreadsheetml/2010/11/ac" url="https://transmilenio-my.sharepoint.com/personal/herlay_hurtado_transmilenio_gov_co/Documents/2023/Evaluación por dependencias/2. Subgerencia Economica/Matrices/"/>
    </mc:Choice>
  </mc:AlternateContent>
  <xr:revisionPtr revIDLastSave="282" documentId="8_{B61307C9-4288-49FD-AB26-27FEAD7F01A6}" xr6:coauthVersionLast="47" xr6:coauthVersionMax="47" xr10:uidLastSave="{863AED2A-8B50-4600-AB7E-3FF88D10CCA5}"/>
  <bookViews>
    <workbookView xWindow="-120" yWindow="-120" windowWidth="20730" windowHeight="11160" xr2:uid="{00000000-000D-0000-FFFF-FFFF00000000}"/>
  </bookViews>
  <sheets>
    <sheet name="Anexo 1 Indicadores de G" sheetId="4" r:id="rId1"/>
    <sheet name="Anexo 2 Plan de acción" sheetId="7" r:id="rId2"/>
  </sheets>
  <definedNames>
    <definedName name="_xlnm._FilterDatabase" localSheetId="1" hidden="1">'Anexo 2 Plan de acción'!$A$4:$V$15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4" l="1"/>
  <c r="L9" i="4"/>
  <c r="L7" i="4"/>
  <c r="J7" i="4"/>
</calcChain>
</file>

<file path=xl/sharedStrings.xml><?xml version="1.0" encoding="utf-8"?>
<sst xmlns="http://schemas.openxmlformats.org/spreadsheetml/2006/main" count="153" uniqueCount="134">
  <si>
    <t>Objetivo Específico</t>
  </si>
  <si>
    <t>Estrategia</t>
  </si>
  <si>
    <t>Código</t>
  </si>
  <si>
    <t>Compromiso</t>
  </si>
  <si>
    <t>Producto  y/o  Meta</t>
  </si>
  <si>
    <t>Listado de Actividades Necesarias para el Logro del Producto</t>
  </si>
  <si>
    <t>Ponderación en el Logro del Producto</t>
  </si>
  <si>
    <t>Proceso</t>
  </si>
  <si>
    <t>Fecha de Inicio</t>
  </si>
  <si>
    <t>Fecha final de Ejecución</t>
  </si>
  <si>
    <t>Fecha de Entrega Final de la Actividad</t>
  </si>
  <si>
    <t>Lineamiento
Corporativo</t>
  </si>
  <si>
    <t>Plan</t>
  </si>
  <si>
    <t>Responsable</t>
  </si>
  <si>
    <t>Indicador</t>
  </si>
  <si>
    <t>Avance Porcentual Esperado con corte  31/03/22</t>
  </si>
  <si>
    <t>Avance Porcentual Esperado con corte 30/06/22</t>
  </si>
  <si>
    <t>Avance Porcentual Esperado con corte 30/09/22</t>
  </si>
  <si>
    <t>Avance Porcentual Esperado con corte  31/12/22</t>
  </si>
  <si>
    <t>Plan de Acción Institucional</t>
  </si>
  <si>
    <t>Planeación del SITP</t>
  </si>
  <si>
    <t>1.3</t>
  </si>
  <si>
    <t>1.2</t>
  </si>
  <si>
    <t>SEP1</t>
  </si>
  <si>
    <t>Gestión Económica de los Agentes del Sistema</t>
  </si>
  <si>
    <t>Subgerente Económico</t>
  </si>
  <si>
    <t>SEP2</t>
  </si>
  <si>
    <t>Informe de análisis de uso de tarjetas inteligentes sin contacto con propuestas tendientes a minimizar la elusión por venta de transbordos y mala utilización de la tarjeta funcionario</t>
  </si>
  <si>
    <t>((Recopilación de la información/1)*0,65
+
(Elaboración del informe/1)*0,35)
*
100</t>
  </si>
  <si>
    <t>SEP3</t>
  </si>
  <si>
    <t>SEP4</t>
  </si>
  <si>
    <t>Realizar los informes de  supervisión y seguimiento financiero para los concesionarios y operadores del sistema y las actividades de apoyo de supervisión para los correspondientes informes realizados por las interventorías</t>
  </si>
  <si>
    <t>(Total Informes de supervisión realizados / Total de informes de supervisión establecidos reglamentariamente) * 100</t>
  </si>
  <si>
    <t>SEP5</t>
  </si>
  <si>
    <t>4.1</t>
  </si>
  <si>
    <t>4.1.5</t>
  </si>
  <si>
    <t>4.1.6</t>
  </si>
  <si>
    <t>4.1.3</t>
  </si>
  <si>
    <t>1.2.6</t>
  </si>
  <si>
    <t>1.3.2</t>
  </si>
  <si>
    <t>Garantizar la remuneración de los agentes del Sistema</t>
  </si>
  <si>
    <t>Monitorear la eficiencia costo operativa del Sistema, maximizando ingresos y minimizando egresos</t>
  </si>
  <si>
    <t>Realizar la planeación y seguimiento de la situación financiera del Sistema Integrado de Transporte Público</t>
  </si>
  <si>
    <t xml:space="preserve">Garantizar los recursos para la implementación de la infraestructura del Sistema </t>
  </si>
  <si>
    <t>Optimizar herramientas para la gestión de remuneración de agentes del sistema</t>
  </si>
  <si>
    <t>Finalizar la suscripción del contrato nuevo/prórroga</t>
  </si>
  <si>
    <t>Recopilar la información detallada del uso de las tarjetas inteligentes sin contacto</t>
  </si>
  <si>
    <t>Elaborar el informe de análisis de uso de tarjetas inteligentes sin contacto</t>
  </si>
  <si>
    <t>Documento Técnico y Financiero de Soporte a la Actualización Tarifaria 2022-2031 elaborado y realización de contabilidad del sistema</t>
  </si>
  <si>
    <t>Realizar 2 informes de marco fiscal a mediano plazo</t>
  </si>
  <si>
    <t>Realizar los reportes mensuales de Contabilidad del sistema</t>
  </si>
  <si>
    <t>((Modelo FET actualizado)*0,4
+
(entrega de 2 informes Marco fiscal a mediano plazo)*0,3)
+
(Entrega de 8 reportes de contabilidad del sistema)*0,3)
*
100</t>
  </si>
  <si>
    <t xml:space="preserve"> Supervisión y seguimiento financiero de los concesionarios y operadores de transporte del Sistema</t>
  </si>
  <si>
    <t>Adelantar la estructuración del informe de los primeros títulos a colocar</t>
  </si>
  <si>
    <t xml:space="preserve">Garantizar un esquema de remuneración semanal y alerta con anticipación (mínimo de 3 meses) de la falta de ingresos y gestar su consecución. </t>
  </si>
  <si>
    <t>((Esquema de remuneración y alerta temprana implementado /1)*0,34
+
(Contrato (nuevo o prórroga) suscrito/1)*0,33)
+
(Etapas de implementación ejecutadas /3)*0,33)
*
100</t>
  </si>
  <si>
    <t>Revisar y rediseñar el flujo procedimental necesario para adelantar las actividades de liquidación y remuneración periódica</t>
  </si>
  <si>
    <t>Actualizar el modelo FET incorporando los nuevos contratos de concesión y de operación de transporte del Sistema; los nuevos modos de transporte y los esquemas de integración tarifaria a considerar</t>
  </si>
  <si>
    <t>Informes de supervisión y seguimiento financiero para los concesionarios y operadores del sistema</t>
  </si>
  <si>
    <t>Se consiguieron recursos necesarios para la ejecución de obras en el 2022 a través de un crédito transitorio entre el PA Emisor y Bancolombia SA para pagar el crédito suscrito en diciembre/2021 para suplir la necesidad de recursos del proyecto durante el 2022 generando ahorros al proyecto. Lo anterior, dado que como resultado de las lecturas de mercado realizadas con los colocadores, los posibles inversionistas no tienen apetito por activos en esta vigencia. Adicional, se realizó el Otrosí No. 3 al contrato de fiducia y nos encontramos a la espera de la resolución de aprobación por el MHCP.</t>
  </si>
  <si>
    <t>Se realizaron la totalidad informes trimestrales de Supervisión a los contratos de Concesión para la presente vigencia. Estos informes contienen el seguimiento a la matriz de obligaciones de cada contrato, contienen un análisis Financiero y contable a profundidad de cada una de las empresas concesionadas, con el fin de generar alertas tempranas que puedan poner en riesgo la prestación del servicio y además generar argumentos financieros en caso de demandas en contra de TM o del sistema.</t>
  </si>
  <si>
    <t>Estamos a la espera de que la DTB inicie con el cargue de la información técnica para la liquidación de la remuneración, la cual se estima tener lista en el primer trimestre del 2023.</t>
  </si>
  <si>
    <t>Se actualizó el modelo FET para estimar los ingresos, costos y diferencial tarifario. Se realizó el estudio de proyecciones del FET 2022-2032 radicado oficialmente ante la Secretaría Distrital de Movilidad y la Secretaría Distrital de Hacienda, el cual sirvió de sustento para la aprobación del presupuesto del FET del año 2023. Se elaboró el Estudio técnico y financiero de soporte a la actualización tarifaria. Se realizaron y enviaron todos los reportes requeridos para el registro contable de las operaciones de la contabilidad del Sistema.</t>
  </si>
  <si>
    <t>Anexo 1 - Matriz de Análisis de Indicadores de Gestión</t>
  </si>
  <si>
    <t>Nombre del Indicador</t>
  </si>
  <si>
    <t>Tipo de Indicador</t>
  </si>
  <si>
    <t>Formula</t>
  </si>
  <si>
    <t>Descripción</t>
  </si>
  <si>
    <t>Valor Minimo Aceptado</t>
  </si>
  <si>
    <t>Meta a Logar</t>
  </si>
  <si>
    <t>Fuente de Información</t>
  </si>
  <si>
    <t>Resultado Reportado</t>
  </si>
  <si>
    <t>Observaciones OCI</t>
  </si>
  <si>
    <t xml:space="preserve">% de cumplimiento </t>
  </si>
  <si>
    <t>Actualización de tarifas de remuneración a concesionarios del SITP.</t>
  </si>
  <si>
    <t>Eficiencia</t>
  </si>
  <si>
    <t>Realizar la actualización de las tarifas de remuneración de los concesionarios del SITP, dentro de los plazos previstos contractualmente</t>
  </si>
  <si>
    <t>Mensual</t>
  </si>
  <si>
    <t>Dane, Ministerio de Minas, Ministerio de Trabajo</t>
  </si>
  <si>
    <t>Determinar el porcentaje de cumplimiento de los estudios económicos que estiman las necesidades de recursos externos del SITP o de soporte a la actualización tarifaria y que se solicitan al área de estudios sectoriales de la Subgerencia Económica. Este indicador mide la eficiencia de la Subgerencia Económica en la elaboración de los estudios que proyectan las necesidades de recursos externos para el Sistema</t>
  </si>
  <si>
    <t>Anual</t>
  </si>
  <si>
    <t>La fuente de información proviene de datos de variables técnicas proyectadas por la Subgerencia Técnica y de Servicios y de datos históricos de la Subgerencia Económica; El fin del estudio técnico y financiero de soporte a la actualización de tarifaria o de proyección de necesidades de recursos, es dar cumplimiento a lo solicitado por el Subgerente Económico en función de realizar la planeación tarifaria del Sistema Integrado de Transporte Público de la ciudad de Bogotá, de acuerdo con lo estipulado en el decreto 309 de 2009, articulo 22 y 383 de 2019.</t>
  </si>
  <si>
    <t>Liquidaciones que han sido ajustadas debido a la gestión del subproceso de Remuneración de Agentes del Sistema</t>
  </si>
  <si>
    <t>Eficacia</t>
  </si>
  <si>
    <t>Disminuir los ajustes efectuados debido a inconsistencias realizadas por la gestión del personal del área de Remuneración de Agentes del Sistema en las liquidaciones previas semanales</t>
  </si>
  <si>
    <t>Trimestral</t>
  </si>
  <si>
    <t xml:space="preserve">Porcentaje Total de Cumplimiento </t>
  </si>
  <si>
    <t xml:space="preserve">
Lograr que el 100% de las actualizaciones de tarifas de remuneración de los concesionarios del SITP</t>
  </si>
  <si>
    <t>Numero de actualizaciones realizadas dentro de los diez primeros días hábiles de cada mes/Número de actualizaciones a realizar en el mes)*100</t>
  </si>
  <si>
    <t xml:space="preserve">EEt = (Estudios realizados en el año t / Estudios solicitados en el año t )*100
</t>
  </si>
  <si>
    <t>Frecuencia de la Medición</t>
  </si>
  <si>
    <t xml:space="preserve">Se reportó en el aplicativo SIGEST el 02 de enero de  2023 con la nota «Se realizaron estudios económicos de estimación de necesidades de recursos externos».
 </t>
  </si>
  <si>
    <t>Medición de la elaboración de los estudios económicos que permiten estimar las necesidades de recursos externos del SITP o de soporte a la actualización tarifaria 2022</t>
  </si>
  <si>
    <t>(Número de ajustes realizados por la gestión del personal del área de Remuneración de Agentes del Sistema debido a inconsistencias en la liquidación previa del trimestre /Número de ajustes realizados por inconsistencias generadas en la información enviada por las áreas que intervienen en el proceso de Liquidación Previa del trimestre )*100</t>
  </si>
  <si>
    <t xml:space="preserve">
Las liquidaciones previas de las Remuneraciones de los Agentes del Sistema remitidas a la Fiduciaria y las cartas enviadas a los concesinoarios, las cuales contienen los Ajustes realizados en la semana con la respectiva área generadora de estos.</t>
  </si>
  <si>
    <t>Lograr que el 0% de las liquidaciones semanales deban ser ajustadas por el área de Remuneración de agentes</t>
  </si>
  <si>
    <t>Número de entregas de información oportuna realizadas a Remuneración dentro del plazo máximo sugerido*/Número total de Entregas de información que se deben realizar en el trimestre acumulado)*100</t>
  </si>
  <si>
    <t xml:space="preserve">Información de Recaudo verificada y entregada los martes a la Remuneración 2022 </t>
  </si>
  <si>
    <t xml:space="preserve">	
Fechas en las cuales se cargó la información de Recaudo en el aplicativo Oracle implementado por Remuneración o en el correo enviado en caso de falla técnica del aplicativo mismo</t>
  </si>
  <si>
    <t>Lograr que el 100% de las entregas se realicen a tiempo</t>
  </si>
  <si>
    <t xml:space="preserve">	
Lograr como mínimo que el 80% de las entregas de la información de Recaudo, sea los días martes</t>
  </si>
  <si>
    <t>Disminuir el riesgo de inoportunidad en la remuneración semanal que se debe realizar a los agentes económicos del sistema debido a información incompleta.</t>
  </si>
  <si>
    <t>PSITP1</t>
  </si>
  <si>
    <t>PSITP2</t>
  </si>
  <si>
    <t xml:space="preserve">
GEA1 </t>
  </si>
  <si>
    <t>GEA2</t>
  </si>
  <si>
    <t>Alias</t>
  </si>
  <si>
    <t>De acuerdo con la información  registrada en el aplicativo SIGEST y el reporte realizado por la Subgerencia Económica, se realizó la verificación del indicador, identificando que para la vigencia 2022  logró el reporte de las actualizaciones de tarifas dentro de los diez (10) primeros días hábiles de cada mes, por lo tanto en un promedio simple el indicador alcanzó un porcentaje de cumplimiento del 100%</t>
  </si>
  <si>
    <t>Para los cuatro trimestres se reportó como resultado del indicador:  0%, 0%, 0,12% y 7,76%, por lo tanto en un promedio simple el indicador presenta un resultado del 1,97, que para el periodo evaluado (año 2022) el indicador alcanzó un 98%.
Para este indicador la dependencia tuvo en cuenta la recomendación dada en el seguimiento del año 2021 reduciendo el valor mínimo aceptado del 15% al 10%, situación reflejada en el aplicativo Sigest.
Por otra parte se evidenció que para este indicador no se cumplió con el reporte en el aplicativo SIGEST, durante dos periodos de los cuatro obligados a reportar, situación que contraviene lo estipulado en el numeral 6.8 viñeta 4 « El reporte deberá ser realizado los primeros diez días hábiles del mes siguiente al período que se reporta en la plataforma SIGEST » del procedimiento P-OP-023, versión 3 de diciembre de 2021</t>
  </si>
  <si>
    <t>Este es un indicador que se mide de manera trimestral y de acuerdo con la información suministrada por la dependencia se logra el cumplimiento de este en un 100% para el primer y cuarto trimestre, para el segundo se cumple solo con el 92,31% y en el tercero en un 77%, realizando un cálculo de promedio simple el indicador alcanzó un porcentaje de cumplimiento del 92,33% de las entregas oportunas de la información de recaudo en la vigencia analizada
Para este indicador no se cumplió con el reporte en el aplicativo SIGEST, durante tres periodos de los cuatro obligados a reportar, situación que contraviene lo estipulado en el numeral 6.8 viñeta 4 « El reporte deberá ser realizado los primeros diez días hábiles del mes siguiente al período que se reporta en la plataforma SIGEST » del procedimiento P-OP-023, versión 3 de diciembre de 2021.</t>
  </si>
  <si>
    <t>Seguimiento cualitativo OCI</t>
  </si>
  <si>
    <t>Porcentaje por actividad- OCI</t>
  </si>
  <si>
    <t>Porcentaje total Compromiso</t>
  </si>
  <si>
    <t>El auditado informa que el análisis financiero a diciembre de 2022 no se ha realizado teniendo en cuenta que los estados financieros definitivos del año 2022 aun están dentro de los tiempos para su generación, y entrega al ente gestor. Es de aclarar que este informe se realiza durante el primer trimestre de 2023. Se evidencia la información en los pantallazos enviado de los informes a corte 30 de septiembre de 2022 que son los estados financieros debidamente firmados y entregados al ente gestor., dando cumplimiento así a lo establecido en los contratos de concesión.</t>
  </si>
  <si>
    <t>Se evidencia pantallazo de prospecto de información que se encuentra en aprobación de la superintendencia financiera de Colombia. Este documento no es público a la fecha, hasta tanto, vaya a salir la emisión.</t>
  </si>
  <si>
    <t>Se evidencio oficio remisorio de la Fiduciaria Corficolombiana S.A., del contrato de financiación suscrito PA Troncales Alimentadoras  y Bancolombia SA.
Esta actividad  fue modificada en el plan de acción,, con fecha de aprobación 28 de noviembre de 2022.</t>
  </si>
  <si>
    <t>Consecución de recursos suficientes, a través de la financiación, para suplir las necesidades para la construcción de las troncales alimentadoras de la PLMB para el año 2022</t>
  </si>
  <si>
    <t>((Estructuración de informe de los títulos a colocar/1)*0,40)
+
((Consecución de recursos a través de la financiación para el año 2022/1)*0,60)
*
100</t>
  </si>
  <si>
    <t>Recursos programados para el año 2022, a través de la financiación, para la construcción de las Troncales Alimentadoras de la Primera Línea de Metro de Bogotá D.C. -TA PLMB</t>
  </si>
  <si>
    <t>Se construyeron los reportes mensuales consolidados de los usos de las tarjetas funcionario asignadas a las áreas. Así mismo, se han elaborado los informes mensuales de seguimiento a la elusión con las acciones adelantadas para mitigar el fenómeno. Cumplimiento total reportado en el corte septiembre 30.</t>
  </si>
  <si>
    <t>Uso de flujo de caja y las proyecciones del FET para generar alertas falta de recursos para garantizar la remuneración de los agentes del Sistema. Adiciones presupuestales al rubro del FET. Prórroga contrato actual de la fiducia del SITP hasta el 31/01/2023. En trámite adjudicación de contrato a la nueva fiducia. Ajuste de actividades de liquidación de remuneración de Fase V, la estructura organizacional; pendiente aprobación de procedimiento de remuneración actualizado.</t>
  </si>
  <si>
    <t>Retrasos y Soluciones</t>
  </si>
  <si>
    <t>Avances y Logros</t>
  </si>
  <si>
    <t>Resultado Final</t>
  </si>
  <si>
    <t xml:space="preserve">Se evidenciaron comunicados remitidos al FET para la consecución de recursos y así garantizar la remuneración </t>
  </si>
  <si>
    <t>Se evidenció la Prórroga del contrato de la actual fiducia del SITP hasta el 31/01/2023</t>
  </si>
  <si>
    <t>Para esta actividad la dependencia aportó el procedimiento P-SE-006  Cálculo de liquidación previa de los agentes del sistema, versión 5 de diciembre de 2022 el cual se evidenció en el MIPG debidamente aprobado.
Aunque todos los aspecto aquí ejecutados se convirtieron en la optimización de herramientas para Garantizar la remuneración de los agentes del sistema, la Oficina de Control interno registra el mismo porcentaje reportado por el área en virtud de la nota registrada "Estamos a la espera de que la DTB inicie con el cargue de la información técnica para la liquidación de la remuneración, la cual se estima tener lista en el primer trimestre del 2023.</t>
  </si>
  <si>
    <t>se evidenciaron los archivos de control de tarjeta funcionario cuando hay movimiento se evidenció en octubre varias área con movimiento pero en noviembre solo SAUC y en  diciembre ninguna, pero el control se ha ejecutado.
Esta actividad a las tarjetas funcionarios tiene más peso % en el indicador  que el comportamiento  de uso de los usuarios</t>
  </si>
  <si>
    <t>Se evidenciaron los informes mensuales con el comportamiento de uso de tarjetas inteligentes sin contacto con posible elusión, lo cuales son entregados a servidores de la dirección de seguridad  y a la Dirección de TICS, según  correos de reporte de los informes de noviembre y diciembre enviados  el 02 de diciembre de 2022 y el 02 de enero de 2023.</t>
  </si>
  <si>
    <t>SSe evidencia mediante pantallazos de los modelos actualizados FET hasta el 2033.</t>
  </si>
  <si>
    <t>Como evidencia anexan el correo donde el profesional remite a la subgerente económica el informe de "estudio ponderado canasta de cotos" y anexa el oficio con la "Remisión del alcance al radicado TRANSMILENIO S.A. No. 2022-EE-29800. Estudio Técnico y Financiero de Soporte a la Actualización Tarifaria" dirigido a la Secretaria Distrital de movilidad.</t>
  </si>
  <si>
    <t>Se evidenciaron correos semanales  enviados con la información financiera</t>
  </si>
  <si>
    <t>TOTAL</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</si>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</sst>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9"/>
      <color theme="1"/>
      <name val="Cambria"/>
      <family val="1"/>
    </font>
    <font>
      <sz val="9"/>
      <color theme="1"/>
      <name val="Cambria"/>
      <family val="1"/>
    </font>
    <font>
      <b/>
      <sz val="14"/>
      <color rgb="FF000000"/>
      <name val="Cambria"/>
      <family val="1"/>
    </font>
    <font>
      <b/>
      <sz val="10"/>
      <name val="Tahoma"/>
      <family val="2"/>
    </font>
    <font>
      <sz val="12"/>
      <color theme="1"/>
      <name val="Arial"/>
      <family val="2"/>
    </font>
    <font>
      <sz val="16"/>
      <color theme="1"/>
      <name val="Cambria"/>
      <family val="1"/>
    </font>
    <font>
      <sz val="16"/>
      <color rgb="FFFF0000"/>
      <name val="Cambria"/>
      <family val="1"/>
    </font>
    <font>
      <sz val="16"/>
      <name val="Cambria"/>
      <family val="1"/>
    </font>
    <font>
      <sz val="12"/>
      <name val="Tahoma"/>
      <family val="2"/>
    </font>
    <font>
      <b/>
      <sz val="12"/>
      <name val="Tahoma"/>
      <family val="2"/>
    </font>
    <font>
      <b/>
      <sz val="12"/>
      <color indexed="8"/>
      <name val="Tahoma"/>
      <family val="2"/>
    </font>
    <font>
      <sz val="12"/>
      <color indexed="8"/>
      <name val="Tahoma"/>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auto="1"/>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auto="1"/>
      </right>
      <top/>
      <bottom style="medium">
        <color auto="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auto="1"/>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s>
  <cellStyleXfs count="27">
    <xf numFmtId="0" fontId="0" fillId="0" borderId="0"/>
    <xf numFmtId="0" fontId="7" fillId="0" borderId="0"/>
    <xf numFmtId="0" fontId="6" fillId="0" borderId="0"/>
    <xf numFmtId="9" fontId="6" fillId="0" borderId="0" applyFont="0" applyFill="0" applyBorder="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2" fillId="0" borderId="0"/>
    <xf numFmtId="9" fontId="1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145">
    <xf numFmtId="0" fontId="0" fillId="0" borderId="0" xfId="0"/>
    <xf numFmtId="9" fontId="9" fillId="2" borderId="1" xfId="22" applyNumberFormat="1" applyFont="1" applyFill="1" applyBorder="1" applyAlignment="1">
      <alignment horizontal="center" vertical="center"/>
    </xf>
    <xf numFmtId="14" fontId="9" fillId="2" borderId="1" xfId="22" applyNumberFormat="1" applyFont="1" applyFill="1" applyBorder="1" applyAlignment="1">
      <alignment horizontal="center" vertical="center" wrapText="1"/>
    </xf>
    <xf numFmtId="0" fontId="9" fillId="2" borderId="1" xfId="23" applyFont="1" applyFill="1" applyBorder="1" applyAlignment="1">
      <alignment horizontal="justify" vertical="center" wrapText="1"/>
    </xf>
    <xf numFmtId="0" fontId="9" fillId="2" borderId="6" xfId="22" applyFont="1" applyFill="1" applyBorder="1" applyAlignment="1">
      <alignment horizontal="center" vertical="center"/>
    </xf>
    <xf numFmtId="0" fontId="9" fillId="2" borderId="1" xfId="22" applyFont="1" applyFill="1" applyBorder="1" applyAlignment="1">
      <alignment horizontal="center" vertical="center" wrapText="1"/>
    </xf>
    <xf numFmtId="0" fontId="9" fillId="2" borderId="1" xfId="22" applyFont="1" applyFill="1" applyBorder="1" applyAlignment="1">
      <alignment horizontal="center" vertical="center"/>
    </xf>
    <xf numFmtId="9" fontId="9" fillId="2" borderId="1" xfId="10" applyFont="1" applyFill="1" applyBorder="1" applyAlignment="1" applyProtection="1">
      <alignment horizontal="center" vertical="center"/>
    </xf>
    <xf numFmtId="0" fontId="9" fillId="2" borderId="1" xfId="23" applyFont="1" applyFill="1" applyBorder="1" applyAlignment="1">
      <alignment horizontal="center" vertical="center" wrapText="1"/>
    </xf>
    <xf numFmtId="49" fontId="9" fillId="2" borderId="1" xfId="23" applyNumberFormat="1" applyFont="1" applyFill="1" applyBorder="1" applyAlignment="1">
      <alignment horizontal="center" vertical="center" wrapText="1"/>
    </xf>
    <xf numFmtId="0" fontId="9" fillId="2" borderId="7" xfId="23" applyFont="1" applyFill="1" applyBorder="1" applyAlignment="1">
      <alignment horizontal="center" vertical="center" wrapText="1"/>
    </xf>
    <xf numFmtId="0" fontId="9" fillId="2" borderId="5" xfId="22" applyFont="1" applyFill="1" applyBorder="1" applyAlignment="1">
      <alignment horizontal="center" vertical="center"/>
    </xf>
    <xf numFmtId="14" fontId="9" fillId="2" borderId="1" xfId="22" applyNumberFormat="1" applyFont="1" applyFill="1" applyBorder="1" applyAlignment="1">
      <alignment horizontal="center" vertical="center"/>
    </xf>
    <xf numFmtId="9" fontId="9" fillId="2" borderId="1" xfId="10" applyFont="1" applyFill="1" applyBorder="1" applyAlignment="1" applyProtection="1">
      <alignment horizontal="center" vertical="center" wrapText="1"/>
    </xf>
    <xf numFmtId="0" fontId="9" fillId="2" borderId="0" xfId="22" applyFont="1" applyFill="1" applyAlignment="1">
      <alignment horizontal="center" vertical="top"/>
    </xf>
    <xf numFmtId="0" fontId="9" fillId="2" borderId="0" xfId="22" applyFont="1" applyFill="1" applyAlignment="1">
      <alignment horizontal="center"/>
    </xf>
    <xf numFmtId="0" fontId="9" fillId="2" borderId="0" xfId="22" applyFont="1" applyFill="1"/>
    <xf numFmtId="0" fontId="9" fillId="2" borderId="0" xfId="22" applyFont="1" applyFill="1" applyAlignment="1">
      <alignment horizontal="center" vertical="center"/>
    </xf>
    <xf numFmtId="0" fontId="8" fillId="2" borderId="2" xfId="22" applyFont="1" applyFill="1" applyBorder="1" applyAlignment="1">
      <alignment horizontal="center" vertical="center" wrapText="1"/>
    </xf>
    <xf numFmtId="0" fontId="8" fillId="2" borderId="3" xfId="22" applyFont="1" applyFill="1" applyBorder="1" applyAlignment="1">
      <alignment horizontal="center" vertical="center" wrapText="1"/>
    </xf>
    <xf numFmtId="0" fontId="8" fillId="2" borderId="4" xfId="22" applyFont="1" applyFill="1" applyBorder="1" applyAlignment="1">
      <alignment horizontal="center" vertical="center" wrapText="1"/>
    </xf>
    <xf numFmtId="0" fontId="10" fillId="3" borderId="4" xfId="26" applyFont="1" applyFill="1" applyBorder="1" applyAlignment="1">
      <alignment horizontal="center" vertical="center" wrapText="1"/>
    </xf>
    <xf numFmtId="0" fontId="9" fillId="2" borderId="0" xfId="22" applyFont="1" applyFill="1" applyAlignment="1" applyProtection="1">
      <alignment vertical="center"/>
      <protection locked="0"/>
    </xf>
    <xf numFmtId="0" fontId="9" fillId="2" borderId="9" xfId="26" applyFont="1" applyFill="1" applyBorder="1" applyAlignment="1">
      <alignment horizontal="justify" vertical="center" wrapText="1"/>
    </xf>
    <xf numFmtId="0" fontId="9" fillId="2" borderId="8" xfId="26" applyFont="1" applyFill="1" applyBorder="1" applyAlignment="1">
      <alignment horizontal="justify" vertical="center"/>
    </xf>
    <xf numFmtId="0" fontId="9" fillId="2" borderId="0" xfId="22" applyFont="1" applyFill="1" applyAlignment="1">
      <alignment horizontal="left"/>
    </xf>
    <xf numFmtId="0" fontId="9" fillId="2" borderId="14" xfId="2" applyFont="1" applyFill="1" applyBorder="1" applyAlignment="1">
      <alignment vertical="center" wrapText="1"/>
    </xf>
    <xf numFmtId="0" fontId="9" fillId="2" borderId="5" xfId="22" applyFont="1" applyFill="1" applyBorder="1" applyAlignment="1">
      <alignment horizontal="center" vertical="center" wrapText="1"/>
    </xf>
    <xf numFmtId="0" fontId="9" fillId="2" borderId="1" xfId="22" applyFont="1" applyFill="1" applyBorder="1" applyAlignment="1">
      <alignment horizontal="center" vertical="center" wrapText="1"/>
    </xf>
    <xf numFmtId="0" fontId="9" fillId="2" borderId="7" xfId="23" applyFont="1" applyFill="1" applyBorder="1" applyAlignment="1">
      <alignment horizontal="center" vertical="center" wrapText="1"/>
    </xf>
    <xf numFmtId="0" fontId="9" fillId="2" borderId="1" xfId="23" applyFont="1" applyFill="1" applyBorder="1" applyAlignment="1">
      <alignment horizontal="center" vertical="center" wrapText="1"/>
    </xf>
    <xf numFmtId="0" fontId="10" fillId="3" borderId="12" xfId="19" applyFont="1" applyFill="1" applyBorder="1" applyAlignment="1">
      <alignment horizontal="center" vertical="center" wrapText="1"/>
    </xf>
    <xf numFmtId="0" fontId="9" fillId="2" borderId="23" xfId="2" applyFont="1" applyFill="1" applyBorder="1" applyAlignment="1">
      <alignment vertical="center" wrapText="1"/>
    </xf>
    <xf numFmtId="9" fontId="11" fillId="2" borderId="13" xfId="12" applyFont="1" applyFill="1" applyBorder="1" applyAlignment="1">
      <alignment horizontal="left" vertical="center" wrapText="1"/>
    </xf>
    <xf numFmtId="0" fontId="0" fillId="2" borderId="10" xfId="0" applyFill="1" applyBorder="1" applyAlignment="1">
      <alignment horizontal="left"/>
    </xf>
    <xf numFmtId="0" fontId="0" fillId="2" borderId="11" xfId="0" applyFill="1" applyBorder="1" applyAlignment="1">
      <alignment horizontal="left"/>
    </xf>
    <xf numFmtId="0" fontId="9" fillId="2" borderId="11" xfId="2" applyFont="1" applyFill="1" applyBorder="1" applyAlignment="1">
      <alignment horizontal="left"/>
    </xf>
    <xf numFmtId="9" fontId="9" fillId="2" borderId="9" xfId="2" applyNumberFormat="1" applyFont="1" applyFill="1" applyBorder="1" applyAlignment="1">
      <alignment horizontal="left" vertical="top"/>
    </xf>
    <xf numFmtId="14" fontId="9" fillId="2" borderId="1" xfId="22" applyNumberFormat="1" applyFont="1" applyFill="1" applyBorder="1" applyAlignment="1">
      <alignment vertical="center" wrapText="1"/>
    </xf>
    <xf numFmtId="0" fontId="9" fillId="2" borderId="1" xfId="22" applyFont="1" applyFill="1" applyBorder="1" applyAlignment="1">
      <alignment vertical="center" wrapText="1"/>
    </xf>
    <xf numFmtId="10" fontId="14" fillId="2" borderId="10" xfId="10" applyNumberFormat="1" applyFont="1" applyFill="1" applyBorder="1" applyAlignment="1" applyProtection="1"/>
    <xf numFmtId="10" fontId="14" fillId="2" borderId="11" xfId="10" applyNumberFormat="1" applyFont="1" applyFill="1" applyBorder="1" applyAlignment="1" applyProtection="1"/>
    <xf numFmtId="0" fontId="9" fillId="2" borderId="9" xfId="26" applyFont="1" applyFill="1" applyBorder="1" applyAlignment="1">
      <alignment vertical="center" wrapText="1"/>
    </xf>
    <xf numFmtId="0" fontId="9" fillId="2" borderId="10" xfId="26" applyFont="1" applyFill="1" applyBorder="1" applyAlignment="1">
      <alignment vertical="center" wrapText="1"/>
    </xf>
    <xf numFmtId="0" fontId="9" fillId="2" borderId="11" xfId="26" applyFont="1" applyFill="1" applyBorder="1" applyAlignment="1">
      <alignment vertical="center" wrapText="1"/>
    </xf>
    <xf numFmtId="0" fontId="9" fillId="2" borderId="9" xfId="26" applyFont="1" applyFill="1" applyBorder="1" applyAlignment="1">
      <alignment vertical="center"/>
    </xf>
    <xf numFmtId="0" fontId="9" fillId="2" borderId="10" xfId="26" applyFont="1" applyFill="1" applyBorder="1" applyAlignment="1">
      <alignment vertical="center"/>
    </xf>
    <xf numFmtId="0" fontId="9" fillId="2" borderId="11" xfId="26" applyFont="1" applyFill="1" applyBorder="1" applyAlignment="1">
      <alignment vertical="center"/>
    </xf>
    <xf numFmtId="0" fontId="9" fillId="2" borderId="25" xfId="26" applyFont="1" applyFill="1" applyBorder="1" applyAlignment="1">
      <alignment vertical="center" wrapText="1"/>
    </xf>
    <xf numFmtId="0" fontId="9" fillId="2" borderId="13" xfId="23" applyFont="1" applyFill="1" applyBorder="1" applyAlignment="1">
      <alignment horizontal="justify" vertical="center" wrapText="1"/>
    </xf>
    <xf numFmtId="0" fontId="9" fillId="2" borderId="26" xfId="23" applyFont="1" applyFill="1" applyBorder="1" applyAlignment="1">
      <alignment horizontal="justify" vertical="center" wrapText="1"/>
    </xf>
    <xf numFmtId="0" fontId="9" fillId="2" borderId="27" xfId="23" applyFont="1" applyFill="1" applyBorder="1" applyAlignment="1">
      <alignment horizontal="justify" vertical="center" wrapText="1"/>
    </xf>
    <xf numFmtId="9" fontId="9" fillId="2" borderId="13" xfId="22" applyNumberFormat="1" applyFont="1" applyFill="1" applyBorder="1" applyAlignment="1">
      <alignment horizontal="center" vertical="center"/>
    </xf>
    <xf numFmtId="9" fontId="9" fillId="2" borderId="26" xfId="22" applyNumberFormat="1" applyFont="1" applyFill="1" applyBorder="1" applyAlignment="1">
      <alignment horizontal="center" vertical="center"/>
    </xf>
    <xf numFmtId="9" fontId="9" fillId="2" borderId="27" xfId="22" applyNumberFormat="1" applyFont="1" applyFill="1" applyBorder="1" applyAlignment="1">
      <alignment horizontal="center" vertical="center"/>
    </xf>
    <xf numFmtId="14" fontId="9" fillId="2" borderId="13" xfId="22" applyNumberFormat="1" applyFont="1" applyFill="1" applyBorder="1" applyAlignment="1">
      <alignment vertical="center" wrapText="1"/>
    </xf>
    <xf numFmtId="0" fontId="9" fillId="2" borderId="26" xfId="22" applyFont="1" applyFill="1" applyBorder="1" applyAlignment="1">
      <alignment vertical="center" wrapText="1"/>
    </xf>
    <xf numFmtId="0" fontId="9" fillId="2" borderId="29" xfId="22" applyFont="1" applyFill="1" applyBorder="1" applyAlignment="1">
      <alignment vertical="center" wrapText="1"/>
    </xf>
    <xf numFmtId="0" fontId="9" fillId="2" borderId="28" xfId="22" applyFont="1" applyFill="1" applyBorder="1" applyAlignment="1">
      <alignment vertical="center" wrapText="1"/>
    </xf>
    <xf numFmtId="0" fontId="9" fillId="2" borderId="30" xfId="22" applyFont="1" applyFill="1" applyBorder="1" applyAlignment="1">
      <alignment vertical="center" wrapText="1"/>
    </xf>
    <xf numFmtId="0" fontId="9" fillId="2" borderId="13" xfId="22" applyFont="1" applyFill="1" applyBorder="1" applyAlignment="1">
      <alignment vertical="center" wrapText="1"/>
    </xf>
    <xf numFmtId="14" fontId="9" fillId="2" borderId="27" xfId="22" applyNumberFormat="1" applyFont="1" applyFill="1" applyBorder="1" applyAlignment="1">
      <alignment vertical="center" wrapText="1"/>
    </xf>
    <xf numFmtId="0" fontId="9" fillId="2" borderId="13" xfId="26" applyFont="1" applyFill="1" applyBorder="1" applyAlignment="1">
      <alignment vertical="center" wrapText="1"/>
    </xf>
    <xf numFmtId="0" fontId="9" fillId="2" borderId="13" xfId="23" applyFont="1" applyFill="1" applyBorder="1" applyAlignment="1">
      <alignment horizontal="justify" wrapText="1"/>
    </xf>
    <xf numFmtId="9" fontId="9" fillId="2" borderId="1" xfId="22" applyNumberFormat="1" applyFont="1" applyFill="1" applyBorder="1" applyAlignment="1">
      <alignment vertical="center" wrapText="1"/>
    </xf>
    <xf numFmtId="10" fontId="13" fillId="2" borderId="9" xfId="10" applyNumberFormat="1" applyFont="1" applyFill="1" applyBorder="1" applyAlignment="1" applyProtection="1">
      <alignment vertical="center"/>
    </xf>
    <xf numFmtId="10" fontId="13" fillId="2" borderId="11" xfId="10" applyNumberFormat="1" applyFont="1" applyFill="1" applyBorder="1" applyAlignment="1" applyProtection="1"/>
    <xf numFmtId="9" fontId="9" fillId="2" borderId="13" xfId="22" applyNumberFormat="1" applyFont="1" applyFill="1" applyBorder="1" applyAlignment="1">
      <alignment vertical="center"/>
    </xf>
    <xf numFmtId="9" fontId="9" fillId="2" borderId="26" xfId="22" applyNumberFormat="1" applyFont="1" applyFill="1" applyBorder="1" applyAlignment="1">
      <alignment vertical="center"/>
    </xf>
    <xf numFmtId="9" fontId="9" fillId="2" borderId="13" xfId="10" applyFont="1" applyFill="1" applyBorder="1" applyAlignment="1" applyProtection="1">
      <alignment vertical="center"/>
    </xf>
    <xf numFmtId="9" fontId="9" fillId="2" borderId="26" xfId="10" applyFont="1" applyFill="1" applyBorder="1" applyAlignment="1" applyProtection="1">
      <alignment vertical="center"/>
    </xf>
    <xf numFmtId="9" fontId="9" fillId="2" borderId="13" xfId="22" applyNumberFormat="1" applyFont="1" applyFill="1" applyBorder="1" applyAlignment="1">
      <alignment vertical="center" wrapText="1"/>
    </xf>
    <xf numFmtId="9" fontId="9" fillId="2" borderId="26" xfId="22" applyNumberFormat="1" applyFont="1" applyFill="1" applyBorder="1" applyAlignment="1">
      <alignment vertical="center" wrapText="1"/>
    </xf>
    <xf numFmtId="0" fontId="9" fillId="2" borderId="13" xfId="23" applyFont="1" applyFill="1" applyBorder="1" applyAlignment="1">
      <alignment vertical="center" wrapText="1"/>
    </xf>
    <xf numFmtId="0" fontId="9" fillId="2" borderId="26" xfId="23" applyFont="1" applyFill="1" applyBorder="1" applyAlignment="1">
      <alignment vertical="center" wrapText="1"/>
    </xf>
    <xf numFmtId="9" fontId="9" fillId="2" borderId="26" xfId="23" applyNumberFormat="1" applyFont="1" applyFill="1" applyBorder="1" applyAlignment="1">
      <alignment vertical="center" wrapText="1"/>
    </xf>
    <xf numFmtId="9" fontId="9" fillId="2" borderId="31" xfId="23" applyNumberFormat="1" applyFont="1" applyFill="1" applyBorder="1" applyAlignment="1">
      <alignment wrapText="1"/>
    </xf>
    <xf numFmtId="0" fontId="9" fillId="2" borderId="13" xfId="23" applyFont="1" applyFill="1" applyBorder="1" applyAlignment="1">
      <alignment wrapText="1"/>
    </xf>
    <xf numFmtId="9" fontId="9" fillId="2" borderId="13" xfId="22" applyNumberFormat="1" applyFont="1" applyFill="1" applyBorder="1" applyAlignment="1">
      <alignment wrapText="1"/>
    </xf>
    <xf numFmtId="0" fontId="9" fillId="2" borderId="10" xfId="2" applyFont="1" applyFill="1" applyBorder="1" applyAlignment="1">
      <alignment horizontal="left"/>
    </xf>
    <xf numFmtId="0" fontId="9" fillId="2" borderId="1" xfId="23" applyFont="1" applyFill="1" applyBorder="1" applyAlignment="1">
      <alignment horizontal="left" vertical="center" wrapText="1"/>
    </xf>
    <xf numFmtId="10" fontId="13" fillId="2" borderId="9" xfId="10" applyNumberFormat="1" applyFont="1" applyFill="1" applyBorder="1" applyAlignment="1" applyProtection="1">
      <alignment horizontal="left" vertical="center"/>
    </xf>
    <xf numFmtId="10" fontId="15" fillId="2" borderId="13" xfId="10" applyNumberFormat="1" applyFont="1" applyFill="1" applyBorder="1" applyAlignment="1" applyProtection="1">
      <alignment horizontal="left" vertical="center"/>
    </xf>
    <xf numFmtId="10" fontId="13" fillId="2" borderId="8" xfId="10" applyNumberFormat="1" applyFont="1" applyFill="1" applyBorder="1" applyAlignment="1" applyProtection="1">
      <alignment horizontal="left" vertical="center"/>
    </xf>
    <xf numFmtId="0" fontId="9" fillId="2" borderId="6" xfId="22" applyFont="1" applyFill="1" applyBorder="1" applyAlignment="1">
      <alignment vertical="center"/>
    </xf>
    <xf numFmtId="14" fontId="9" fillId="2" borderId="1" xfId="22" applyNumberFormat="1" applyFont="1" applyFill="1" applyBorder="1" applyAlignment="1">
      <alignment vertical="center"/>
    </xf>
    <xf numFmtId="0" fontId="9" fillId="2" borderId="1" xfId="22" applyFont="1" applyFill="1" applyBorder="1" applyAlignment="1">
      <alignment vertical="center"/>
    </xf>
    <xf numFmtId="0" fontId="0" fillId="2" borderId="20" xfId="0" applyFill="1" applyBorder="1"/>
    <xf numFmtId="9" fontId="9" fillId="2" borderId="1" xfId="2" applyNumberFormat="1" applyFont="1" applyFill="1" applyBorder="1" applyAlignment="1">
      <alignment horizontal="left" vertical="top"/>
    </xf>
    <xf numFmtId="0" fontId="9" fillId="2" borderId="26" xfId="22" applyFont="1" applyFill="1" applyBorder="1" applyAlignment="1">
      <alignment vertical="center"/>
    </xf>
    <xf numFmtId="9" fontId="9" fillId="2" borderId="0" xfId="10" applyFont="1" applyFill="1" applyAlignment="1">
      <alignment horizontal="left"/>
    </xf>
    <xf numFmtId="0" fontId="9" fillId="2" borderId="32" xfId="22" applyFont="1" applyFill="1" applyBorder="1" applyAlignment="1">
      <alignment vertical="center"/>
    </xf>
    <xf numFmtId="0" fontId="9" fillId="2" borderId="24" xfId="22" applyFont="1" applyFill="1" applyBorder="1" applyAlignment="1">
      <alignment vertical="center"/>
    </xf>
    <xf numFmtId="0" fontId="9" fillId="2" borderId="13" xfId="22" applyFont="1" applyFill="1" applyBorder="1" applyAlignment="1">
      <alignment vertical="center"/>
    </xf>
    <xf numFmtId="0" fontId="9" fillId="2" borderId="31" xfId="23" applyFont="1" applyFill="1" applyBorder="1" applyAlignment="1">
      <alignment vertical="center" wrapText="1"/>
    </xf>
    <xf numFmtId="49" fontId="9" fillId="2" borderId="13" xfId="23" applyNumberFormat="1" applyFont="1" applyFill="1" applyBorder="1" applyAlignment="1">
      <alignment vertical="center" wrapText="1"/>
    </xf>
    <xf numFmtId="49" fontId="9" fillId="2" borderId="26" xfId="23" applyNumberFormat="1" applyFont="1" applyFill="1" applyBorder="1" applyAlignment="1">
      <alignment vertical="center" wrapText="1"/>
    </xf>
    <xf numFmtId="9" fontId="9" fillId="2" borderId="27" xfId="10" applyFont="1" applyFill="1" applyBorder="1" applyAlignment="1" applyProtection="1">
      <alignment vertical="center"/>
    </xf>
    <xf numFmtId="9" fontId="9" fillId="2" borderId="27" xfId="22" applyNumberFormat="1" applyFont="1" applyFill="1" applyBorder="1" applyAlignment="1">
      <alignment vertical="center"/>
    </xf>
    <xf numFmtId="10" fontId="13" fillId="2" borderId="10" xfId="10" applyNumberFormat="1" applyFont="1" applyFill="1" applyBorder="1" applyAlignment="1" applyProtection="1"/>
    <xf numFmtId="0" fontId="16" fillId="0" borderId="0" xfId="20" applyFont="1" applyAlignment="1">
      <alignment vertical="center"/>
    </xf>
    <xf numFmtId="0" fontId="16" fillId="0" borderId="0" xfId="20" applyFont="1" applyAlignment="1">
      <alignment vertical="center" wrapText="1"/>
    </xf>
    <xf numFmtId="0" fontId="17" fillId="0" borderId="0" xfId="20" applyFont="1" applyAlignment="1">
      <alignment horizontal="center"/>
    </xf>
    <xf numFmtId="0" fontId="16" fillId="0" borderId="0" xfId="20" applyFont="1" applyAlignment="1">
      <alignment horizontal="center" vertical="center" wrapText="1"/>
    </xf>
    <xf numFmtId="0" fontId="16" fillId="0" borderId="0" xfId="20" applyFont="1" applyAlignment="1">
      <alignment horizontal="center" vertical="center"/>
    </xf>
    <xf numFmtId="0" fontId="17" fillId="0" borderId="8" xfId="20" applyFont="1" applyBorder="1" applyAlignment="1">
      <alignment horizontal="center" vertical="center"/>
    </xf>
    <xf numFmtId="0" fontId="17" fillId="0" borderId="2" xfId="20" applyFont="1" applyBorder="1" applyAlignment="1">
      <alignment horizontal="center" vertical="center" wrapText="1"/>
    </xf>
    <xf numFmtId="0" fontId="17" fillId="0" borderId="3" xfId="20" applyFont="1" applyBorder="1" applyAlignment="1">
      <alignment horizontal="center" vertical="center" wrapText="1"/>
    </xf>
    <xf numFmtId="0" fontId="17" fillId="0" borderId="4" xfId="20" applyFont="1" applyBorder="1" applyAlignment="1">
      <alignment horizontal="center" vertical="center" wrapText="1"/>
    </xf>
    <xf numFmtId="0" fontId="17" fillId="0" borderId="0" xfId="20" applyFont="1" applyAlignment="1">
      <alignment horizontal="center" vertical="center" wrapText="1"/>
    </xf>
    <xf numFmtId="0" fontId="17" fillId="0" borderId="0" xfId="20" applyFont="1" applyAlignment="1">
      <alignment horizontal="center" vertical="center"/>
    </xf>
    <xf numFmtId="0" fontId="18" fillId="0" borderId="0" xfId="0" applyFont="1" applyAlignment="1">
      <alignment horizontal="left" vertical="center" wrapText="1" indent="2"/>
    </xf>
    <xf numFmtId="0" fontId="16" fillId="0" borderId="14" xfId="20" applyFont="1" applyBorder="1" applyAlignment="1">
      <alignment horizontal="left" vertical="center" wrapText="1"/>
    </xf>
    <xf numFmtId="0" fontId="16" fillId="0" borderId="15" xfId="20" applyFont="1" applyBorder="1" applyAlignment="1">
      <alignment horizontal="center" vertical="center" wrapText="1"/>
    </xf>
    <xf numFmtId="0" fontId="16" fillId="0" borderId="15" xfId="20" applyFont="1" applyBorder="1" applyAlignment="1">
      <alignment horizontal="left" vertical="center" wrapText="1"/>
    </xf>
    <xf numFmtId="9" fontId="16" fillId="0" borderId="15" xfId="20" applyNumberFormat="1" applyFont="1" applyBorder="1" applyAlignment="1">
      <alignment horizontal="center" vertical="center" wrapText="1"/>
    </xf>
    <xf numFmtId="10" fontId="16" fillId="0" borderId="15" xfId="12" applyNumberFormat="1" applyFont="1" applyFill="1" applyBorder="1" applyAlignment="1">
      <alignment horizontal="center" vertical="center" wrapText="1"/>
    </xf>
    <xf numFmtId="10" fontId="16" fillId="0" borderId="16" xfId="21" applyNumberFormat="1" applyFont="1" applyFill="1" applyBorder="1" applyAlignment="1">
      <alignment horizontal="center" vertical="center"/>
    </xf>
    <xf numFmtId="9" fontId="16" fillId="0" borderId="0" xfId="12" applyFont="1" applyFill="1" applyBorder="1" applyAlignment="1">
      <alignment horizontal="center" vertical="center"/>
    </xf>
    <xf numFmtId="0" fontId="16" fillId="0" borderId="5" xfId="20" applyFont="1" applyBorder="1" applyAlignment="1">
      <alignment horizontal="left" vertical="center" wrapText="1"/>
    </xf>
    <xf numFmtId="0" fontId="16" fillId="0" borderId="1" xfId="20" applyFont="1" applyBorder="1" applyAlignment="1">
      <alignment horizontal="center" vertical="center" wrapText="1"/>
    </xf>
    <xf numFmtId="0" fontId="16" fillId="0" borderId="1" xfId="20" applyFont="1" applyBorder="1" applyAlignment="1">
      <alignment horizontal="left" vertical="center" wrapText="1"/>
    </xf>
    <xf numFmtId="9" fontId="16" fillId="0" borderId="1" xfId="20" applyNumberFormat="1" applyFont="1" applyBorder="1" applyAlignment="1">
      <alignment horizontal="center" vertical="center"/>
    </xf>
    <xf numFmtId="9" fontId="16" fillId="0" borderId="1" xfId="20" applyNumberFormat="1" applyFont="1" applyBorder="1" applyAlignment="1">
      <alignment horizontal="left" vertical="center" wrapText="1"/>
    </xf>
    <xf numFmtId="10" fontId="16" fillId="0" borderId="1" xfId="12" applyNumberFormat="1" applyFont="1" applyFill="1" applyBorder="1" applyAlignment="1">
      <alignment horizontal="center" vertical="center" wrapText="1"/>
    </xf>
    <xf numFmtId="10" fontId="16" fillId="0" borderId="6" xfId="21" applyNumberFormat="1" applyFont="1" applyFill="1" applyBorder="1" applyAlignment="1">
      <alignment horizontal="center" vertical="center"/>
    </xf>
    <xf numFmtId="164" fontId="16" fillId="0" borderId="0" xfId="12" applyNumberFormat="1" applyFont="1" applyFill="1" applyBorder="1" applyAlignment="1">
      <alignment horizontal="center" vertical="center"/>
    </xf>
    <xf numFmtId="0" fontId="16" fillId="0" borderId="13" xfId="20" applyFont="1" applyBorder="1" applyAlignment="1">
      <alignment horizontal="center" vertical="center" wrapText="1"/>
    </xf>
    <xf numFmtId="9" fontId="16" fillId="0" borderId="1" xfId="20" applyNumberFormat="1" applyFont="1" applyBorder="1" applyAlignment="1">
      <alignment horizontal="center" vertical="center" wrapText="1"/>
    </xf>
    <xf numFmtId="2" fontId="16" fillId="0" borderId="1" xfId="12" applyNumberFormat="1" applyFont="1" applyFill="1" applyBorder="1" applyAlignment="1">
      <alignment horizontal="center" vertical="center" wrapText="1"/>
    </xf>
    <xf numFmtId="9" fontId="16" fillId="0" borderId="0" xfId="21" applyFont="1" applyFill="1" applyBorder="1" applyAlignment="1">
      <alignment horizontal="center" vertical="center"/>
    </xf>
    <xf numFmtId="0" fontId="16" fillId="0" borderId="17" xfId="20" applyFont="1" applyBorder="1" applyAlignment="1">
      <alignment horizontal="left" vertical="center" wrapText="1"/>
    </xf>
    <xf numFmtId="0" fontId="16" fillId="0" borderId="21" xfId="20" applyFont="1" applyBorder="1" applyAlignment="1">
      <alignment horizontal="center" vertical="center" wrapText="1"/>
    </xf>
    <xf numFmtId="0" fontId="16" fillId="0" borderId="8" xfId="20" applyFont="1" applyBorder="1" applyAlignment="1">
      <alignment horizontal="center" vertical="center" wrapText="1"/>
    </xf>
    <xf numFmtId="0" fontId="16" fillId="0" borderId="22" xfId="20" applyFont="1" applyBorder="1" applyAlignment="1">
      <alignment horizontal="left" vertical="center" wrapText="1"/>
    </xf>
    <xf numFmtId="0" fontId="16" fillId="0" borderId="18" xfId="20" applyFont="1" applyBorder="1" applyAlignment="1">
      <alignment horizontal="center" vertical="center" wrapText="1"/>
    </xf>
    <xf numFmtId="9" fontId="16" fillId="0" borderId="18" xfId="20" applyNumberFormat="1" applyFont="1" applyBorder="1" applyAlignment="1">
      <alignment horizontal="center" vertical="center" wrapText="1"/>
    </xf>
    <xf numFmtId="0" fontId="16" fillId="0" borderId="18" xfId="20" applyFont="1" applyBorder="1" applyAlignment="1">
      <alignment horizontal="left" vertical="center" wrapText="1"/>
    </xf>
    <xf numFmtId="10" fontId="16" fillId="0" borderId="19" xfId="21" applyNumberFormat="1" applyFont="1" applyFill="1" applyBorder="1" applyAlignment="1">
      <alignment horizontal="center" vertical="center"/>
    </xf>
    <xf numFmtId="9" fontId="16" fillId="0" borderId="0" xfId="21" applyFont="1" applyFill="1" applyBorder="1" applyAlignment="1">
      <alignment horizontal="center" vertical="center" wrapText="1"/>
    </xf>
    <xf numFmtId="0" fontId="16" fillId="0" borderId="0" xfId="20" applyFont="1" applyAlignment="1">
      <alignment horizontal="justify" vertical="center" wrapText="1"/>
    </xf>
    <xf numFmtId="0" fontId="17" fillId="0" borderId="11" xfId="20" applyFont="1" applyBorder="1" applyAlignment="1">
      <alignment horizontal="center" vertical="center" wrapText="1"/>
    </xf>
    <xf numFmtId="10" fontId="17" fillId="0" borderId="20" xfId="20" applyNumberFormat="1" applyFont="1" applyBorder="1" applyAlignment="1">
      <alignment horizontal="center" vertical="center"/>
    </xf>
    <xf numFmtId="10" fontId="17" fillId="0" borderId="0" xfId="20" applyNumberFormat="1" applyFont="1" applyAlignment="1">
      <alignment horizontal="center" vertical="center"/>
    </xf>
    <xf numFmtId="0" fontId="19" fillId="0" borderId="0" xfId="0" applyFont="1"/>
  </cellXfs>
  <cellStyles count="27">
    <cellStyle name="Normal" xfId="0" builtinId="0"/>
    <cellStyle name="Normal 2" xfId="2" xr:uid="{00000000-0005-0000-0000-000001000000}"/>
    <cellStyle name="Normal 2 2" xfId="5" xr:uid="{00000000-0005-0000-0000-000002000000}"/>
    <cellStyle name="Normal 2 2 2" xfId="14" xr:uid="{00000000-0005-0000-0000-000003000000}"/>
    <cellStyle name="Normal 2 2 2 2" xfId="19" xr:uid="{00000000-0005-0000-0000-000004000000}"/>
    <cellStyle name="Normal 2 2 2 2 2" xfId="26" xr:uid="{B1C0D74E-A9C7-42A3-8627-C70429FC904A}"/>
    <cellStyle name="Normal 2 2 2 3" xfId="23" xr:uid="{63459389-CFB7-423D-9EE3-43AC8CA5970A}"/>
    <cellStyle name="Normal 2 2 5" xfId="8" xr:uid="{00000000-0005-0000-0000-000005000000}"/>
    <cellStyle name="Normal 2 2 5 2" xfId="17" xr:uid="{00000000-0005-0000-0000-000006000000}"/>
    <cellStyle name="Normal 2 2 5 2 2" xfId="24" xr:uid="{A45A931F-3B23-444C-9261-7D619EE8E245}"/>
    <cellStyle name="Normal 2 3" xfId="6" xr:uid="{00000000-0005-0000-0000-000007000000}"/>
    <cellStyle name="Normal 2 3 2" xfId="15" xr:uid="{00000000-0005-0000-0000-000008000000}"/>
    <cellStyle name="Normal 2 3 2 2" xfId="25" xr:uid="{F67F4884-50E7-49F5-82EF-55B1D3FBE96E}"/>
    <cellStyle name="Normal 2 4" xfId="11" xr:uid="{00000000-0005-0000-0000-000009000000}"/>
    <cellStyle name="Normal 2 5" xfId="7" xr:uid="{00000000-0005-0000-0000-00000A000000}"/>
    <cellStyle name="Normal 2 5 2" xfId="16" xr:uid="{00000000-0005-0000-0000-00000B000000}"/>
    <cellStyle name="Normal 2 6" xfId="9" xr:uid="{00000000-0005-0000-0000-00000C000000}"/>
    <cellStyle name="Normal 2 6 2" xfId="18" xr:uid="{00000000-0005-0000-0000-00000D000000}"/>
    <cellStyle name="Normal 2 7" xfId="22" xr:uid="{53470D08-6C46-47C5-B521-97875757959E}"/>
    <cellStyle name="Normal 3" xfId="4" xr:uid="{00000000-0005-0000-0000-00000E000000}"/>
    <cellStyle name="Normal 3 2" xfId="13" xr:uid="{00000000-0005-0000-0000-00000F000000}"/>
    <cellStyle name="Normal 7" xfId="1" xr:uid="{00000000-0005-0000-0000-000010000000}"/>
    <cellStyle name="Normal 7 2" xfId="20" xr:uid="{09E25FC9-EBD1-4B57-A4EE-0B2542EF3F2F}"/>
    <cellStyle name="Porcentaje" xfId="10" builtinId="5"/>
    <cellStyle name="Porcentaje 2" xfId="3" xr:uid="{00000000-0005-0000-0000-000012000000}"/>
    <cellStyle name="Porcentaje 2 2" xfId="12" xr:uid="{00000000-0005-0000-0000-000013000000}"/>
    <cellStyle name="Porcentaje 4" xfId="21" xr:uid="{CEF36498-AD20-42CA-BC96-6209C05EF3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94114-8EFE-41E0-94CA-2D8B36A06989}">
  <dimension ref="A1:M9"/>
  <sheetViews>
    <sheetView tabSelected="1" workbookViewId="0">
      <selection activeCell="A3" sqref="A3"/>
    </sheetView>
  </sheetViews>
  <sheetFormatPr baseColWidth="10" defaultRowHeight="15" x14ac:dyDescent="0.2"/>
  <cols>
    <col min="1" max="2" width="14.28515625" style="144" customWidth="1"/>
    <col min="3" max="3" width="19.140625" style="144" customWidth="1"/>
    <col min="4" max="4" width="20.42578125" style="144" customWidth="1"/>
    <col min="5" max="5" width="29.28515625" style="144" customWidth="1"/>
    <col min="6" max="6" width="21.7109375" style="144" customWidth="1"/>
    <col min="7" max="7" width="11.42578125" style="144"/>
    <col min="8" max="8" width="39" style="144" customWidth="1"/>
    <col min="9" max="9" width="37.42578125" style="144" customWidth="1"/>
    <col min="10" max="10" width="40.7109375" style="144" customWidth="1"/>
    <col min="11" max="11" width="42.5703125" style="144" customWidth="1"/>
    <col min="12" max="12" width="27.5703125" style="144" customWidth="1"/>
    <col min="13" max="16384" width="11.42578125" style="144"/>
  </cols>
  <sheetData>
    <row r="1" spans="1:13" s="100" customFormat="1" x14ac:dyDescent="0.2">
      <c r="B1" s="101"/>
      <c r="C1" s="102"/>
      <c r="D1" s="102"/>
      <c r="E1" s="101"/>
      <c r="F1" s="102" t="s">
        <v>63</v>
      </c>
      <c r="G1" s="102"/>
      <c r="H1" s="102"/>
      <c r="I1" s="102"/>
      <c r="J1" s="102"/>
      <c r="K1" s="102"/>
      <c r="L1" s="102"/>
      <c r="M1" s="102"/>
    </row>
    <row r="2" spans="1:13" s="100" customFormat="1" x14ac:dyDescent="0.25">
      <c r="B2" s="101"/>
      <c r="C2" s="103"/>
      <c r="D2" s="103"/>
      <c r="E2" s="101"/>
      <c r="F2" s="101"/>
      <c r="G2" s="101"/>
      <c r="H2" s="101"/>
      <c r="I2" s="101"/>
      <c r="J2" s="101"/>
      <c r="K2" s="101"/>
      <c r="L2" s="104"/>
      <c r="M2" s="104"/>
    </row>
    <row r="3" spans="1:13" s="100" customFormat="1" ht="15.75" thickBot="1" x14ac:dyDescent="0.3">
      <c r="B3" s="101"/>
      <c r="C3" s="103"/>
      <c r="D3" s="103"/>
      <c r="E3" s="101"/>
      <c r="F3" s="101"/>
      <c r="G3" s="101"/>
      <c r="H3" s="101"/>
      <c r="I3" s="101"/>
      <c r="J3" s="101"/>
      <c r="K3" s="101"/>
      <c r="L3" s="104"/>
      <c r="M3" s="104"/>
    </row>
    <row r="4" spans="1:13" s="110" customFormat="1" ht="60.75" thickBot="1" x14ac:dyDescent="0.3">
      <c r="A4" s="105" t="s">
        <v>106</v>
      </c>
      <c r="B4" s="106" t="s">
        <v>64</v>
      </c>
      <c r="C4" s="107" t="s">
        <v>65</v>
      </c>
      <c r="D4" s="107" t="s">
        <v>66</v>
      </c>
      <c r="E4" s="107" t="s">
        <v>67</v>
      </c>
      <c r="F4" s="107" t="s">
        <v>90</v>
      </c>
      <c r="G4" s="107" t="s">
        <v>68</v>
      </c>
      <c r="H4" s="107" t="s">
        <v>69</v>
      </c>
      <c r="I4" s="107" t="s">
        <v>70</v>
      </c>
      <c r="J4" s="107" t="s">
        <v>71</v>
      </c>
      <c r="K4" s="107" t="s">
        <v>72</v>
      </c>
      <c r="L4" s="108" t="s">
        <v>73</v>
      </c>
      <c r="M4" s="109"/>
    </row>
    <row r="5" spans="1:13" s="100" customFormat="1" ht="299.25" customHeight="1" x14ac:dyDescent="0.25">
      <c r="A5" s="112" t="s">
        <v>102</v>
      </c>
      <c r="B5" s="112" t="s">
        <v>74</v>
      </c>
      <c r="C5" s="113" t="s">
        <v>75</v>
      </c>
      <c r="D5" s="113" t="s">
        <v>88</v>
      </c>
      <c r="E5" s="114" t="s">
        <v>76</v>
      </c>
      <c r="F5" s="113" t="s">
        <v>77</v>
      </c>
      <c r="G5" s="115">
        <v>0.6</v>
      </c>
      <c r="H5" s="114" t="s">
        <v>87</v>
      </c>
      <c r="I5" s="114" t="s">
        <v>78</v>
      </c>
      <c r="J5" s="116">
        <v>1</v>
      </c>
      <c r="K5" s="114" t="s">
        <v>107</v>
      </c>
      <c r="L5" s="117">
        <v>1</v>
      </c>
      <c r="M5" s="118"/>
    </row>
    <row r="6" spans="1:13" s="100" customFormat="1" ht="270" x14ac:dyDescent="0.25">
      <c r="A6" s="119" t="s">
        <v>103</v>
      </c>
      <c r="B6" s="119" t="s">
        <v>92</v>
      </c>
      <c r="C6" s="120" t="s">
        <v>75</v>
      </c>
      <c r="D6" s="120" t="s">
        <v>89</v>
      </c>
      <c r="E6" s="121" t="s">
        <v>79</v>
      </c>
      <c r="F6" s="120" t="s">
        <v>80</v>
      </c>
      <c r="G6" s="122">
        <v>0.85</v>
      </c>
      <c r="H6" s="123">
        <v>1</v>
      </c>
      <c r="I6" s="121" t="s">
        <v>81</v>
      </c>
      <c r="J6" s="124">
        <v>1</v>
      </c>
      <c r="K6" s="121" t="s">
        <v>91</v>
      </c>
      <c r="L6" s="125">
        <v>1</v>
      </c>
      <c r="M6" s="126"/>
    </row>
    <row r="7" spans="1:13" s="100" customFormat="1" ht="390.75" thickBot="1" x14ac:dyDescent="0.3">
      <c r="A7" s="111" t="s">
        <v>104</v>
      </c>
      <c r="B7" s="119" t="s">
        <v>82</v>
      </c>
      <c r="C7" s="120" t="s">
        <v>83</v>
      </c>
      <c r="D7" s="127" t="s">
        <v>93</v>
      </c>
      <c r="E7" s="121" t="s">
        <v>84</v>
      </c>
      <c r="F7" s="120" t="s">
        <v>85</v>
      </c>
      <c r="G7" s="128">
        <v>0.1</v>
      </c>
      <c r="H7" s="121" t="s">
        <v>95</v>
      </c>
      <c r="I7" s="121" t="s">
        <v>94</v>
      </c>
      <c r="J7" s="129">
        <f>((0+0+0.12+7.76)/4)</f>
        <v>1.97</v>
      </c>
      <c r="K7" s="121" t="s">
        <v>108</v>
      </c>
      <c r="L7" s="125">
        <f>(100-J7)/100</f>
        <v>0.98030000000000006</v>
      </c>
      <c r="M7" s="130"/>
    </row>
    <row r="8" spans="1:13" s="100" customFormat="1" ht="375.75" thickBot="1" x14ac:dyDescent="0.3">
      <c r="A8" s="119" t="s">
        <v>105</v>
      </c>
      <c r="B8" s="131" t="s">
        <v>97</v>
      </c>
      <c r="C8" s="132" t="s">
        <v>83</v>
      </c>
      <c r="D8" s="133" t="s">
        <v>96</v>
      </c>
      <c r="E8" s="134" t="s">
        <v>101</v>
      </c>
      <c r="F8" s="135" t="s">
        <v>85</v>
      </c>
      <c r="G8" s="136" t="s">
        <v>100</v>
      </c>
      <c r="H8" s="137" t="s">
        <v>99</v>
      </c>
      <c r="I8" s="137" t="s">
        <v>98</v>
      </c>
      <c r="J8" s="129">
        <f>((100+92.31+77+100)/4)</f>
        <v>92.327500000000001</v>
      </c>
      <c r="K8" s="137" t="s">
        <v>109</v>
      </c>
      <c r="L8" s="138">
        <v>0.92330000000000001</v>
      </c>
      <c r="M8" s="139"/>
    </row>
    <row r="9" spans="1:13" s="100" customFormat="1" ht="25.5" customHeight="1" thickBot="1" x14ac:dyDescent="0.3">
      <c r="B9" s="101"/>
      <c r="C9" s="103"/>
      <c r="D9" s="103"/>
      <c r="E9" s="140"/>
      <c r="F9" s="101"/>
      <c r="G9" s="101"/>
      <c r="H9" s="140"/>
      <c r="I9" s="101"/>
      <c r="J9" s="101"/>
      <c r="K9" s="141" t="s">
        <v>86</v>
      </c>
      <c r="L9" s="142">
        <f>AVERAGE(L5:L8)</f>
        <v>0.97589999999999999</v>
      </c>
      <c r="M9" s="1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6607-3E4F-4885-9E2E-6D4835CCC366}">
  <dimension ref="A3:Y16"/>
  <sheetViews>
    <sheetView topLeftCell="V14" workbookViewId="0">
      <selection activeCell="Y15" sqref="Y15"/>
    </sheetView>
  </sheetViews>
  <sheetFormatPr baseColWidth="10" defaultColWidth="11.28515625" defaultRowHeight="12" x14ac:dyDescent="0.2"/>
  <cols>
    <col min="1" max="1" width="11.5703125" style="14" customWidth="1"/>
    <col min="2" max="2" width="13" style="14" customWidth="1"/>
    <col min="3" max="3" width="14.140625" style="14" customWidth="1"/>
    <col min="4" max="4" width="24.42578125" style="14" customWidth="1"/>
    <col min="5" max="5" width="14.28515625" style="15" customWidth="1"/>
    <col min="6" max="6" width="32.28515625" style="16" customWidth="1"/>
    <col min="7" max="7" width="33" style="16" customWidth="1"/>
    <col min="8" max="8" width="37.85546875" style="16" customWidth="1"/>
    <col min="9" max="9" width="18" style="17" customWidth="1"/>
    <col min="10" max="10" width="14.85546875" style="17" customWidth="1"/>
    <col min="11" max="11" width="60.5703125" style="17" customWidth="1"/>
    <col min="12" max="15" width="19.28515625" style="15" customWidth="1"/>
    <col min="16" max="16" width="17.42578125" style="15" customWidth="1"/>
    <col min="17" max="18" width="14.140625" style="17" customWidth="1"/>
    <col min="19" max="19" width="21" style="15" customWidth="1"/>
    <col min="20" max="20" width="33.5703125" style="16" customWidth="1"/>
    <col min="21" max="22" width="51.42578125" style="16" customWidth="1"/>
    <col min="23" max="23" width="57.140625" style="16" customWidth="1"/>
    <col min="24" max="24" width="24.85546875" style="25" customWidth="1"/>
    <col min="25" max="25" width="18.42578125" style="25" customWidth="1"/>
    <col min="26" max="16384" width="11.28515625" style="16"/>
  </cols>
  <sheetData>
    <row r="3" spans="1:25" ht="12.75" thickBot="1" x14ac:dyDescent="0.25"/>
    <row r="4" spans="1:25" s="22" customFormat="1" ht="36.75" thickBot="1" x14ac:dyDescent="0.3">
      <c r="A4" s="18" t="s">
        <v>11</v>
      </c>
      <c r="B4" s="19" t="s">
        <v>0</v>
      </c>
      <c r="C4" s="19" t="s">
        <v>1</v>
      </c>
      <c r="D4" s="19" t="s">
        <v>12</v>
      </c>
      <c r="E4" s="19" t="s">
        <v>2</v>
      </c>
      <c r="F4" s="19" t="s">
        <v>3</v>
      </c>
      <c r="G4" s="19" t="s">
        <v>4</v>
      </c>
      <c r="H4" s="19" t="s">
        <v>5</v>
      </c>
      <c r="I4" s="19" t="s">
        <v>10</v>
      </c>
      <c r="J4" s="19" t="s">
        <v>6</v>
      </c>
      <c r="K4" s="19" t="s">
        <v>14</v>
      </c>
      <c r="L4" s="19" t="s">
        <v>15</v>
      </c>
      <c r="M4" s="19" t="s">
        <v>16</v>
      </c>
      <c r="N4" s="19" t="s">
        <v>17</v>
      </c>
      <c r="O4" s="19" t="s">
        <v>18</v>
      </c>
      <c r="P4" s="19" t="s">
        <v>7</v>
      </c>
      <c r="Q4" s="19" t="s">
        <v>8</v>
      </c>
      <c r="R4" s="19" t="s">
        <v>9</v>
      </c>
      <c r="S4" s="20" t="s">
        <v>13</v>
      </c>
      <c r="T4" s="21" t="s">
        <v>123</v>
      </c>
      <c r="U4" s="21" t="s">
        <v>122</v>
      </c>
      <c r="V4" s="21" t="s">
        <v>121</v>
      </c>
      <c r="W4" s="31" t="s">
        <v>110</v>
      </c>
      <c r="X4" s="33" t="s">
        <v>111</v>
      </c>
      <c r="Y4" s="33" t="s">
        <v>112</v>
      </c>
    </row>
    <row r="5" spans="1:25" ht="96.75" thickBot="1" x14ac:dyDescent="0.25">
      <c r="A5" s="63">
        <v>4</v>
      </c>
      <c r="B5" s="63" t="s">
        <v>34</v>
      </c>
      <c r="C5" s="63" t="s">
        <v>35</v>
      </c>
      <c r="D5" s="63" t="s">
        <v>19</v>
      </c>
      <c r="E5" s="63" t="s">
        <v>23</v>
      </c>
      <c r="F5" s="63" t="s">
        <v>40</v>
      </c>
      <c r="G5" s="63" t="s">
        <v>44</v>
      </c>
      <c r="H5" s="3" t="s">
        <v>54</v>
      </c>
      <c r="I5" s="2">
        <v>44926</v>
      </c>
      <c r="J5" s="1">
        <v>0.34</v>
      </c>
      <c r="K5" s="49" t="s">
        <v>55</v>
      </c>
      <c r="L5" s="52">
        <v>0.25</v>
      </c>
      <c r="M5" s="52">
        <v>0.5</v>
      </c>
      <c r="N5" s="52">
        <v>0.75</v>
      </c>
      <c r="O5" s="52">
        <v>1</v>
      </c>
      <c r="P5" s="49" t="s">
        <v>24</v>
      </c>
      <c r="Q5" s="55">
        <v>44562</v>
      </c>
      <c r="R5" s="55">
        <v>44742</v>
      </c>
      <c r="S5" s="60" t="s">
        <v>25</v>
      </c>
      <c r="T5" s="82">
        <v>0.95</v>
      </c>
      <c r="U5" s="62" t="s">
        <v>120</v>
      </c>
      <c r="V5" s="48" t="s">
        <v>61</v>
      </c>
      <c r="W5" s="32" t="s">
        <v>124</v>
      </c>
      <c r="X5" s="37">
        <v>0.34</v>
      </c>
      <c r="Y5" s="37">
        <v>0.95</v>
      </c>
    </row>
    <row r="6" spans="1:25" ht="24.75" thickBot="1" x14ac:dyDescent="0.35">
      <c r="A6" s="51"/>
      <c r="B6" s="51"/>
      <c r="C6" s="51"/>
      <c r="D6" s="51"/>
      <c r="E6" s="51"/>
      <c r="F6" s="51"/>
      <c r="G6" s="51"/>
      <c r="H6" s="3" t="s">
        <v>45</v>
      </c>
      <c r="I6" s="2">
        <v>44926</v>
      </c>
      <c r="J6" s="1">
        <v>0.33</v>
      </c>
      <c r="K6" s="51"/>
      <c r="L6" s="54"/>
      <c r="M6" s="54"/>
      <c r="N6" s="54"/>
      <c r="O6" s="54"/>
      <c r="P6" s="51"/>
      <c r="Q6" s="61"/>
      <c r="R6" s="61"/>
      <c r="S6" s="59"/>
      <c r="T6" s="40"/>
      <c r="U6" s="43"/>
      <c r="V6" s="46"/>
      <c r="W6" s="32" t="s">
        <v>125</v>
      </c>
      <c r="X6" s="37">
        <v>0.33</v>
      </c>
      <c r="Y6" s="34"/>
    </row>
    <row r="7" spans="1:25" ht="107.25" customHeight="1" thickBot="1" x14ac:dyDescent="0.35">
      <c r="A7" s="50"/>
      <c r="B7" s="50"/>
      <c r="C7" s="50"/>
      <c r="D7" s="50"/>
      <c r="E7" s="50"/>
      <c r="F7" s="50"/>
      <c r="G7" s="50"/>
      <c r="H7" s="3" t="s">
        <v>56</v>
      </c>
      <c r="I7" s="2">
        <v>44926</v>
      </c>
      <c r="J7" s="1">
        <v>0.33</v>
      </c>
      <c r="K7" s="50"/>
      <c r="L7" s="53"/>
      <c r="M7" s="53"/>
      <c r="N7" s="53"/>
      <c r="O7" s="53"/>
      <c r="P7" s="50"/>
      <c r="Q7" s="56"/>
      <c r="R7" s="56"/>
      <c r="S7" s="58"/>
      <c r="T7" s="41"/>
      <c r="U7" s="44"/>
      <c r="V7" s="47"/>
      <c r="W7" s="32" t="s">
        <v>126</v>
      </c>
      <c r="X7" s="37">
        <v>0.28000000000000003</v>
      </c>
      <c r="Y7" s="35"/>
    </row>
    <row r="8" spans="1:25" ht="72.75" thickBot="1" x14ac:dyDescent="0.25">
      <c r="A8" s="27">
        <v>4</v>
      </c>
      <c r="B8" s="28" t="s">
        <v>34</v>
      </c>
      <c r="C8" s="28" t="s">
        <v>36</v>
      </c>
      <c r="D8" s="76" t="s">
        <v>19</v>
      </c>
      <c r="E8" s="77" t="s">
        <v>26</v>
      </c>
      <c r="F8" s="77" t="s">
        <v>41</v>
      </c>
      <c r="G8" s="77" t="s">
        <v>27</v>
      </c>
      <c r="H8" s="3" t="s">
        <v>46</v>
      </c>
      <c r="I8" s="2">
        <v>44926</v>
      </c>
      <c r="J8" s="1">
        <v>0.65</v>
      </c>
      <c r="K8" s="78" t="s">
        <v>28</v>
      </c>
      <c r="L8" s="71">
        <v>0</v>
      </c>
      <c r="M8" s="71">
        <v>0</v>
      </c>
      <c r="N8" s="69">
        <v>0</v>
      </c>
      <c r="O8" s="67">
        <v>1</v>
      </c>
      <c r="P8" s="55" t="s">
        <v>24</v>
      </c>
      <c r="Q8" s="55">
        <v>44562</v>
      </c>
      <c r="R8" s="55">
        <v>44926</v>
      </c>
      <c r="S8" s="57" t="s">
        <v>25</v>
      </c>
      <c r="T8" s="81">
        <v>1</v>
      </c>
      <c r="U8" s="42" t="s">
        <v>119</v>
      </c>
      <c r="V8" s="45" t="s">
        <v>133</v>
      </c>
      <c r="W8" s="26" t="s">
        <v>127</v>
      </c>
      <c r="X8" s="37">
        <v>0.65</v>
      </c>
      <c r="Y8" s="37">
        <v>1</v>
      </c>
    </row>
    <row r="9" spans="1:25" ht="60.75" thickBot="1" x14ac:dyDescent="0.35">
      <c r="A9" s="27"/>
      <c r="B9" s="28"/>
      <c r="C9" s="28"/>
      <c r="D9" s="75"/>
      <c r="E9" s="74"/>
      <c r="F9" s="74"/>
      <c r="G9" s="74"/>
      <c r="H9" s="3" t="s">
        <v>47</v>
      </c>
      <c r="I9" s="2">
        <v>44926</v>
      </c>
      <c r="J9" s="1">
        <v>0.35</v>
      </c>
      <c r="K9" s="72"/>
      <c r="L9" s="72"/>
      <c r="M9" s="72"/>
      <c r="N9" s="70"/>
      <c r="O9" s="68"/>
      <c r="P9" s="56"/>
      <c r="Q9" s="56"/>
      <c r="R9" s="56"/>
      <c r="S9" s="58"/>
      <c r="T9" s="66"/>
      <c r="U9" s="44"/>
      <c r="V9" s="47"/>
      <c r="W9" s="26" t="s">
        <v>128</v>
      </c>
      <c r="X9" s="37">
        <v>0.35</v>
      </c>
      <c r="Y9" s="36"/>
    </row>
    <row r="10" spans="1:25" ht="121.5" customHeight="1" thickBot="1" x14ac:dyDescent="0.25">
      <c r="A10" s="27">
        <v>4</v>
      </c>
      <c r="B10" s="28" t="s">
        <v>34</v>
      </c>
      <c r="C10" s="28" t="s">
        <v>37</v>
      </c>
      <c r="D10" s="29" t="s">
        <v>19</v>
      </c>
      <c r="E10" s="80" t="s">
        <v>29</v>
      </c>
      <c r="F10" s="30" t="s">
        <v>42</v>
      </c>
      <c r="G10" s="30" t="s">
        <v>48</v>
      </c>
      <c r="H10" s="3" t="s">
        <v>57</v>
      </c>
      <c r="I10" s="2">
        <v>44926</v>
      </c>
      <c r="J10" s="1">
        <v>0.4</v>
      </c>
      <c r="K10" s="71" t="s">
        <v>51</v>
      </c>
      <c r="L10" s="69">
        <v>0.03</v>
      </c>
      <c r="M10" s="69">
        <v>0.23</v>
      </c>
      <c r="N10" s="69">
        <v>0.3</v>
      </c>
      <c r="O10" s="67">
        <v>1</v>
      </c>
      <c r="P10" s="55" t="s">
        <v>20</v>
      </c>
      <c r="Q10" s="55">
        <v>44562</v>
      </c>
      <c r="R10" s="55">
        <v>44926</v>
      </c>
      <c r="S10" s="57" t="s">
        <v>25</v>
      </c>
      <c r="T10" s="65">
        <v>1</v>
      </c>
      <c r="U10" s="42" t="s">
        <v>62</v>
      </c>
      <c r="V10" s="45" t="s">
        <v>133</v>
      </c>
      <c r="W10" s="26" t="s">
        <v>129</v>
      </c>
      <c r="X10" s="37">
        <v>0.4</v>
      </c>
      <c r="Y10" s="37">
        <v>1</v>
      </c>
    </row>
    <row r="11" spans="1:25" ht="72.75" thickBot="1" x14ac:dyDescent="0.35">
      <c r="A11" s="27"/>
      <c r="B11" s="28"/>
      <c r="C11" s="28"/>
      <c r="D11" s="29"/>
      <c r="E11" s="80"/>
      <c r="F11" s="30"/>
      <c r="G11" s="30"/>
      <c r="H11" s="3" t="s">
        <v>49</v>
      </c>
      <c r="I11" s="2">
        <v>44926</v>
      </c>
      <c r="J11" s="1">
        <v>0.3</v>
      </c>
      <c r="K11" s="72"/>
      <c r="L11" s="97"/>
      <c r="M11" s="97"/>
      <c r="N11" s="97"/>
      <c r="O11" s="98"/>
      <c r="P11" s="61"/>
      <c r="Q11" s="61"/>
      <c r="R11" s="61"/>
      <c r="S11" s="59"/>
      <c r="T11" s="99"/>
      <c r="U11" s="43"/>
      <c r="V11" s="46"/>
      <c r="W11" s="26" t="s">
        <v>130</v>
      </c>
      <c r="X11" s="37">
        <v>0.3</v>
      </c>
      <c r="Y11" s="79"/>
    </row>
    <row r="12" spans="1:25" ht="24.75" thickBot="1" x14ac:dyDescent="0.35">
      <c r="A12" s="27"/>
      <c r="B12" s="28"/>
      <c r="C12" s="28"/>
      <c r="D12" s="29"/>
      <c r="E12" s="80"/>
      <c r="F12" s="30"/>
      <c r="G12" s="30"/>
      <c r="H12" s="3" t="s">
        <v>50</v>
      </c>
      <c r="I12" s="2">
        <v>44926</v>
      </c>
      <c r="J12" s="1">
        <v>0.3</v>
      </c>
      <c r="K12" s="64"/>
      <c r="L12" s="70"/>
      <c r="M12" s="70"/>
      <c r="N12" s="70"/>
      <c r="O12" s="68"/>
      <c r="P12" s="56"/>
      <c r="Q12" s="56"/>
      <c r="R12" s="56"/>
      <c r="S12" s="58"/>
      <c r="T12" s="66"/>
      <c r="U12" s="44"/>
      <c r="V12" s="47"/>
      <c r="W12" s="26" t="s">
        <v>131</v>
      </c>
      <c r="X12" s="37">
        <v>0.3</v>
      </c>
      <c r="Y12" s="36"/>
    </row>
    <row r="13" spans="1:25" ht="96.75" thickBot="1" x14ac:dyDescent="0.25">
      <c r="A13" s="11">
        <v>1</v>
      </c>
      <c r="B13" s="6" t="s">
        <v>22</v>
      </c>
      <c r="C13" s="6" t="s">
        <v>38</v>
      </c>
      <c r="D13" s="10" t="s">
        <v>19</v>
      </c>
      <c r="E13" s="9" t="s">
        <v>30</v>
      </c>
      <c r="F13" s="8" t="s">
        <v>52</v>
      </c>
      <c r="G13" s="8" t="s">
        <v>58</v>
      </c>
      <c r="H13" s="8" t="s">
        <v>31</v>
      </c>
      <c r="I13" s="2">
        <v>44926</v>
      </c>
      <c r="J13" s="1">
        <v>1</v>
      </c>
      <c r="K13" s="5" t="s">
        <v>32</v>
      </c>
      <c r="L13" s="7">
        <v>0</v>
      </c>
      <c r="M13" s="7">
        <v>0</v>
      </c>
      <c r="N13" s="7">
        <v>0</v>
      </c>
      <c r="O13" s="13">
        <v>1</v>
      </c>
      <c r="P13" s="5" t="s">
        <v>24</v>
      </c>
      <c r="Q13" s="12">
        <v>44562</v>
      </c>
      <c r="R13" s="12">
        <v>44926</v>
      </c>
      <c r="S13" s="4" t="s">
        <v>25</v>
      </c>
      <c r="T13" s="83">
        <v>1</v>
      </c>
      <c r="U13" s="23" t="s">
        <v>60</v>
      </c>
      <c r="V13" s="24" t="s">
        <v>133</v>
      </c>
      <c r="W13" s="26" t="s">
        <v>113</v>
      </c>
      <c r="X13" s="37">
        <v>1</v>
      </c>
      <c r="Y13" s="37">
        <v>1</v>
      </c>
    </row>
    <row r="14" spans="1:25" ht="120.75" thickBot="1" x14ac:dyDescent="0.25">
      <c r="A14" s="91">
        <v>1</v>
      </c>
      <c r="B14" s="93" t="s">
        <v>21</v>
      </c>
      <c r="C14" s="93" t="s">
        <v>39</v>
      </c>
      <c r="D14" s="94" t="s">
        <v>19</v>
      </c>
      <c r="E14" s="95" t="s">
        <v>33</v>
      </c>
      <c r="F14" s="73" t="s">
        <v>43</v>
      </c>
      <c r="G14" s="73" t="s">
        <v>118</v>
      </c>
      <c r="H14" s="3" t="s">
        <v>53</v>
      </c>
      <c r="I14" s="2">
        <v>44926</v>
      </c>
      <c r="J14" s="1">
        <v>0.4</v>
      </c>
      <c r="K14" s="60" t="s">
        <v>117</v>
      </c>
      <c r="L14" s="69">
        <v>0</v>
      </c>
      <c r="M14" s="69">
        <v>0.6</v>
      </c>
      <c r="N14" s="69">
        <v>0.6</v>
      </c>
      <c r="O14" s="69">
        <v>1</v>
      </c>
      <c r="P14" s="39" t="s">
        <v>24</v>
      </c>
      <c r="Q14" s="85">
        <v>44562</v>
      </c>
      <c r="R14" s="38">
        <v>44926</v>
      </c>
      <c r="S14" s="4" t="s">
        <v>25</v>
      </c>
      <c r="T14" s="81">
        <v>1</v>
      </c>
      <c r="U14" s="42" t="s">
        <v>59</v>
      </c>
      <c r="V14" s="45" t="s">
        <v>133</v>
      </c>
      <c r="W14" s="26" t="s">
        <v>114</v>
      </c>
      <c r="X14" s="37">
        <v>0.4</v>
      </c>
      <c r="Y14" s="37">
        <v>1</v>
      </c>
    </row>
    <row r="15" spans="1:25" ht="60.75" thickBot="1" x14ac:dyDescent="0.35">
      <c r="A15" s="92"/>
      <c r="B15" s="89"/>
      <c r="C15" s="89"/>
      <c r="D15" s="74"/>
      <c r="E15" s="96"/>
      <c r="F15" s="74"/>
      <c r="G15" s="74"/>
      <c r="H15" s="74" t="s">
        <v>116</v>
      </c>
      <c r="I15" s="2">
        <v>44926</v>
      </c>
      <c r="J15" s="1">
        <v>0.6</v>
      </c>
      <c r="K15" s="89"/>
      <c r="L15" s="70"/>
      <c r="M15" s="70"/>
      <c r="N15" s="70"/>
      <c r="O15" s="70"/>
      <c r="P15" s="39"/>
      <c r="Q15" s="86"/>
      <c r="R15" s="39"/>
      <c r="S15" s="84"/>
      <c r="T15" s="66"/>
      <c r="U15" s="47"/>
      <c r="V15" s="47"/>
      <c r="W15" s="32" t="s">
        <v>115</v>
      </c>
      <c r="X15" s="88">
        <v>0.6</v>
      </c>
      <c r="Y15" s="87"/>
    </row>
    <row r="16" spans="1:25" ht="22.5" customHeight="1" x14ac:dyDescent="0.2">
      <c r="W16" s="16" t="s">
        <v>132</v>
      </c>
      <c r="Y16" s="90">
        <v>0.99</v>
      </c>
    </row>
  </sheetData>
  <mergeCells count="10">
    <mergeCell ref="A10:A12"/>
    <mergeCell ref="B10:B12"/>
    <mergeCell ref="C10:C12"/>
    <mergeCell ref="D10:D12"/>
    <mergeCell ref="E10:E12"/>
    <mergeCell ref="F10:F12"/>
    <mergeCell ref="G10:G12"/>
    <mergeCell ref="A8:A9"/>
    <mergeCell ref="B8:B9"/>
    <mergeCell ref="C8:C9"/>
  </mergeCells>
  <dataValidations count="3">
    <dataValidation allowBlank="1" showInputMessage="1" showErrorMessage="1" prompt="Este campo solo debe ser diligenciado cuando el resultado del indicador sea menor al resultado esperado para el periodo. No solo se debe describir el retraso, de igual manera debe registrarse la solución para el retraso presentado." sqref="V5:V15" xr:uid="{B5EA221A-6AF6-4503-A295-32F450A4FCBA}"/>
    <dataValidation type="textLength" allowBlank="1" showInputMessage="1" showErrorMessage="1" prompt="Registre en este campo los avances que expliquen el resultado obtenido. Describa acciones concretas que den cuenta de la gestión adelantada. Si describe logros utilice datos y/o cifras comparativas que demuestren el logro obtenido." sqref="U5:U15" xr:uid="{8DF81D68-D135-46F3-A646-4C3BE120EC95}">
      <formula1>10</formula1>
      <formula2>600</formula2>
    </dataValidation>
    <dataValidation type="decimal" allowBlank="1" showInputMessage="1" showErrorMessage="1" sqref="T5:T15" xr:uid="{11B483D3-A968-43EE-A3F5-F224151E9C47}">
      <formula1>0</formula1>
      <formula2>1</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 Indicadores de G</vt:lpstr>
      <vt:lpstr>Anexo 2 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Herlay Hurtado Ortiz</cp:lastModifiedBy>
  <cp:lastPrinted>2022-09-06T19:25:13Z</cp:lastPrinted>
  <dcterms:created xsi:type="dcterms:W3CDTF">2019-02-08T12:15:47Z</dcterms:created>
  <dcterms:modified xsi:type="dcterms:W3CDTF">2023-01-31T11:16:01Z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2022-05-10T19:29:03Z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7e28dd6f-60cc-47f5-9e02-d0289dd3cfa3</vt:lpwstr>
  </property>
  <property fmtid="{D5CDD505-2E9C-101B-9397-08002B2CF9AE}" pid="8" name="MSIP_Label_6d4a1d0b-1085-4621-a04c-793d50865184_ContentBits">
    <vt:lpwstr>0</vt:lpwstr>
  </property>
</Properties>
</file>