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hn.burgos\OneDrive - Admincloud TRANSMILENIO\Escritorio\PAAC mayo 2023\"/>
    </mc:Choice>
  </mc:AlternateContent>
  <bookViews>
    <workbookView xWindow="0" yWindow="0" windowWidth="9240" windowHeight="45"/>
  </bookViews>
  <sheets>
    <sheet name="Anexo 1 - Avance Estrategias"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1_SE">#REF!</definedName>
    <definedName name="_A1">'[1]SECRETARIA DE EDUCACION'!#REF!</definedName>
    <definedName name="_xlnm._FilterDatabase" localSheetId="0" hidden="1">'Anexo 1 - Avance Estrategias'!$A$36:$T$78</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4" l="1"/>
  <c r="R56" i="4"/>
  <c r="R40" i="4"/>
  <c r="R68" i="4"/>
  <c r="R66" i="4"/>
  <c r="R65" i="4"/>
  <c r="R62" i="4"/>
  <c r="R61" i="4"/>
  <c r="R57" i="4"/>
  <c r="L70" i="4"/>
  <c r="L68" i="4"/>
  <c r="L66" i="4"/>
  <c r="L65" i="4"/>
  <c r="L61" i="4"/>
  <c r="L57" i="4"/>
  <c r="L49" i="4"/>
  <c r="L40" i="4"/>
</calcChain>
</file>

<file path=xl/sharedStrings.xml><?xml version="1.0" encoding="utf-8"?>
<sst xmlns="http://schemas.openxmlformats.org/spreadsheetml/2006/main" count="725" uniqueCount="478">
  <si>
    <t>Entidad:</t>
  </si>
  <si>
    <t>EMPRESA DE TRANSPORTE DEL TERCER MILENIO - TRANSMILENIO S. A.</t>
  </si>
  <si>
    <t>Proceso o Actividad Auditada:</t>
  </si>
  <si>
    <t>Monitoreo al Plan Anticorrupción y Atención al Ciudadano PAAC 2023</t>
  </si>
  <si>
    <t>monitoreo realizado por:</t>
  </si>
  <si>
    <t>Natalia López Salas</t>
  </si>
  <si>
    <t>Cargo responsable del monitoreo:</t>
  </si>
  <si>
    <t>Contratista</t>
  </si>
  <si>
    <t>Área responsable del monitoreo:</t>
  </si>
  <si>
    <t>Oficina de Control Interno</t>
  </si>
  <si>
    <t>Periodo monitoreo:</t>
  </si>
  <si>
    <t>con corte a 30 de abril de 2023</t>
  </si>
  <si>
    <t>Fecha de monitoreo:</t>
  </si>
  <si>
    <t>Versión de la matriz:</t>
  </si>
  <si>
    <t>Fecha de Publicación:</t>
  </si>
  <si>
    <t>Ruta Publicación:</t>
  </si>
  <si>
    <t>En la página WEB de la Entidad en barra de menú - TRANSMILENIO S. A. - Planes y Proyectos Institucionales - Plan Anticorrupción y de Atención al Ciudadano - 2023</t>
  </si>
  <si>
    <t>Monitoreo segunda línea de defensa</t>
  </si>
  <si>
    <t>Como segunda línea de defensa la Oficina Asesora de Planeación realizara el primer monitoreo a las estrategias PAAC con corte a 30 de abril de 2023, a continuación se presentan los resultados</t>
  </si>
  <si>
    <t>Información de la Entidad</t>
  </si>
  <si>
    <t>Procesos</t>
  </si>
  <si>
    <t>Siglas Procesos</t>
  </si>
  <si>
    <t>Áreas</t>
  </si>
  <si>
    <t>Siglas Áreas</t>
  </si>
  <si>
    <t>Adquisición de Bienes y Servicios</t>
  </si>
  <si>
    <t>ABYS</t>
  </si>
  <si>
    <t>Dirección Corporativa</t>
  </si>
  <si>
    <t>DC</t>
  </si>
  <si>
    <t>Desarrollo Estratégico</t>
  </si>
  <si>
    <t>DE</t>
  </si>
  <si>
    <t>Dirección de TIC</t>
  </si>
  <si>
    <t>DTIC</t>
  </si>
  <si>
    <t>Evaluación y Mejoramiento de la Gestión</t>
  </si>
  <si>
    <t>EMG</t>
  </si>
  <si>
    <t>Dirección Técnica de BRT</t>
  </si>
  <si>
    <t>DTBRT</t>
  </si>
  <si>
    <t>Gestión de Asuntos Disciplinarios</t>
  </si>
  <si>
    <t>GAD</t>
  </si>
  <si>
    <t>Dirección Técnica de Buses</t>
  </si>
  <si>
    <t>DTB</t>
  </si>
  <si>
    <t>Gestión de Información Financiera y Contable</t>
  </si>
  <si>
    <t>GIFC</t>
  </si>
  <si>
    <t>Dirección Técnica de Infraestructura</t>
  </si>
  <si>
    <t>DTI</t>
  </si>
  <si>
    <t>Gestión de Mercadeo</t>
  </si>
  <si>
    <t>GM</t>
  </si>
  <si>
    <t>Dirección Técnica de Seguridad</t>
  </si>
  <si>
    <t>DTS</t>
  </si>
  <si>
    <t>Gestión de Servicios Logísticos</t>
  </si>
  <si>
    <t>GSL</t>
  </si>
  <si>
    <t>Oficina Asesora de Planeación</t>
  </si>
  <si>
    <t>OAP</t>
  </si>
  <si>
    <t>Gestión de Talento Humano</t>
  </si>
  <si>
    <t>GTH</t>
  </si>
  <si>
    <t>Oficina de Control Disciplinario Interno</t>
  </si>
  <si>
    <t>OCDI</t>
  </si>
  <si>
    <t>Gestión de TIC</t>
  </si>
  <si>
    <t>GTIC</t>
  </si>
  <si>
    <t>OCI</t>
  </si>
  <si>
    <t>Gestión Económica de los Agentes del Sistema</t>
  </si>
  <si>
    <t>GEAS</t>
  </si>
  <si>
    <t>Subgerencia de Atención al Usuario y Comunicaciones</t>
  </si>
  <si>
    <t>SAUC</t>
  </si>
  <si>
    <t>Gestión Grupos de Interés</t>
  </si>
  <si>
    <t>GGI</t>
  </si>
  <si>
    <t>Subgerencia de Negocios Colaterales</t>
  </si>
  <si>
    <t>SNC</t>
  </si>
  <si>
    <t>Gestión Jurídica</t>
  </si>
  <si>
    <t>GJ</t>
  </si>
  <si>
    <t>Subgerencia Económica</t>
  </si>
  <si>
    <t>SE</t>
  </si>
  <si>
    <t>Monitoreo Integral de la Operación del SITP</t>
  </si>
  <si>
    <t>MIOSITP</t>
  </si>
  <si>
    <t>Subgerencia General</t>
  </si>
  <si>
    <t>SG</t>
  </si>
  <si>
    <t>Planeación del SITP</t>
  </si>
  <si>
    <t>PSITP</t>
  </si>
  <si>
    <t>Subgerencia Jurídica</t>
  </si>
  <si>
    <t>SJ</t>
  </si>
  <si>
    <t>Supervisión y Control de la Operación del SITP</t>
  </si>
  <si>
    <t>SYCOSITP</t>
  </si>
  <si>
    <t>Subgerencia Técnica y de Servicios</t>
  </si>
  <si>
    <t>STS</t>
  </si>
  <si>
    <t>Componente</t>
  </si>
  <si>
    <t>Subcomponente</t>
  </si>
  <si>
    <t>#</t>
  </si>
  <si>
    <t>Actividades</t>
  </si>
  <si>
    <t>Meta o producto</t>
  </si>
  <si>
    <t>Indicador</t>
  </si>
  <si>
    <t xml:space="preserve">Responsable </t>
  </si>
  <si>
    <t>Área</t>
  </si>
  <si>
    <t>Fecha Inicio</t>
  </si>
  <si>
    <t>Fecha Final</t>
  </si>
  <si>
    <t xml:space="preserve">Compromiso Asociado al Plan de Acción </t>
  </si>
  <si>
    <t>Cumplimiento del indicador (%)</t>
  </si>
  <si>
    <t>Descripción del avance - enero a abril de 2023 - Primera Línea de Defensa</t>
  </si>
  <si>
    <t>Retrasos y soluciones</t>
  </si>
  <si>
    <t>Soportes del avance y lugar donde reposan</t>
  </si>
  <si>
    <t>Primer Monitoreo (período reportado enero a abril de 2023)
(Segunda Línea de Defensa)</t>
  </si>
  <si>
    <t>Observaciones y o Conclusiones de la Oficina de Control Interno, Segundo Seguimiento Estrategias del Plan Anticorrupción y Atención al Ciudadano PAAC 2022.</t>
  </si>
  <si>
    <t>% avance al indicador dado por la oficina de control interno</t>
  </si>
  <si>
    <t>Soportes</t>
  </si>
  <si>
    <t>Segundo Monitoreo (período reportado mayo a agosto de 2023)
(Segunda Línea de Defensa)</t>
  </si>
  <si>
    <t>Tercer Monitoreo (período reportado Septiembre a diciembre de 2023)
(Segunda Línea de Defensa)</t>
  </si>
  <si>
    <r>
      <t xml:space="preserve">1. </t>
    </r>
    <r>
      <rPr>
        <sz val="11"/>
        <color theme="1"/>
        <rFont val="Calibri"/>
        <family val="2"/>
        <scheme val="minor"/>
      </rPr>
      <t>Gestión del riesgo de corrupción - mapa de riesgos de corrupción</t>
    </r>
  </si>
  <si>
    <t>Política de Administración de Riesgos</t>
  </si>
  <si>
    <t>1.1</t>
  </si>
  <si>
    <t>Actualizar y aprobar el manual de gestión de riesgos de la Entidad, incorporando los riesgos asociados a lavados de activos y financiación del terrorismo (LA/FT)</t>
  </si>
  <si>
    <t>Un manual de riesgos actualizado con  lavados de activos y financiación del terrorismo</t>
  </si>
  <si>
    <t>(Un manual de riesgos actualizado con  lavados de activos y financiación del terrorismo/1)*100</t>
  </si>
  <si>
    <t>Jefe  Oficina Asesora de Planeación y Profesional Universitario Grado 4 - Gestión Integral</t>
  </si>
  <si>
    <t>OAPP1</t>
  </si>
  <si>
    <t>En el mes de enero de 2023 se actualizó, aprobó y publicó la versión 6 del documento M-OP-002 Manual para la gestión del riesgo en TRANSMILENIO S.A. donde se incorpora lo relacionado con riesgos de lavado de activos y lucha contra el terrorismo.</t>
  </si>
  <si>
    <t>Ninguna</t>
  </si>
  <si>
    <t>Soportes de la actividad:
a) 1.1. M-OP-002 Manual para la Gestión del Riesgo en TRANSMILENIO S A V.6
b) 1.1. Publicación intranet M-OP-002
c) https://transmilenio.sharepoint.com/OficPlaneacion/Documents/Forms/AllItems.aspx?FolderCTID=0x01200041719EEC428BB44B9064D8F37506C26A&amp;id=%2FOficPlaneacion%2FDocuments%2FSIG%2FManual%20de%20Procedimientos%2FA%2E%20Proceso%20Desarrollo%20Estrat%C3%A9gico%2FManuales%2FM%2DOP%2D002%20Manual%20para%20la%20Gestio%CC%81n%20del%20Riesgo%20en%20TRANSMILENIO%20S%20A%20V%2E6%2Epdf&amp;viewid=ac888480%2D5ee0%2D4cae%2Da3ab%2D102820506e64&amp;parent=%2FOficPlaneacion%2FDocuments%2FSIG%2FManual%20de%20Procedimientos%2FA%2E%20Proceso%20Desarrollo%20Estrat%C3%A9gico%2FManuales</t>
  </si>
  <si>
    <t>La actualización del manual contempla los temas relacionados con lavado de activos y financiación del terrorismo, además se llevo acabo en los tiempos establecidos</t>
  </si>
  <si>
    <t>La Oficina Asesora de Planeación remitió los soportes que evidencian el cumplimiento de la estrategia. Así mismo, se verificó la publicación en el MIPG de la Intranet de la entidad en el proceso de Desarrollo Estratégico/manuales, allí se evidencia el M-OP-002 Manual para la Gestión del Riesgo en TRANSMILENIO S.A. versión 6 de Enero 2023.</t>
  </si>
  <si>
    <t>1. M-OP-002 Manual para la Gestión del Riesgo en TRANSMILENIO S.A. versión 6 de Enero 2023.
2. Publicación MIPG Intranet de la entidad.</t>
  </si>
  <si>
    <t>Construcción del Mapa de Riesgos de Corrupción</t>
  </si>
  <si>
    <t>1.2</t>
  </si>
  <si>
    <t>Actualizar en los casos que se requiera la matriz de riesgos de corrupción par la vigencia 2023</t>
  </si>
  <si>
    <t xml:space="preserve">Una (1) Matriz de riesgos de corrupción 2023 actualizada </t>
  </si>
  <si>
    <t>(# Actualizaciones realizadas a la matriz de Riesgos de Corrupción 2023 / # actualizaciones requeridas a la matriz de Riesgos de Corrupción 2023)*100</t>
  </si>
  <si>
    <t>En el mes de enero de 2023 en coordinación con los enlaces de todas las dependencias, se realizó la revisión y actualización de  los riesgos de corrupción de la Entidad, los cuales se publicaron en el link de transparencia el 31 de enero de 2023.  Dentro de las principales modificaciones que se presentaron, se resaltan los siguientes: 
* Ajustes a descripción de los riesgos
* Incorporación de dos nuevos riesgos:
1) Valores asegurables de la Entidad no reales
2)  Autorización del ingreso a las estaciones sin validación del pasaje
* Eliminación de tres riesgos que estaban en el 2022
* Ajustes en valoración de impacto de 7 riesgos 
* Definición  de  los planes de tratamiento para todos los riesgos de corrupción 2023</t>
  </si>
  <si>
    <t>Soportes de la actividad:
a) 1.2. y 1.3. Publicación PAAC pagina Web
b) Plataforma SIGEST</t>
  </si>
  <si>
    <t>Se realizó la publicación tanto en la intranet como en la web, cumpliendo con los tiempos establecidos.</t>
  </si>
  <si>
    <t>La Oficina Asesora de Planeación remitió los soportes correspondientes de la publicación de la matriz de riesgos de corrupción en la página web y se evidencia el avance del 100%. Sin embargo, al consultar en la plataforma SIGEST se evidencia que no se registraron los riesgos 18 y 28.</t>
  </si>
  <si>
    <t>1. Publicación PAAC pagina Web
2. Verificación riesgos SIGEST</t>
  </si>
  <si>
    <t xml:space="preserve">Consulta y divulgación </t>
  </si>
  <si>
    <t>1.3</t>
  </si>
  <si>
    <t>Divulgar en los canales de comunicación interna y externa (intranet y pagina web de la Entidad) la matriz de  riesgos de corrupción y las modificaciones que se presenten durante la vigencia 2023</t>
  </si>
  <si>
    <t xml:space="preserve">Una (1) matriz de riesgos de corrupción divulgadas en intranet y pagina web </t>
  </si>
  <si>
    <t>(# Divulgaciones realizadas a la matriz de Riesgos de Corrupción 2023 / # divulgaciones requeridas a la matriz de Riesgos de Corrupción 2023)*100</t>
  </si>
  <si>
    <t>A finales del mes de enero de 2023, se publicó en los canales de comunicación  externa e interna (pagina web de la Entidad y en la intranet),  la matriz de  riesgos de corrupción  en su versión  0. Con corte a abril de 2023, no se han presentado modificaciones a dichos riesgos</t>
  </si>
  <si>
    <t>Ninguno</t>
  </si>
  <si>
    <t>Soportes de la actividad:
a) 1.2. y 1.3. Publicación PAAC pagina Web
b) 1.3. Publicación PAAC intranet
c) Pagina web:
https://www.transmilenio.gov.co/publicaciones/146043
d) Intranet:
https://transmilenio.sharepoint.com/OficPlaneacion/Documents/Forms/AllItems.aspx?id=%2FOficPlaneacion%2FDocuments%2FSIG%2F3%2E%20Dimensión%20de%20Gestión%20con%20Valores%20para%20Resultados%2FPLAN%20ANTICORRUPCIÓN%20Y%20DE%20ATENCIÓN%20AL%20CIUDADANO%2FVigencia%202023%2FPAAC%202023%20V%2E0&amp;viewid=ac888480-5ee0-4cae-a3ab-102820506e64</t>
  </si>
  <si>
    <t>La Oficina Asesora de Planeación remitió los soportes correspondientes de la publicación de la matriz de riesgos de corrupción en la página web y en la Intranet, por lo anterior, se evidencia el avance del 100%.</t>
  </si>
  <si>
    <t>1. Publicación PAAC pagina Web
2. Publicación PAAC intranet</t>
  </si>
  <si>
    <t>Monitoreo o revisión</t>
  </si>
  <si>
    <t>1.4</t>
  </si>
  <si>
    <t>Realizar en abril,  agosto y  diciembre de  la vigencia 2023, monitoreos desde la segunda línea de defensa, a la matriz de riesgos de corrupción de dicha vigencia</t>
  </si>
  <si>
    <t>Mínimo tres monitoreos durante la vigencia 2023 al mapa de riesgos de corrupción de la Entidad</t>
  </si>
  <si>
    <t>(No. de monitoreos efectuados/3)*100</t>
  </si>
  <si>
    <t>A través de la plataforma SIGEST, desde la Oficina Asesora de Planeación, se programaron y ejecutaron reuniones con los enlaces de cada dependencia para llevar a cabo el primer monitoreo a los riesgos de corrupción a identificados para la vigencia 2023.</t>
  </si>
  <si>
    <t>a) Plataforma SIGEST módulo riesgos</t>
  </si>
  <si>
    <t>Se ha llevado a cabo uno de los tres monitoreos programados, el cual se cargo en la plataforma SIGEST destinada para ello, en  acompañamiento de las áreas responsables</t>
  </si>
  <si>
    <t>La Oficina Asesora de Planeación registró y se evidencia el avance del 100%. Sin embargo, al consultar en la plataforma SIGEST se evidencia que no se registraron los riesgos 18 y 28.</t>
  </si>
  <si>
    <t>1. Verificación riesgos SIGEST
2. Monitoreo SIGEST</t>
  </si>
  <si>
    <t>1.5</t>
  </si>
  <si>
    <t xml:space="preserve">Verificar la publicación del PAAC y del mapa de riesgos de corrupción </t>
  </si>
  <si>
    <t>Una (1) verificación a la publicación del mapa de riesgos de corrupción de la Entidad y el PAAC, a 31 de enero</t>
  </si>
  <si>
    <t>(Una (1) Verificación a la  publicación del PAAC y del mapa de riesgos de corrupción realizada/1)*100</t>
  </si>
  <si>
    <t>OCIP1</t>
  </si>
  <si>
    <t xml:space="preserve">La Oficina de Control Interno para los seguimientos programados en el Plan Anual de Auditorías verifica que el insumo Plan Anticorrupción y de Atención al Ciudadano - PAAC se encuentre publicado en la página Web de la entidad para lo cual efectivamente este documento se encuentra publicado. </t>
  </si>
  <si>
    <t>No aplica</t>
  </si>
  <si>
    <t>Una vez verificada la publicación del PAAC y del mapa de riesgos de corrupción se relaciona a continuación la ruta de consulta en la página Web: Transmilenio S.A. - Planes y Proyectos Institucionales - Plan Anticorrupción y de Atención al Ciudadano - 2023, allí se encuentra este documento publicado vigencia 2023 versión 0. De igual manera los anexos, Estrategias PAAC 2023 versión 0  y el anexo Matriz Riesgos de Corrupción 2023 versión 0.</t>
  </si>
  <si>
    <t>La actividad corresponde a la verificación que debe realizar la OCI y de la cual se debe contar con el soporte documental que se llevo a cabo en las fechas establecidas, con la información suministrada no es posible confirmar que se cumplió con la estrategia</t>
  </si>
  <si>
    <t>La Oficina de Control Interno adjuntó el pantallazo donde se evidencia la verificación a la publicación del PAAC y la matriz de riesgos.</t>
  </si>
  <si>
    <t>1. Pantallazo verificación publicación.</t>
  </si>
  <si>
    <t>Seguimiento</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</si>
  <si>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</si>
  <si>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</si>
  <si>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</si>
  <si>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</si>
  <si>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El primer seguimiento al Plan Anticorrupción y de Atención al Ciudadano - PAAC se realizó de acuerdo a lo planeado en el Plan Anual de Auditorías 2023 versión 0, en el mes de enero de la presente vigencia de acuerdo a los tiempos establecidos.</t>
  </si>
  <si>
    <t>Se cuenta con el primer informe de seguimiento realizado en el mes de enero de 2023 en la siguiente ruta de consulta en la página Web: Transparencia - 4. Planeación, Presupuesto e Informes - 4.8 Informes de la Oficina de Control Interno - Informes de la Oficina de Control Interno de TMSA 2023 - Informes de Cumplimiento - Control Interno, con el nombre «Informe OCI-2023-001 Seguimiento al PAAC». Este informe cuenta con dos anexos que se encuentran en la misma ruta y se visualizan así: Anexo 1: Informe OCI-2023-001 Verificación de Estrategias y Anexo 2:  Informe OCI-2023-001 Verificación de Riesgos.</t>
  </si>
  <si>
    <t>El Anexo 2: Informe OCI-2023-001 Verificación de Riesgos, publicado en la pagina no corresponde puesto que descarga es el Anexo 1, por lo que se debe garantizar que la información publicada sea coherente</t>
  </si>
  <si>
    <t>Se evidencia la publicación del informe OCI-2023-001 Seguimiento al PAAC, por lo tanto, se evidencia el avance del 33%
Por otro lado, como lo relaciona la Oficina Asesora de Planeación, se recomienda actualizar el anexo 2 para que al descargar coincida con la información.</t>
  </si>
  <si>
    <t>1. OCI-2023-001 Seguimiento al PAAC
2. Verificación publicación página web</t>
  </si>
  <si>
    <r>
      <t xml:space="preserve">2. </t>
    </r>
    <r>
      <rPr>
        <sz val="12"/>
        <rFont val="Arial"/>
        <family val="2"/>
      </rPr>
      <t>Racionalización de tramites</t>
    </r>
  </si>
  <si>
    <t>No Aplica</t>
  </si>
  <si>
    <t>No se generó conforme a la información registrada en la plataforma SUIT y publicada en la pagina Web de TRANSMILENIO S. A., en las Estrategias PAAC 2023 Versión 0</t>
  </si>
  <si>
    <r>
      <t xml:space="preserve">3. </t>
    </r>
    <r>
      <rPr>
        <sz val="11"/>
        <color theme="1"/>
        <rFont val="Calibri"/>
        <family val="2"/>
        <scheme val="minor"/>
      </rPr>
      <t>Rendición de cuentas</t>
    </r>
  </si>
  <si>
    <t>Información de calidad y en el lenguaje comprensible</t>
  </si>
  <si>
    <t>3.1</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</si>
  <si>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</si>
  <si>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</si>
  <si>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</si>
  <si>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 y Profesional de la Oficina Asesora de Planeación designado</t>
  </si>
  <si>
    <t>La Estrategia de Rendición de Cuentas contó con la aprobación de las jefes de OAP y SAUC. Asi mismo, la publicación en la pagina web en la zona de «Participa» en la sección «6.5 Rendición de Cuentas».
Por otro lado, el 24 de abril de 2023, se publica pieza de comunicaciones, donde se invita a la ciudadanÍa a consultar dicho documento. Se visualiza en la sección "Recomendados para ti" en pagina principal de la Entidad.</t>
  </si>
  <si>
    <t>Soportes de la actividad:
a) 3.1 y 3.4. Publicación WEB - Rendición de cuentas y caracterización TMSA
b) https://www.transmilenio.gov.co/publicaciones/151126/rendicion-de-cuentas-de-transmilenio-sa/</t>
  </si>
  <si>
    <t>Se evidencia la publicación en la pagina web en el enlace indicado</t>
  </si>
  <si>
    <t>La Oficina Asesora de Planeación remitió los soportes que evidencian el cumplimiento de la estrategia. Así mismo, se verificó la publicación en la página web de la entidad y se evidencia la actividad en la ruta Participa/6.5 Rendición de Cuentas/Información de la Rendición de cuentas/Estrategia anual de rendición de cuentas de TRANSMILENIO S. A.
Por otro lado, se evidencia la pieza de "Recomendado para ti", donde se socializa la rendición de cuentas.</t>
  </si>
  <si>
    <t>1. Estrategia anual de rendición de cuentas de TRANSMILENIO S. A
2. Publicación página web de la entidad.
3. Recomendado para ti.</t>
  </si>
  <si>
    <t>Información de calidad y en lenguaje comprensible</t>
  </si>
  <si>
    <t>3.2</t>
  </si>
  <si>
    <t xml:space="preserve">Elaborar e implementar una (1) estrategia para informar a las comunidades las actividades y los beneficios que el Equipo de Gestión Social realiza y/o promociona en los territorios de intervención y que impactan su entorno en cinco (4) localidades. 
</t>
  </si>
  <si>
    <t>Estrategia informativa de Gestión Social.</t>
  </si>
  <si>
    <t>(Estrategia elaborada e implementada/1)*100</t>
  </si>
  <si>
    <t>Profesional Especializado grado 6 de Gestión Social
Profesionales de Gestión Social</t>
  </si>
  <si>
    <t>En el periodo de enero a abril de 2023, se elabora un documento consolidado con la estrategia informativa de Gestión Social; el cual cuenta con un soporte teórico, el planteamiento de objetivos específicos, metodología y actividades para informar a las comunidades las actividades y los beneficios que el Equipo de Gestión Social realiza y/o promociona en los territorios de intervención.
Se aclara que por la naturaleza y misionalidad del componente de Gestión Social, en su mayoría, los objetivos y entregables se enmarcan en productos de orden cualitativo, lo que implica que su medición cuantitativa se haga a través de:
⎯ 25% 1 documento de planeación estratégica
⎯ 25% Primera entrega de la implementación de la estrategia
⎯ 25% Segunda entrega de la implementación de la estrategia
⎯ 25% Entrega final de informe consolidado</t>
  </si>
  <si>
    <t>3.2 Portafolio de servicios gestión social</t>
  </si>
  <si>
    <t>En la actividad se indica en letra que serán cinco localidades y en numero se registro 4, por lo que se debe solicitar el ajuste y evitar ambigüedades o incumplimientos según el documento serán las localidades de Engativá, Teusaquillo, La Candelaria, Los Mártires y Usaquén., en cuanto al porcentaje de avance teniendo en cuenta que la Subgerencia de atención al Usuario y Comunicaciones, estableció cuatro etapas para lograr la estrategia, se puede evidenciar que se alcanzó un avance del 25% correspondiente a «un documento de planeación estratégica»</t>
  </si>
  <si>
    <t>La Subgerencia de Atención al Usuario y Comunicaciones conforme lo indica en el avance, remitió el documento de planeación estratégica (Entrega 1) correspondiente al 25% de cumplimiento.
Por otro lado, como lo indica la Oficina Asesora de Planeación hay inconsistencias en la redacción de la actividad y el indicador, sin embargo, la dependencia solicitó las correcciones del PAAC por correo electrónico.</t>
  </si>
  <si>
    <t>1. ENTREGA 1 - Documento de planeación Estratégica</t>
  </si>
  <si>
    <t>3.3</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</si>
  <si>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</si>
  <si>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</si>
  <si>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</si>
  <si>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</si>
  <si>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En el periodo de enero a abril de 2023, se elabora un documento consolidado con la estrategia para el fortalecimiento de los canales de comunicación locales; el cual cuenta con un soporte teórico, el planteamiento de objetivos específicos, metodología y actividades a desarrollar en los territorios durante esta vigencia.
Se aclara que por la naturaleza y misionalidad del componente de Gestión Social, en su mayoría, los objetivos y entregables se enmarcan en productos de orden cualitativo, lo que implica que su medición cuantitativa se haga a través de:
⎯ 25% 1 documento de planeación estratégica
⎯ 25% Primera entrega de la implementación de la estrategia
⎯ 25% Segunda entrega de la implementación de la estrategia
⎯ 25% Entrega final de informe consolidado</t>
  </si>
  <si>
    <t>3.3 Fortalecimiento canales de comunicación</t>
  </si>
  <si>
    <t>El documento remitido indica seis localidades como parte del alcance de la estrategia y en la actividad se registraron cuatro, por lo que se debe solicitar el ajuste y evitar ambigüedades o incumplimientos, en cuanto al porcentaje de avance teniendo en cuenta que la Subgerencia de atención al Usuario y Comunicaciones, estableció cuatro etapas para lograr la estrategia, se puede evidenciar que se alcanzó un avance del 50% correspondiente a «un documento de planeación estratégica» y a la «Primera entrega de la implementación de la estrategia»</t>
  </si>
  <si>
    <t>La Subgerencia de Atención al Usuario y Comunicaciones conforme lo indica en el avance, remitió los soportes de la ejecución del 25% ( 1 documento de planeación estratégica) y 25% (Primera entrega de la implementación de la estrategia), logrando un avance del 50%.
Por otro lado, como lo indica la Oficina Asesora de Planeación hay inconsistencias en la redacción de la actividad y el indicador, sin embargo, la dependencia solicitó las correcciones del PAAC por correo electrónico.</t>
  </si>
  <si>
    <t>1. Soporte 1 - Documento de Planeación
2. Soporte 2 - Primera Entrega</t>
  </si>
  <si>
    <t>3.4</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</si>
  <si>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</si>
  <si>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</si>
  <si>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</si>
  <si>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t>Se actualizó la caracterización de Grupos de Interés con la inclusión de nuevos campos a evaluar para cada actor identificado, desde la OAP se realizó el acompañamiento a las áreas que lo solicitaron y se consolidó la información remitida por cada área y el  documento se publicó en la pagina Web, en la zona de «Participa» en la sección «6.5 Rendición de Cuentas», el 27 de abril de 2023</t>
  </si>
  <si>
    <t>La Oficina Asesora de Planeación remitió los soportes que evidencian el cumplimiento de la estrategia. Así mismo, se verificó la publicación en la página web de la entidad y se evidencia la actividad en la ruta Participa/6.5 Rendición de Cuentas/Información de la Rendición de cuentas/Caracterización de grupos de interés TRANSMILENIO S. A. V1 2023.
Por otro lado, se evidencia la pieza de "Recomendado para ti", donde se socializa la rendición de cuentas.</t>
  </si>
  <si>
    <t>1. Caracterización de grupos de interés TRANSMILENIO S. A. V1 2023
2. Publicación página web de la entidad.
3. Recomendado para ti.</t>
  </si>
  <si>
    <t>3.5</t>
  </si>
  <si>
    <t>Elaborar el informe de rendición de cuentas para el periodo comprendido entre el 1 de enero y el 31 de diciembre de 2022, divulgarlo y publicarlo en la página web de la Entidad en la sección "Transparencia y acceso a información pública</t>
  </si>
  <si>
    <t>Informe de rendición de cuenta 2022 divulgado y publicado​ en pagina web</t>
  </si>
  <si>
    <t>(Informe rendición de cuentas divulgado y publicado/1)*100</t>
  </si>
  <si>
    <t xml:space="preserve">El Informe de Rendición de Cuentas se consolida por parte de la OAP y la publicación con sus respectivos anexos en la pagina web se realizó el 31 de enero de 2023. </t>
  </si>
  <si>
    <t>Soportes de la actividad:
a) 3.5. Publicación WEB - Informe de Rendición de Cuentas 2022 de TRANSMILENIO S. A.
b) https://www.transmilenio.gov.co/publicaciones/153307/informe-de-rendicion-de-cuentas-2022-de-transmilenio-sa/</t>
  </si>
  <si>
    <t>La Oficina Asesora de Planeación remitió los soportes que evidencian el cumplimiento de la estrategia. Así mismo, se verificó la publicación en la página web de la entidad y se evidencia la actividad en la ruta Participa/6.5 Rendición de Cuentas/Información de la Rendición de cuentas/Informe de Rendición de Cuentas 2022 de TRANSMILENIO S.A.
Por otro lado, se evidencia la pieza de "Recomendado para ti", donde se socializa la rendición de cuentas.</t>
  </si>
  <si>
    <t>1. Informe de Rendición de Cuentas 2022 de TRANSMILENIO S.A.
2. Publicación página web de la entidad.
3. Recomendado para ti.</t>
  </si>
  <si>
    <t>Diálogo de doble vía con la ciudadanía y sus organizaciones</t>
  </si>
  <si>
    <t>3.6</t>
  </si>
  <si>
    <r>
      <t>Participar en 5</t>
    </r>
    <r>
      <rPr>
        <sz val="12"/>
        <color rgb="FFFF0000"/>
        <rFont val="Arial"/>
        <family val="2"/>
      </rPr>
      <t xml:space="preserve"> </t>
    </r>
    <r>
      <rPr>
        <sz val="12"/>
        <rFont val="Arial"/>
        <family val="2"/>
      </rPr>
      <t>rendiciones de cuentas del Sector Movilidad en cumplimiento a la normativa 1757 de 2015 (nivel local)</t>
    </r>
  </si>
  <si>
    <t>5 rendiciones de cuentas del sector movilidad</t>
  </si>
  <si>
    <t xml:space="preserve"> (# Rendiciones de cuentas ejecutadas a nivel local/18)*100</t>
  </si>
  <si>
    <t>En el periodo de enero a abril de 2023, se ha participado en dos escenarios de Audiencias públicas de Rendiciones de Cuentas a los que ha sido invitado TRANSMILENIO S. A.</t>
  </si>
  <si>
    <t>3.6 Rendición de cuentas gestión social</t>
  </si>
  <si>
    <t>El indicador no es coherente con lo registrado en las actividades y metas, según lo informado el valor correcto es 18 rendiciones de cuentas del sector movilidad, por lo que el avance del 11% corresponde a las dos audiencias en las que se ha participado sobre la meta para la vigencia.</t>
  </si>
  <si>
    <t>La Subgerencia de Atención al Usuario y Comunicaciones remitió 2 actas de rendición de cuentas, se realiza el seguimiento sobre las 18 propuestas en el indicador, para un avance del 11%.
Por otro lado, como lo indica la Oficina Asesora de Planeación hay inconsistencias en la redacción de la actividad y el indicador, sin embargo, la dependencia solicitó las correcciones del PAAC por correo electrónico.</t>
  </si>
  <si>
    <t>1. 19-04-2023 Acta rendicion de cuentas Barrios Unidos
2. 26-04-23 Acta rendición de cuentas Antonio Nariño</t>
  </si>
  <si>
    <t>Incentivos para motivar la cultura de la rendición y petición de cuentas</t>
  </si>
  <si>
    <t>3.7</t>
  </si>
  <si>
    <t>Definir e implementar el plan de trabajo 2023, relacionado con las actividades que den continuidad a la estrategia desde Gestión Social, que promueva el buen trato y la humanización hacia el personal de TRANSMILENIO S. A. en dos (2) localidades.</t>
  </si>
  <si>
    <t>Plan de trabajo 2022, definido e implementado de la estrategia de Gestión Social sobre la promoción del buen trato y la humanización hacia el personal de TRANSMILENIO S. A.</t>
  </si>
  <si>
    <t>(Una (1) Estrategia de buen trato implementada en 2 localidades/1)*100</t>
  </si>
  <si>
    <t>En el periodo de enero a abril de 2023, se elabora un documento consolidado con la estrategia de buen trato; el cual cuenta con un soporte teórico, el planteamiento de objetivos específicos, metodología y actividades para informar a las comunidades las actividades a desarrollar durante esta vigencia.
Se aclara que por la naturaleza y misionalidad del componente de Gestión Social, en su mayoría, los objetivos y entregables se enmarcan en productos de orden cualitativo, lo que implica que su medición cuantitativa se haga a través de:
⎯ 25% 1 documento de planeación estratégica
⎯ 25% Primera entrega de la implementación de la estrategia
⎯ 25% Segunda entrega de la implementación de la estrategia
⎯ 25% Entrega final de informe consolidado</t>
  </si>
  <si>
    <t>3.7 Buen trato y humanización gestión social</t>
  </si>
  <si>
    <t>Se presenta una ambigüedad entre la actividad y la meta frente a la vigencia del plan de trabajo, el cual corresponde a 2023 conforme al documento soporte, adicional las localidades objetivo son Usme, Rafael Uribe Uribe, Tunjuelito y Ciudad Bolívar es decir que son cuatro localidades y no dos como se registra en la actividad, por lo que se debe solicitar el ajuste y evitar ambigüedades o incumplimientos, en cuanto al porcentaje de avance teniendo en cuenta que la Subgerencia de atención al Usuario y Comunicaciones, estableció cuatro etapas para lograr la estrategia, se puede evidenciar que se alcanzó un avance del 25% correspondiente a «un documento de planeación estratégica»</t>
  </si>
  <si>
    <t>1. ENTREGA 1 - Documento de Planeación Estratégico</t>
  </si>
  <si>
    <t>3.8</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</si>
  <si>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</si>
  <si>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</si>
  <si>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</si>
  <si>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</si>
  <si>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El encuentro de socialización del avance en la implementación de la Estrategia de Rendición de Cuentas, se realizó el 28 de abril de 2023, con la ciudadanía de manera virtual a través de la plataforma Teams
Se aclara que la estrategia de rendición de cuentas de la vigencia 2022 se ejecuta en la vigencia 2023, conforme al documento publicado en la pagina WEB de la Entidad</t>
  </si>
  <si>
    <t>Soportes de la actividad:
a) 3.8. Socialización Estrategia RdC - Presentación
b) 3.8. Socialización Estrategia RdC - Asistencia</t>
  </si>
  <si>
    <t xml:space="preserve">Se evidencia en el soporte que se llevo a cabo la reunión </t>
  </si>
  <si>
    <t xml:space="preserve">La Oficina Asesora de Planeación remitió los soportes que evidencian el cumplimiento de la estrategia. </t>
  </si>
  <si>
    <t>1. Socialización Estrategia RdC - Presentación
2. Socialización Estrategia RdC - Asistencia</t>
  </si>
  <si>
    <t>3.9</t>
  </si>
  <si>
    <t>Realizar tres diálogos con  grupos de interés identificados, con el propósito de rendir cuentas en temas priorizados por la entidad</t>
  </si>
  <si>
    <t xml:space="preserve">Tres diálogos en temas específicos con grupos de interés identificados  </t>
  </si>
  <si>
    <t>(Número de diálogos realizados en temas específicos /3 )*100</t>
  </si>
  <si>
    <t>Jefe de la Oficina Asesora de Planeación, Profesionales de gestión social y las dependencias responsables en las temática especifica</t>
  </si>
  <si>
    <t xml:space="preserve">El 30 de marzo de 2023, se realizó sesión con profesionales de la OAP y SAUC, con el fin de determinar las fechas tentativas para la realización de los Diálogos Ciudadanos 2023. Se estableció que en julio, agosto y octubre, se realizarán dichos espacios, de acuerdo al cronograma de actividades que se maneja desde Gestión Social, con el fin de evitar saturar a la ciudadanía </t>
  </si>
  <si>
    <t>a) 3.9. Capturas de Pantalla - Reunión SAUC Y OAP - Seguimiento cronograma</t>
  </si>
  <si>
    <t>Sin observaciones</t>
  </si>
  <si>
    <t>Responsabilidad​</t>
  </si>
  <si>
    <t>3.10</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</si>
  <si>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</si>
  <si>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</si>
  <si>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diálogos ciudadanos realizados)*100</t>
  </si>
  <si>
    <t>Teniendo en cuenta que se estableció que en julio, agosto y octubre, se realizarán los Diálogos Ciudadanos 2023, de acuerdo al cronograma de actividades que se maneja desde Gestión Social, con el fin de evitar saturar a la ciudadanía, los informes se realizaran en el segundo semestre de 2023</t>
  </si>
  <si>
    <t>ñ</t>
  </si>
  <si>
    <t>Los diálogos se llevaran a cabo durante la vigencia 2023, se realizará la corrección en la versión 1 de las estrategias, la cual se publicará en mayo una vez se termine el seguimiento por parte de la Oficina de Control Interno</t>
  </si>
  <si>
    <r>
      <t xml:space="preserve">4. </t>
    </r>
    <r>
      <rPr>
        <sz val="11"/>
        <color theme="1"/>
        <rFont val="Calibri"/>
        <family val="2"/>
        <scheme val="minor"/>
      </rPr>
      <t>Mecanismos para mejorar la atención al ciudadano</t>
    </r>
  </si>
  <si>
    <t xml:space="preserve">Estructura administrativa y Direccionamiento estratégico </t>
  </si>
  <si>
    <t>4.1</t>
  </si>
  <si>
    <t>Revisar y actualizar la caracterización de los usuarios en el marco de la Política Pública Distrital de Servicio a la Ciudadanía.</t>
  </si>
  <si>
    <t>Una (1) caracterización de usuarios revisada y actualizada</t>
  </si>
  <si>
    <t>(# de caracterizaciones revisadas y actualizadas/1) * 100</t>
  </si>
  <si>
    <t>Profesional Especializada Grado 6 de Servicio al Usuario y Contacto SIRCI</t>
  </si>
  <si>
    <t xml:space="preserve">Caracterización: Con Corte a 30 de abril de 2023 se viene desarrollando la actualización de la Caracterización usuarios en el marco de la Política Pública Distrital de Servicio a la Ciudadanía por medio del descargue de bases de datos de los requerimientos allegados a la Entidad. </t>
  </si>
  <si>
    <t>La actividad esta planeada para desarrollarse entre febrero y agosto de 2023, por lo que no se presentan observaciones</t>
  </si>
  <si>
    <t>4.2</t>
  </si>
  <si>
    <t xml:space="preserve">Desarrollar (2) acciones para fortalecer los criterios establecidos por la Alcaldía Mayor de Bogotá para dar respuesta a las solicitudes ciudadanas </t>
  </si>
  <si>
    <t>Dos (2) acciones generadas para fortalecer los criterios de las respuestas ciudadanas</t>
  </si>
  <si>
    <t xml:space="preserve">Acciones de mejora: Con corte a 30 de abril de 2023, se realizó en el componente de Servicio al Ciudadano una acción para reforzar los criterios establecidos por la Alcaldía Mayor de Bogotá para dar respuesta a las solicitudes ciudadanas:
El 28 de febrero del año en curso, se llevó a cabo una capacitación con el personal de la línea 195 para concientizar sobre una efectiva gestión de las PQRS, y la calidad de las respuestas a los requerimientos interpuestos por la ciudadanía </t>
  </si>
  <si>
    <t>4.2 Campaña fortalecimiento criterios de respuesta</t>
  </si>
  <si>
    <t>El indicador no es coherente con lo registrado en las actividades y metas, puesto que se establece sobre la caracterización revisada y actualizada no sobre las acciones fortalecer los criterios de las respuestas ciudadanas, por lo que se debe solicitar el ajuste y evitar ambigüedades o incumplimientos.
No obstante, se evidencia que se llevo a cabo en una de las dos acciones esperadas para la vigencia 2023, por lo que se pudo confirmar el avance reportado del 50%</t>
  </si>
  <si>
    <t>Teniendo en cuenta lo indicado por la Oficina Asesora de Planeación, la actividad y meta o producto no tienen relación con lo registrado en el indicador. Sin embargo, la Subgerencia de Atención al Usuario y Comunicaciones remitiró una campaña de fortalecimiento correspondiente a 1 de 2 acciones propuestas en el campo «Meta o producto»
La OAP sugiere la modificación del indicador, sin embargo, en el correo de solicitud de SAUC con fecha 5 de mayo de 2023, registraron el indicador de la misma manera: «4.2 Indicador:  (# de caracterizaciones revisadas y actualizadas/1) * 100»</t>
  </si>
  <si>
    <t>1. CAMPAÑA LINEA 195</t>
  </si>
  <si>
    <t>Fortalecimiento de los canales de atención</t>
  </si>
  <si>
    <t>4.3</t>
  </si>
  <si>
    <t>Presentar informes de seguimiento a las PQRS</t>
  </si>
  <si>
    <t>Dos (2) informes de seguimiento a las PQRS presentados</t>
  </si>
  <si>
    <t xml:space="preserve">(# Informes de seguimiento 
a PQRS/2)*100 </t>
  </si>
  <si>
    <t>De dos seguimientos a las PQRS de la entidad que fueron planeadas en el Plan anual de Auditorías vigencia 2023 versión 0, se realizó el primero en el mes de febrero correspondiente al segundo semestre 2022.</t>
  </si>
  <si>
    <t>Se cuenta con el primer informe de seguimiento a las PQRS de la entidad en el mes de febrero de 2023 en la siguiente ruta de consulta en la página Web: Transparencia - 4. Planeación, Presupuesto e Informes - 4.8 Informes de la Oficina de Control Interno - Informes de la Oficina de Control Interno de TMSA 2023 - Informes de Cumplimiento - Control Interno, con el nombre «Informe OCI-2023-024 Informe segundo semestre 2022 de atención al ciudadano y gestión de peticiones, quejas, reclamos y sugerencias».</t>
  </si>
  <si>
    <t>El documento se publicó con la imagen de la firma digital la cual no contiene texto alternativo, el nombre del archivo no corresponde,  enlaces de pagina web no contextualizados, cuenta con siglas o abreviaturas no explicadas, espacios adicionales, documento justificado, tablas con espacios en blanco, uso de No., y/o, (2), V1, títulos cortados, tablas cortadas, tablas pegadas de Excel y por ello afecta la accesibilidad.</t>
  </si>
  <si>
    <t>Se evidencia la publicación del informe OCI-2023-024 segundo semestre 2022 de atención al ciudadano y gestión de peticiones, quejas, reclamos y sugerencias, por lo tanto, se evidencia el avance del 50%</t>
  </si>
  <si>
    <t>1. Informe OCI-2023-024 Informe segundo semestre 2022 de atención al ciudadano y gestión de peticiones, quejas, reclamos y sugerencias
2. Verificación publicación página web</t>
  </si>
  <si>
    <t>4.4</t>
  </si>
  <si>
    <t>Posicionar los canales de comunicación, que garanticen la atención de PQRS.</t>
  </si>
  <si>
    <t>Tres (3) campañas para posicionar los canales de atención al usuario de la Entidad.</t>
  </si>
  <si>
    <t>(# de campañas adelantadas por canal de atención/ 3) * 100</t>
  </si>
  <si>
    <t>Campaña de fortalecimiento de los canales de atención: Con corte a abril de 2023, se han llevado a cabio dos campañas:
* En febrero de 2023 se realizó una campaña de divulgación con concesionarios Fase V para dar a conocer a los usuarios los canales de atención dispuestos por la Entidad para interponer sus PQRS.
* En Marzo de 2023 se realizó una campaña de divulgación en pantallas de buses para dar a conocer los canales de atención dispuestos por la Entidad.</t>
  </si>
  <si>
    <t>4.4 Campañas posicionamiento canales</t>
  </si>
  <si>
    <t>Se evidenciaron que para febrero los concesionarios llevaron a cabo campañas en sus redes sociales sobre como presentar PQRS por parte de la ciudadanía, en cuanto a marzo la campaña se realizó en los buses para dar a conocer los canales de atención de TRANSMILENIO S. A.
Teniendo en cuenta que la meta para la vigencia 2023 es de tres campañas y se han adelantado dos se pudo confirmar el porcentaje de avance reportado</t>
  </si>
  <si>
    <t>La Subgerencia de Atención al Usuario y Comunicaciones remitió las 2 campañas realizadas al inicio de la vigencia 2023, por lo tanto se pudo evidenciar el avance del 67%</t>
  </si>
  <si>
    <t>1.  CAMPAÑA CANALES CONCESIONARIOS FASE V
2.  INFORME PLAN DE INVERSIÓN MARZO CAMPAÑA CANALES</t>
  </si>
  <si>
    <t>Talento Humano</t>
  </si>
  <si>
    <t>4.5</t>
  </si>
  <si>
    <t>Realizar informe sobre el conocimiento al código de integridad y conflictos de interés en la Entidad, para presentar el resultado al Comité Institucional de Coordinación de Control Interno.</t>
  </si>
  <si>
    <t>Un (1) Informe con el resultado del seguimiento sobre el conocimiento al código de integridad y conflictos de interés</t>
  </si>
  <si>
    <t>(Un (1) Informe presentado/informe proyectado (1))*100</t>
  </si>
  <si>
    <t>Esta actividad esta planificada en el Plan Anual de Auditorías vigencia 2023 versión 0 para el mes de diciembre de la presente vigencia.</t>
  </si>
  <si>
    <t>Se recomienda revisar junto con el área de formación y desarrollo</t>
  </si>
  <si>
    <t>4.6</t>
  </si>
  <si>
    <r>
      <t>Una (1) encuesta de percepción para medir conocimiento de los canales oficiales de</t>
    </r>
    <r>
      <rPr>
        <sz val="12"/>
        <color rgb="FFFF0000"/>
        <rFont val="Arial"/>
        <family val="2"/>
      </rPr>
      <t>l</t>
    </r>
    <r>
      <rPr>
        <sz val="11"/>
        <color theme="1"/>
        <rFont val="Calibri"/>
        <family val="2"/>
        <scheme val="minor"/>
      </rPr>
      <t xml:space="preserve"> atención al usuario. </t>
    </r>
  </si>
  <si>
    <t>(# de encuestas realizadas/1) *100</t>
  </si>
  <si>
    <t xml:space="preserve">Fortalecimiento canales de atención: Con corte a 30 de abril de 2023, se está desarrollando una encuesta de percepción ciudadana para realizar a través de Twitter, la cual busca medir el conocimiento de los usuarios frente a los canales de atención dispuestos por la Entidad. Los resultados de esta encuesta se reportarán en junio de 2023. </t>
  </si>
  <si>
    <t>La actividad esta planeada para desarrollarse entre abril y junio de 2023, por lo que no se presentan observaciones</t>
  </si>
  <si>
    <t>4.7</t>
  </si>
  <si>
    <t xml:space="preserve">Desarrollar un (1) taller a los responsables de las dependencias y concesionarios del Sistema, para fomentar la concientización frente a la gestión de las PQRS y el cumplimiento de los términos de ley </t>
  </si>
  <si>
    <t xml:space="preserve">Un (1) taller a los responsables de las dependencias y concesionarios del Sistema, para fomentar la concientización frente a la gestión de las PQRS y el cumplimiento de los términos de ley </t>
  </si>
  <si>
    <t>(Número de capacitaciones/1)*100</t>
  </si>
  <si>
    <t>Pendiente por Desarrollar</t>
  </si>
  <si>
    <t>La actividad esta planeada para desarrollarse entre septiembre y diciembre de 2023, por lo que no se presentan observaciones</t>
  </si>
  <si>
    <t>Normativo y procedimental</t>
  </si>
  <si>
    <t>4.8</t>
  </si>
  <si>
    <t>Elaborar y publicar mensualmente en la pagina WEB de la Entidad los informes de PQRS relacionados con los requerimientos allegados a la Entidad a través de los canales oficiales de atención al ciudadano</t>
  </si>
  <si>
    <t>Elaborar y publicar 11 informes de PQRS</t>
  </si>
  <si>
    <t>(# de informes de PQRS elaborados y publicados / 11) * 100</t>
  </si>
  <si>
    <t xml:space="preserve">Publicación de informes de PQRS: Con corte a 30 de abril de 2023, se han elaborado y publicado tres informes sobre el balance de PQRS, correspondientes a enero, febrero y marzo de 2023. </t>
  </si>
  <si>
    <t>Los soportes de la actividad:
a) 4.8 Publicación de informes de PQRS
b)https://www.transmilenio.gov.co/publicaciones/149095/informe-pqrs-de-transmilenio/</t>
  </si>
  <si>
    <t>Se evidenció que en la pagina Web de TRANSMILENIO S. A., se han publicado tres de los once informes de PQRS esperados para la vigencia 2023, por lo que se pudo confirmar el porcentaje de avance reportado.</t>
  </si>
  <si>
    <t>La Subgerencia de Atención al Usuario y Comunicaciones remitió los 3 informes realizados de enero, febrero y marzo de 2023, por lo tanto se pudo evidenciar el avance del 27%</t>
  </si>
  <si>
    <t>1. 4.8  Informes PQRS 2023
2. Informe PQRS Enero de 2023
3. Informe PQRS Febrero de 2023
4. Informe PQRS Marzo de 2023 de TRANSMILENIO
4. Publicación Informe PQRS</t>
  </si>
  <si>
    <t>4.9</t>
  </si>
  <si>
    <t>Elaborar y publicar bimestralmente en la pagina WEB de la Entidad, los informes relacionados con notas positivas.</t>
  </si>
  <si>
    <t>Elaborar y publicar 5 notas positivas</t>
  </si>
  <si>
    <t>(# de notas positivas elaboradas y publicadas / 5) * 100</t>
  </si>
  <si>
    <t>Notas positivas: Con corte a 30 de abril, se ha elaborado y publicado un informe relacionado con notas positivas, correspondiente al periodo de enero - febrero de 2023.</t>
  </si>
  <si>
    <t>Soportes de la actividad:
a) 4.9 Notas positivas
b) https://www.transmilenio.gov.co/publicaciones/151279/en-transmilenio-escuchamos-tu-queja-y-le-damos-solucion/</t>
  </si>
  <si>
    <t>Se evidenció la publicación de «Notas positivas del servicio al ciudadano Enero - Febrero 2023», en la pagina Web de TRANSMILENIO S. A., correspondiente al primer bimestre de 2023, por lo que se  pudo confirmar el porcentaje de avance reportado.</t>
  </si>
  <si>
    <t>La Subgerencia de Atención al Usuario y Comunicaciones remitió la nota positiva del bimestre de enero - febrero  de la vigencia 2023, por lo tanto se pudo evidenciar el avance del 20%</t>
  </si>
  <si>
    <t>1. 4.9  Notas Positivas 2023
2. Notas positivas del servicio al ciudadano Enero-Febrero 2023</t>
  </si>
  <si>
    <t>4.10</t>
  </si>
  <si>
    <t>Actualizar y divulgar la Política de Derechos Humanos de TRANSMILENIO S. A.</t>
  </si>
  <si>
    <t>Una (1) Política actualizada y divulgada</t>
  </si>
  <si>
    <t>(Una política actualizada y divulgada/1)*100</t>
  </si>
  <si>
    <t xml:space="preserve">Con corte a 30 de abril de 2023, la Política de Derechos Humanos de TRANSMILENIO S. A. se encuentra en desarrollo. </t>
  </si>
  <si>
    <t>La actividad esta planeada para desarrollarse entre febrero y junio de 2023, por lo que no se presentan observaciones</t>
  </si>
  <si>
    <t>4.11</t>
  </si>
  <si>
    <t>Actualizar y divulgar el Protocolo de Atención del Defensor del Ciudadano de TRANSMILENIO S. A.</t>
  </si>
  <si>
    <t>Un (1) protocolo actualizado y divulgado</t>
  </si>
  <si>
    <t>(Una protocolo actualizado y divulgado/1)*100</t>
  </si>
  <si>
    <t>Con corte a 30 de abril de 2023, se viene adelantando la actualización y divulgación del Protocolo de Atención del Defensor del Ciudadano de TRANSMILENIO S. A.</t>
  </si>
  <si>
    <t>La actividad esta planeada para desarrollarse entre mayo y agosto de 2023, por lo que no se presentan observaciones</t>
  </si>
  <si>
    <t>Relacionamiento con el ciudadano</t>
  </si>
  <si>
    <t>4.12</t>
  </si>
  <si>
    <t>Realizar diez (10) mesas de derechos humanos en el marco de la política interna de derechos humanos y de las peticiones ciudadanas recibidas que lo requirieran</t>
  </si>
  <si>
    <t>Diez (10) mesas de derechos humanos realizadas</t>
  </si>
  <si>
    <t>(Número de mesas de derechos humanos/10)*100</t>
  </si>
  <si>
    <t>Mesa de derechos humanos: Con corte a 30 de abril de 2023, la Defensoría del Ciudadano de TRANSMILENIO S. A., ha realizado 2 mesas de Derechos Humanos, con fecha 21 de febrero y 18 de abril de 2023. En las cuales se ha contado con la participación de representantes de Responsabilidad Social, Concesionarios, áreas técnicas de la Entidad y usuarios con discapacidad. Espacios en los cuales se han analizado las situaciones expuestas por la ciudadanía en sus reclamaciones, y se han tomado acciones de mejora para las misma.</t>
  </si>
  <si>
    <t>4.12 Mesas de derechos humanos</t>
  </si>
  <si>
    <t>Según la actividad planteada se espera realizar 10 mesas de trabajo correspondientes a Derechos Humanos, de las cuales según los soportes (listas de asistencia) se han llevado a cabo dos por lo que el área reporta un 20% de avance en la estrategia, frente a la parte registrada en la actividad asi: «y de las peticiones ciudadanas recibidas que lo requirieran», el área de Defensoría al Usuario realiza un proceso de revisión frente a las peticiones que posiblemente se enmarcan en vulneración de Derechos Humanos y cuando no cumplen con dicha condición son regresadas al área de PQRS, para el tramite correspondiente.</t>
  </si>
  <si>
    <t>La Subgerencia de Atención al Usuario y Comunicaciones remitió 2 listados de asistencia sobre mesas de trabajo realizadas en el transcurso de la vigencia 2023, por lo tanto se pudo evidenciar el avance del 20%
Y teniendo en cuenta la actividad, se recomienda el seguimiento a las peticiones ciudadanas recibidas para que en caso de requerirse, se realicen mesas de derechos humanos en el marco de la política interna de derechos humanos.</t>
  </si>
  <si>
    <t>1. Mesas DDHH de 1 de enero a 30 de abril de 2023 - Defensoría del Ciudadano</t>
  </si>
  <si>
    <t>4.13</t>
  </si>
  <si>
    <t>Continuar con la estrategia para propender por el relacionamiento de la Defensoría del Ciudadano de TRANSMILENIO S. A., con los usuarios del Sistema</t>
  </si>
  <si>
    <t>Treinta y cinco (35) visitas o recorridos con los usuarios del Sistema</t>
  </si>
  <si>
    <t>(Número de visitas o recorridos con los usuarios del Sistema/35)*100</t>
  </si>
  <si>
    <t xml:space="preserve">Visitas y Recorridos: Con corte a 30 de abril de 2023, la Defensoría del Ciudadano realizó 18 visitas y recorridos en diferentes localidades, así: 6 San Cristóbal, 5 Rafael Uribe Uribe, 5 Ciudad Bolívar, 1 Engativá, 1 Bosa, en lo que participaron líderes sociales quienes han interpuesto quejas reiterativas sobre situaciones del componente zonal y se sienten vulnerados en sus derechos (frecuencias, paraderos, omisión de paradas, cambios de trazado): </t>
  </si>
  <si>
    <t>4.13 Visitas o recorridos con usuarios del sistema</t>
  </si>
  <si>
    <t>La Subgerencia de Atención al Usuario y Comunicaciones remitió los soportes de las 18 visitas realizadas con corte a 30 de abril de 2023, por lo tanto se pudo evidenciar el avance del 51%</t>
  </si>
  <si>
    <t>1. Visitas y recorridos del 1 de enero a 30 abril Defensoría del Ciudadano.</t>
  </si>
  <si>
    <r>
      <t xml:space="preserve">5. </t>
    </r>
    <r>
      <rPr>
        <sz val="11"/>
        <color theme="1"/>
        <rFont val="Calibri"/>
        <family val="2"/>
        <scheme val="minor"/>
      </rPr>
      <t>Mecanismos para la transparencia y acceso a la información</t>
    </r>
  </si>
  <si>
    <t>Lineamientos de Transparencia Activa</t>
  </si>
  <si>
    <t>5.1</t>
  </si>
  <si>
    <t>Obtener con MinTIC sellos de excelencia para dos (2) conjuntos de datos abiertos, los cuales permiten asegurar calidad de los datos publicados.</t>
  </si>
  <si>
    <t>Dos (2) sellos de excelencia de conjuntos de datos abiertos</t>
  </si>
  <si>
    <t>No. de sellos de excelencia obtenidos / 2</t>
  </si>
  <si>
    <t>DTP4</t>
  </si>
  <si>
    <t>Se realizó la gestión y publicación de los conjuntos de  datos en el portal de datos abiertos y con base en ello se gestionaron con MinTIC los sellos de excelencia para dos (2) conjuntos de datos abiertos, asegurando la calidad de los datos publicados.</t>
  </si>
  <si>
    <t>Soportes de la actividad:
a) dos (2) Certificados de Excelencia emitidos por MiTIC, que se adjuntan en medio digital.
b) https://datosabiertos.bogota.gov.co/organization/transmilenio</t>
  </si>
  <si>
    <t>La Dirección de TIC remitió certificados de reconocimiento para los siguientes grupos de datos:
a) Buses del Sistema Integrado de Transporte Publico en Operación
b) Validaciones Tarjeta Tullave SITP
Adicional a lo anterior se ingreso en el enlace compartido de lo cual se observó que dichos grupos de datos cuentan con información en la plataforma de datos abiertos Bogotá. Por otra parte la actividad se logro en el primer trimestre de 2023.</t>
  </si>
  <si>
    <t>La Dirección Técnica de TIC remitió los 2 certificados de excelencia emitidos por MiTIC, por lo tanto se pudo evidenciar el cumplimiento del 100% de la estrategia.</t>
  </si>
  <si>
    <t>1. Sello de Excelencia Datos Abiertos - Buses en Operación
2. Sello de Excelencia Datos Abiertos - Validaciones</t>
  </si>
  <si>
    <t>Lineamientos de Transparencia Pasiva</t>
  </si>
  <si>
    <t>5.2</t>
  </si>
  <si>
    <t>Continuar con las mesas de trabajo con las dependencias encargadas de dar respuesta a las PQRS y concesionarios, con el fin de hacer seguimiento y fortalecer los procesos enmarcados en atención al usuario</t>
  </si>
  <si>
    <t>Una (1) estrategia de articulación de plan padrinos con dependencias y concesionarios</t>
  </si>
  <si>
    <t>(# de reuniones con dependencias por mes / 40)*100</t>
  </si>
  <si>
    <t>Mesas de trabajo: En el marco del proyecto denominado "Plan Padrino" se han realizado 19 reuniones con las diferentes áreas de la Entidad, en especial con aquellas en las cuales se evidencian posibilidades de mejora, respecto a los criterios de respuesta y la forma en como emiten las contestaciones a los requerimientos interpuestos por la ciudadanía.</t>
  </si>
  <si>
    <t>5.2 Mesas plan padrino dependencias y concesionarios</t>
  </si>
  <si>
    <t>Las reuniones que se han llevado a cabo para el primer cuatrimestre de 2023 fueron con 18 concesionarios y 1 área de la Entidad, conforme a las actas de reunión.
Por otra parte se sugiere revisar la estrategia planteada, debido a que la actividad, el producto o meta y el indicador no se encuentran articulados lo que puede generar ambigüedad o incumplimientos.</t>
  </si>
  <si>
    <t>La Subgerencia de Atención al Usuario y Comunicaciones remitió 19 listados de asistencia y presentaciones sobre mesas de plan padrino realizadas en el transcurso de la vigencia 2023, por lo tanto se pudo evidenciar el avance del 48%
Por otro lado, como lo indica la Oficina Asesora de Planeación hay inconsistencias en la redacción de la actividad y el indicador, sin embargo, la dependencia solicitó las correcciones del PAAC por correo electrónico.</t>
  </si>
  <si>
    <t>1. 02-03-2023 Reuniòn mensual de seguimiento SUMA
2. 03-03-2023 Reuniòn mensual seguimiento Mueve Usme
3. 08-03-2023 Reunión Plan Padrino BRT
4. 08-03-2023 Reunión Plan Padrino Recaudo
5. 08-03-2023 Reunión Plan Padrino SI18
6. 09-03-2023 Reunión Plan padrino ODT
7. 13-03-2023 Reunión Plan Padrino ESTE ES MI BUS
8. 14-02-2023 Reunión Plan Padrino Esomos Alimentación (1)
9. 14-04-2023 Reunión Plan Padrino STS.
10. 15-03-2023 Reunión Plan Padrino Cable Movil
11. 15-03-2023 Reunión Plan Padrino ZMO V
12. 17-04-2023 Reunión Plan Padrino Consorcio Express
13. 22-03-2023 Reunión Plan padrino Masivo Capital
14. 22-03-2023 Reunión Plan padrino Negocios
15. 23-02-2023 Reunión Plan padrino Gmóvil
16. 27-03-2023 Reunión Plan Padrino DTMA
17. 31-03-2023 Reunión Plan Padrino  Capital Bus
18. 31-03-2023 Reunión Plan Padrino BMO
19. 31-03-2023 Reunión Plan Padrino SOMOS USME</t>
  </si>
  <si>
    <t>Elaboración los Instrumentos de Gestión de la información</t>
  </si>
  <si>
    <t>5.3</t>
  </si>
  <si>
    <t xml:space="preserve">Diseñar una ventanilla virtual de radicación acorde con las actividades previstas en  el Programa de Gestión Documental (PGD) y Plan Institucional de Archivo (PINAR). </t>
  </si>
  <si>
    <t>Una ventanilla de radicación diseñada.</t>
  </si>
  <si>
    <t>(Una ventanilla virtual de radicación diseñada*1)100%</t>
  </si>
  <si>
    <t>Profesional Universitario Grado 3 de Correspondencia</t>
  </si>
  <si>
    <t xml:space="preserve">Se elaboró y envió a la Dirección de TIC el documento que contiene las especificaciones técnicas requeridas para el diseño de la ventanilla virtual. </t>
  </si>
  <si>
    <t>Soportes de la actividad:
5.3. R-DT-004 Especificación de Requerimientos de Software ERS Dic-17
5.5. Correo Plan de trabajo diseño de la ventanilla electronica
5.5. Plan de trabajo para el diseño de la ventanilla electronica</t>
  </si>
  <si>
    <t>Teniendo en cuenta el plan de trabajo establecido por la Dirección Corporativa con la Dirección de TIC, se pudo evidenciar que la primera etapa «Elaboración formulario de atención a usuarios en general con especificaciones técnicas requeridas para la ventanilla electrónica», se llevo a cabo con lo que se confirma el avance reportado por el área</t>
  </si>
  <si>
    <t>La Dirección Corporativa remitió los soportes donde se evidencia el avance de la etapa 1 del Plan de trabajo para el diseño de la ventanilla electronica, este avance corresponde al 10%</t>
  </si>
  <si>
    <t>1. Correo Plan de trabajo diseño de la ventanilla electronica.
2. Plan de trabajo para el diseño de la ventanilla electronica.
3. R-DT-004 Especificación de Requerimientos de Software  ERS Dic-17.</t>
  </si>
  <si>
    <t>Criterio diferencial de Accesibilidad</t>
  </si>
  <si>
    <t>5.4</t>
  </si>
  <si>
    <t>Publicar en la Página Web de TRANSMILENIO S. A., en formato PDF accesible, los Informes emitidos por la Oficina de Control Interno en el mes anterior.</t>
  </si>
  <si>
    <t>Publicación en la Página Web de TRANSMILENIO S. A. del 100% de los Informes emitidos por la Oficina de Control Interno</t>
  </si>
  <si>
    <t>(# Informes publicados / 
# Informes emitidos)*100</t>
  </si>
  <si>
    <t>Para el presente periodo de corte la Oficina de Control Interno ha publicado 26 informes de cumplimiento de los cuales 24 se encuentran en la página Web en la ruta de transparencia y dos en los espacios que le han sido destinados de publicación. Como es el caso del informe de Evaluación del Sistema de Control Interno y el informe de Gestión de la OCI.</t>
  </si>
  <si>
    <t>La solución que plantea la Oficina de Control Interno consiste en realizar un reproceso  en cuánto a la accesibilidad de los informes que fueron cargados en su momento y no cumplen.</t>
  </si>
  <si>
    <t>Los informes de la OCI que han sido publicados en la Página Web de la entidad son 26 para el presente corte y se pueden consultar en la siguiente ruta: Transparencia - 4. Planeación, Presupuesto e Informes - 4.8 Informes de la Oficina de Control Interno - Informes de la Oficina de Control Interno de TMSA 2023 - Informes de Cumplimiento - Control Interno. y el informe de evaluación independiente en la siguiente ruta: Transmilenio - Control Interno - Informes de control interno de Transmilenio - Informes de la Oficina de Control Interno TMSA 2023 - Informe pormenorizado - evaluación independiente - vigencia 2023.</t>
  </si>
  <si>
    <t xml:space="preserve">Para el periodo de evaluación se debían publicar 26 informes, no se evidencia el OCI-2023-022, para los 25 informes publicados se cuenta con 46 archivos solo tres cumplen con los principios de accesibilidad es decir el 6,52%, por lo que se deben indicar las razones de los retrasos </t>
  </si>
  <si>
    <t>Teniendo en cuenta lo indicado por la Oficina Asesora de Planeación y según los informes reportados en página de la entidad, se evidencia un cumplimiento del 6,52%
Se recomienda revisar los informes para que cumplan con los principios de accesibilidad y cargar en la página web de la entidad.</t>
  </si>
  <si>
    <t>1. Informes de cumplimiento - Control interno
2. Informes de aseguramiento - Control interno
3. Informe pormenorizado - evaluación independiente</t>
  </si>
  <si>
    <t>5.5</t>
  </si>
  <si>
    <t xml:space="preserve">Propender por la sostenibilidad y actualización de los contenidos multimedia realizados por la Subgerencia de Atención al Usuario y Comunicaciones para sitio Web de TRANSMILENIO S. A., de forma que estén disponibles con los criterios de accesibilidad a nivel mínimo de AA en el marco de la Política de Gobierno Digital. </t>
  </si>
  <si>
    <t>Componentes de accesibilidad con criterios mínimos de AA en los sitios web de la Entidad bajo la ley 1519 del 2020, ANEXO 2</t>
  </si>
  <si>
    <t>(Contenidos multimedia accesibilidad disponible en los sitios Web / Contenido multimedia no accesibilidad que deben ser adecuado en la página web) *100</t>
  </si>
  <si>
    <t>Profesional Especializado Grado 6 de Prensa y Comunicación Externa y Contratista de apoyo (WEBMASTER)</t>
  </si>
  <si>
    <t>Dentro de la sostenibilidad del contenido multimedia en el sitio web de TRANSMILENIO S. A., con criterios de accesibilidad se determinó lo siguiente:
1) Implementación de opciones para traducción de lengua IKU (Realizado) (25%)
Actividad realizada: Se realizó la implementación de una nueva traducción de lengua, en este caso es la lengua IKU, actualmente, se puede encontrar en la parte superior de la página de inicio. Los temas relacionados son generalidades de cómo entender y utilizar el Sistema integrado de Transporte Público de Bogotá.
2) Implementar formas de contenido en audio para lectura de noticias de cambios operacionales (Por Realizar) (25%) 
3) Implementar subtítulos con guion accesibles para videos en el sitio web. (Por Realizar) ( 25%)
4) Cambiar modulación de lectura de contenido en el buscador de rutas con zoom in y zoom out (Por Realizar) (25%)</t>
  </si>
  <si>
    <t>5.5. Accesibilidad</t>
  </si>
  <si>
    <t>Teniendo en cuenta las etapas planteadas por la Subgerencia de Atención al Usurario y Comunicaciones, se evidencia en la pagina Web de TRANSMILENIO S. A. la publicación de temas de interés en lengua IKU</t>
  </si>
  <si>
    <t>La Subgerencia de Atención al Usuario y Comunicaciones remitió los soportes de la implementación de opciones para traducción de lengua IKU l (Etapa 1), por lo tanto se pudo evidenciar el avance del 25%</t>
  </si>
  <si>
    <t>1. 5.5.  Evidencia Estrategia 5.5
2. Información de interés de TRANSMILENIO S.A. en lengua IKU
3. Información de interés de TRANSMILENIO S.A_</t>
  </si>
  <si>
    <t>Monitoreo del Acceso a
la Información Pública</t>
  </si>
  <si>
    <t>5.6</t>
  </si>
  <si>
    <t xml:space="preserve">Verificar la matriz del cumplimiento normativo de la Ley 1712 de 2014 (Ley de Transparencia) </t>
  </si>
  <si>
    <t xml:space="preserve">Un (1) informe de verificación </t>
  </si>
  <si>
    <t>Informe de verificación realizado / informe de verificación planeado (1)</t>
  </si>
  <si>
    <t>Esta actividad esta planificada en el Plan Anual de Auditorías vigencia 2023 versión 0 para el mes de julio de la presente vigencia.</t>
  </si>
  <si>
    <r>
      <t>6.</t>
    </r>
    <r>
      <rPr>
        <sz val="11"/>
        <color theme="1"/>
        <rFont val="Calibri"/>
        <family val="2"/>
        <scheme val="minor"/>
      </rPr>
      <t xml:space="preserve"> Iniciativas adicionales</t>
    </r>
  </si>
  <si>
    <t>Otras Iniciativas de lucha contra la corrupción</t>
  </si>
  <si>
    <t>6.1</t>
  </si>
  <si>
    <t>Elaborar e incluir en el curso de inducción valores express el nuevo valor EMPATÍA</t>
  </si>
  <si>
    <t>Modulo Empatía incluido en el curso de valores express</t>
  </si>
  <si>
    <t>(Un (1) módulo elaborado y presentado/módulo proyectado (1))*100</t>
  </si>
  <si>
    <t>Profesional Universitario Grado 3 de Formación y Desarrollo</t>
  </si>
  <si>
    <t xml:space="preserve">Talento Humano </t>
  </si>
  <si>
    <t>Módulo elaborado, campaña de expectativa en diseño, lanzamiento mayo de 2023.
-20% Diseño idea y guion
-40% Elaboración del módulo
-20% Diligenciamiento del módulo de Empatía por medio de chatbot y acceso de código QR.
-20% Pendiente Estructuración campaña de expectativa y lanzamiento (pendiente)</t>
  </si>
  <si>
    <t>MÓDULO EMPATÍA</t>
  </si>
  <si>
    <t>No es posible evidenciar el avance del 80% reportado el área, debido a que el indicador establecedido es «(Un (1) módulo elaborado y presentado/módulo proyectado (1))*100», no se cuenta con un plan de trabajo o cronograma que establezca etapas y porcentajes de avance, no obstante, la actividad esta planeada para desarrollarse entre febrero y junio de 2023</t>
  </si>
  <si>
    <t>Se solicitó el plan de trabajo con las actividades ponderadas a la Dirección Corporativa y remitieron lo indicado el 12 de mayo de 2023. Por lo tanto, fue posible revisar los soportes y evidenciar el 80% de avance de la estrategia.</t>
  </si>
  <si>
    <t>1. MÓDULO EMPATÍA</t>
  </si>
  <si>
    <t>6.2</t>
  </si>
  <si>
    <t>Diseñar y socializar una estrategia promoviendo valores de nuestra casa y comportamientos deseados</t>
  </si>
  <si>
    <t>1 estrategia promoviendo valores de nuestra casa y comportamientos deseados</t>
  </si>
  <si>
    <t>(Una (1) promoviendo valores de nuestra casa y comportamientos deseados/1)*100</t>
  </si>
  <si>
    <t>Revisión proveedores primer trimestre
-50% Cotizaciones proveedores, diseño de productos y definición de espacios
-50% Pendiente intervención espacios físicos</t>
  </si>
  <si>
    <t>Sin recursos a la fecha, pendiente contratación nueva proceso de selección abreviada nuevo operador logístico</t>
  </si>
  <si>
    <t>CAMPAÑA VALORES</t>
  </si>
  <si>
    <t>No es posible evidenciar el avance del 50% reportado el área, debido a que el indicador establecedido es «(Una (1) promoviendo valores de nuestra casa y comportamientos deseados/1)*100», no se cuenta con un plan de trabajo o cronograma que establezca etapas y porcentajes de avance, no obstante, la actividad esta planeada para desarrollarse entre abril y diciembre de 2023</t>
  </si>
  <si>
    <t>Se solicitó el plan de trabajo con las actividades ponderadas a la Dirección Corporativa y remitieron lo indicado el 12 de mayo de 2023. Por lo tanto, fue posible revisar los soportes y evidenciar el 50% de avance de la estrategia. 
Sin embargo, se sugiere que el 50% restante del plan de trabajo, se destine para promover la campaña de valores de nuestra casa y comportamientos deseados (Etapa de socialización), para dar cumplimiento al indicador establecido.</t>
  </si>
  <si>
    <t>2. CAMPAÑA VALORES</t>
  </si>
  <si>
    <t>6.3</t>
  </si>
  <si>
    <t>Aplicación de indicadores de impacto para conflicto de intereses y corrupción</t>
  </si>
  <si>
    <t>2 indicadores aplicados</t>
  </si>
  <si>
    <t>(Dos (2) indicadores aplicados/indicadores proyectados (2))*100</t>
  </si>
  <si>
    <t>Plan de trabajo:
-60% Indicadores definidos con Oficina de Control Interno Disciplinario.
-10%Pendiente aprobación
-30% Pendiente Aplicación</t>
  </si>
  <si>
    <t>INDICADORES DE INTEGRIDAD</t>
  </si>
  <si>
    <t>No es posible evidenciar el avance del 60% reportado el área, debido a que el indicador establecedido es «(Dos (2) indicadores aplicados/indicadores proyectados (2))*100», puesto que la estategia esta encaminada a que los indicadores ya se encuentren en aplación, no obstante, la actividad esta planeada para desarrollarse entre febrero y diciembre de 2023</t>
  </si>
  <si>
    <t>Se solicitó el plan de trabajo con las actividades ponderadas a la Dirección Corporativa y remitieron lo indicado el 12 de mayo de 2023. Por lo tanto, fue posible revisar los soportes y evidenciar el 60% de avance de la estrategia.</t>
  </si>
  <si>
    <t>3. INDICADORES DE INTEGRIDAD</t>
  </si>
  <si>
    <t>6.4</t>
  </si>
  <si>
    <t>Realizar una campaña con el personal directivo para aclarar a los servidores y colaboradores de los tipos de responsabilidades fiscal -penal y disciplinaria</t>
  </si>
  <si>
    <t>1 campaña sobre los tipos de responsabilidades fiscal -penal y disciplinaria</t>
  </si>
  <si>
    <t>(Una (1) campaña realizada con el personal directivo a los servidores públicos de los tipos de responsabilidades fiscal -penal y disciplinaria/1)*100</t>
  </si>
  <si>
    <t>Plan de trabajo:
-50% En elaboración de guiones.
-10% Pendiente revisión, aprobación,
-30%Pendiente Grabación de cápsulas
-10% Pendiente Socialización</t>
  </si>
  <si>
    <t>CAPSULAS RESPONSABILIDADES</t>
  </si>
  <si>
    <t>No es posible evidenciar el avance del 60% reportado el área, debido a que el indicador establecedido es «(Una (1) campaña realizada con el personal directivo a los servidores públicos de los tipos de responsabilidades fiscal -penal y disciplinaria/1)*100», no se cuenta con un plan de trabajo o cronograma que establezca etapas y porcentajes de avance, no obstante, la actividad esta planeada para desarrollarse entre junio y diciembre de 2023</t>
  </si>
  <si>
    <t>Se solicitó el plan de trabajo con las actividades ponderadas a la Dirección Corporativa y remitieron lo indicado el 12 de mayo de 2023. Por lo tanto, fue posible revisar la elaboración de los guiones (etapa1), correspondiente al 50% de avance de la estrategia, sin embargo, no se remitió el soporte donde indique la aprobación del mismo.
Teniendo en cuenta lo anterior, se determina el avance en 50%</t>
  </si>
  <si>
    <t>4. CAPSULAS RESPONSABILIDADES</t>
  </si>
  <si>
    <t>6.5</t>
  </si>
  <si>
    <t>Diseñar y socializar una estrategia acerca de la declaración y manejo interno de conflicto de intereses</t>
  </si>
  <si>
    <t>1 estrategia acerca de la declaración y manejo interno de conflicto de intereses</t>
  </si>
  <si>
    <t>(Una (1) estrategia acerca de la declaración y manejo interno de conflicto de intereses/1)*100</t>
  </si>
  <si>
    <t>Plan de trabajo:
- 50% Megáfono Divulgado temporada 2
- 50% Pendiente infografía y activación presencial con títeres</t>
  </si>
  <si>
    <t>Soportes de la actividad
https://transmilenio.sharepoint.com/Lists/Noticias/DispForm.aspx?ID=2706
https://transmilenio.sharepoint.com/Paginas/Noticias/DetalleNoticia.aspx?Anuncio=2786
a) 6.5. Intranet megáfono
Micrositio integridad intranet b) https://transmilenio.sharepoint.com/Paginas/Noticias/DetalleNoticia.aspx?Anuncio=2786</t>
  </si>
  <si>
    <t>No es posible evidenciar el avance del 50% reportado el área, debido a que el indicador establecedido es «(Una (1) estrategia acerca de la declaración y manejo interno de conflicto de intereses/1)*100», no se cuenta con un plan de trabajo o cronograma que establezca etapas y porcentajes de avance, no obstante, la actividad esta planeada para desarrollarse entre febrero y diciembre de 2023</t>
  </si>
  <si>
    <t>Se solicitó el plan de trabajo con las actividades ponderadas a la Dirección Corporativa y remitieron lo indicado el 12 de mayo de 2023. Por lo tanto, fue posible revisar los soportes y evidenciar el 50% de avance de la estrategia.</t>
  </si>
  <si>
    <t>1. Noticias - No te pierdas el nuevo episodio del noticiero.
2. Páginas - Detalle noticia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</si>
</sst>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240A]d&quot; de &quot;mmmm&quot; de &quot;yyyy;@"/>
    <numFmt numFmtId="165" formatCode="d\-mmm\-yyyy"/>
    <numFmt numFmtId="166" formatCode="0.0%"/>
  </numFmts>
  <fonts count="18"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2"/>
      <color theme="1"/>
      <name val="Arial"/>
      <family val="2"/>
    </font>
    <font>
      <sz val="12"/>
      <color rgb="FF000000"/>
      <name val="Arial"/>
      <family val="2"/>
    </font>
    <font>
      <b/>
      <sz val="12"/>
      <color theme="1"/>
      <name val="Arial"/>
      <family val="2"/>
    </font>
    <font>
      <sz val="11"/>
      <color rgb="FF000000"/>
      <name val="Tahoma"/>
      <family val="2"/>
    </font>
    <font>
      <sz val="11"/>
      <color theme="1"/>
      <name val="Tahoma"/>
      <family val="2"/>
    </font>
    <font>
      <b/>
      <sz val="11"/>
      <color theme="1"/>
      <name val="Tahoma"/>
      <family val="2"/>
    </font>
    <font>
      <sz val="12"/>
      <name val="Arial"/>
      <family val="2"/>
    </font>
    <font>
      <b/>
      <sz val="12"/>
      <name val="Arial"/>
      <family val="2"/>
    </font>
    <font>
      <sz val="12"/>
      <color indexed="10"/>
      <name val="Arial"/>
      <family val="2"/>
    </font>
    <font>
      <sz val="12"/>
      <color rgb="FFFF0000"/>
      <name val="Arial"/>
      <family val="2"/>
    </font>
    <font>
      <sz val="12"/>
      <color theme="1" tint="0.14999847407452621"/>
      <name val="Arial"/>
      <family val="2"/>
    </font>
    <font>
      <u/>
      <sz val="12"/>
      <color theme="10"/>
      <name val="Arial"/>
      <family val="2"/>
    </font>
    <font>
      <sz val="11"/>
      <name val="Tahoma"/>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2" fillId="0" borderId="0"/>
    <xf numFmtId="0" fontId="1"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3" fillId="0" borderId="0" applyNumberFormat="0" applyFill="0" applyBorder="0" applyAlignment="0" applyProtection="0"/>
    <xf numFmtId="9" fontId="4" fillId="0" borderId="0" applyFont="0" applyFill="0" applyBorder="0" applyAlignment="0" applyProtection="0"/>
    <xf numFmtId="0" fontId="15" fillId="0" borderId="0" applyNumberFormat="0" applyFill="0" applyBorder="0" applyAlignment="0" applyProtection="0"/>
    <xf numFmtId="0" fontId="2" fillId="0" borderId="0"/>
    <xf numFmtId="43" fontId="4" fillId="0" borderId="0" applyFont="0" applyFill="0" applyBorder="0" applyAlignment="0" applyProtection="0"/>
    <xf numFmtId="9" fontId="2" fillId="0" borderId="0" applyFont="0" applyFill="0" applyBorder="0" applyAlignment="0" applyProtection="0"/>
  </cellStyleXfs>
  <cellXfs count="78">
    <xf numFmtId="0" fontId="0" fillId="0" borderId="0" xfId="0"/>
    <xf numFmtId="0" fontId="4" fillId="0" borderId="0" xfId="3" applyAlignment="1">
      <alignment horizontal="left" vertical="center" wrapText="1"/>
    </xf>
    <xf numFmtId="0" fontId="5" fillId="0" borderId="1" xfId="3" applyFont="1" applyBorder="1" applyAlignment="1">
      <alignment horizontal="left" vertical="center" wrapText="1"/>
    </xf>
    <xf numFmtId="0" fontId="4" fillId="0" borderId="0" xfId="1" applyFont="1" applyAlignment="1">
      <alignment horizontal="left" vertical="center" wrapText="1"/>
    </xf>
    <xf numFmtId="164" fontId="5" fillId="5" borderId="1" xfId="3" applyNumberFormat="1" applyFont="1" applyFill="1" applyBorder="1" applyAlignment="1">
      <alignment horizontal="left" vertical="center" wrapText="1"/>
    </xf>
    <xf numFmtId="0" fontId="5" fillId="0" borderId="0" xfId="3" applyFont="1" applyAlignment="1">
      <alignment horizontal="left" vertical="center" wrapText="1"/>
    </xf>
    <xf numFmtId="0" fontId="6" fillId="2" borderId="1" xfId="3" applyFont="1" applyFill="1" applyBorder="1" applyAlignment="1">
      <alignment horizontal="left" vertical="center" wrapText="1"/>
    </xf>
    <xf numFmtId="0" fontId="4" fillId="2" borderId="1" xfId="3" applyFill="1" applyBorder="1" applyAlignment="1">
      <alignment horizontal="left" vertical="center" wrapText="1"/>
    </xf>
    <xf numFmtId="0" fontId="6" fillId="0" borderId="3" xfId="3" applyFont="1" applyBorder="1" applyAlignment="1">
      <alignment horizontal="left" vertical="center" wrapText="1"/>
    </xf>
    <xf numFmtId="164" fontId="5" fillId="0" borderId="1" xfId="3" applyNumberFormat="1" applyFont="1" applyBorder="1" applyAlignment="1">
      <alignment horizontal="left" vertical="center" wrapText="1"/>
    </xf>
    <xf numFmtId="0" fontId="7" fillId="0" borderId="0" xfId="3" applyFont="1" applyAlignment="1">
      <alignment horizontal="left" vertical="center" wrapText="1"/>
    </xf>
    <xf numFmtId="0" fontId="8" fillId="0" borderId="0" xfId="3" applyFont="1" applyAlignment="1">
      <alignment horizontal="left" vertical="center" wrapText="1"/>
    </xf>
    <xf numFmtId="0" fontId="8" fillId="2" borderId="0" xfId="3" applyFont="1" applyFill="1" applyAlignment="1">
      <alignment horizontal="left" vertical="center" wrapText="1"/>
    </xf>
    <xf numFmtId="0" fontId="9" fillId="2" borderId="1" xfId="3" applyFont="1" applyFill="1" applyBorder="1" applyAlignment="1">
      <alignment horizontal="left" vertical="center" wrapText="1"/>
    </xf>
    <xf numFmtId="0" fontId="8" fillId="2" borderId="1" xfId="3" applyFont="1" applyFill="1" applyBorder="1" applyAlignment="1">
      <alignment horizontal="left" vertical="center" wrapText="1"/>
    </xf>
    <xf numFmtId="0" fontId="7" fillId="0" borderId="1" xfId="4" applyFont="1" applyBorder="1" applyAlignment="1">
      <alignment horizontal="left" vertical="center" wrapText="1"/>
    </xf>
    <xf numFmtId="0" fontId="8" fillId="0" borderId="1" xfId="3" applyFont="1" applyBorder="1" applyAlignment="1">
      <alignment horizontal="left" vertical="center" wrapText="1"/>
    </xf>
    <xf numFmtId="0" fontId="6" fillId="0" borderId="1" xfId="5" applyFont="1" applyBorder="1" applyAlignment="1">
      <alignment horizontal="left" vertical="center" wrapText="1"/>
    </xf>
    <xf numFmtId="0" fontId="4" fillId="0" borderId="1" xfId="5" applyFont="1" applyBorder="1" applyAlignment="1">
      <alignment horizontal="left" vertical="center" wrapText="1"/>
    </xf>
    <xf numFmtId="0" fontId="4" fillId="0" borderId="1" xfId="1" applyFont="1" applyBorder="1" applyAlignment="1">
      <alignment horizontal="left" vertical="center" wrapText="1"/>
    </xf>
    <xf numFmtId="165" fontId="4" fillId="0" borderId="1" xfId="6" applyNumberFormat="1" applyFont="1" applyBorder="1" applyAlignment="1">
      <alignment horizontal="left" vertical="center" wrapText="1"/>
    </xf>
    <xf numFmtId="0" fontId="4" fillId="0" borderId="1" xfId="6" applyFont="1" applyBorder="1" applyAlignment="1">
      <alignment horizontal="left" vertical="center" wrapText="1"/>
    </xf>
    <xf numFmtId="9" fontId="10" fillId="0" borderId="1" xfId="1" applyNumberFormat="1" applyFont="1" applyBorder="1" applyAlignment="1">
      <alignment horizontal="left" vertical="center" wrapText="1"/>
    </xf>
    <xf numFmtId="0" fontId="10" fillId="0" borderId="1" xfId="1" applyFont="1" applyBorder="1" applyAlignment="1">
      <alignment horizontal="left" vertical="center" wrapText="1"/>
    </xf>
    <xf numFmtId="9" fontId="10" fillId="0" borderId="1" xfId="1" applyNumberFormat="1" applyFont="1" applyBorder="1" applyAlignment="1" applyProtection="1">
      <alignment horizontal="left" vertical="center" wrapText="1"/>
      <protection locked="0"/>
    </xf>
    <xf numFmtId="0" fontId="4" fillId="0" borderId="2" xfId="5" applyFont="1" applyBorder="1" applyAlignment="1">
      <alignment horizontal="left" vertical="center" wrapText="1"/>
    </xf>
    <xf numFmtId="165" fontId="4" fillId="0" borderId="2" xfId="6" applyNumberFormat="1" applyFont="1" applyBorder="1" applyAlignment="1">
      <alignment horizontal="left" vertical="center" wrapText="1"/>
    </xf>
    <xf numFmtId="0" fontId="10" fillId="0" borderId="1" xfId="1" applyFont="1" applyBorder="1" applyAlignment="1" applyProtection="1">
      <alignment horizontal="left" vertical="center" wrapText="1"/>
      <protection locked="0"/>
    </xf>
    <xf numFmtId="0" fontId="10" fillId="0" borderId="1" xfId="7" applyFont="1" applyFill="1" applyBorder="1" applyAlignment="1" applyProtection="1">
      <alignment horizontal="left" vertical="center" wrapText="1"/>
      <protection locked="0"/>
    </xf>
    <xf numFmtId="0" fontId="11" fillId="0" borderId="1" xfId="5" applyFont="1" applyBorder="1" applyAlignment="1">
      <alignment horizontal="left" vertical="center" wrapText="1"/>
    </xf>
    <xf numFmtId="0" fontId="10" fillId="0" borderId="1" xfId="5" applyFont="1" applyBorder="1" applyAlignment="1">
      <alignment horizontal="left" vertical="center" wrapText="1"/>
    </xf>
    <xf numFmtId="165" fontId="10" fillId="0" borderId="1" xfId="6" applyNumberFormat="1" applyFont="1" applyBorder="1" applyAlignment="1">
      <alignment horizontal="left" vertical="center" wrapText="1"/>
    </xf>
    <xf numFmtId="0" fontId="10" fillId="0" borderId="1" xfId="6" applyFont="1" applyBorder="1" applyAlignment="1">
      <alignment horizontal="left" vertical="center" wrapText="1"/>
    </xf>
    <xf numFmtId="0" fontId="6" fillId="0" borderId="3" xfId="5" applyFont="1" applyBorder="1" applyAlignment="1">
      <alignment horizontal="left" vertical="center" wrapText="1"/>
    </xf>
    <xf numFmtId="0" fontId="4" fillId="0" borderId="1" xfId="2" applyFont="1" applyFill="1" applyBorder="1" applyAlignment="1" applyProtection="1">
      <alignment horizontal="left" vertical="center" wrapText="1"/>
    </xf>
    <xf numFmtId="0" fontId="10" fillId="0" borderId="3" xfId="5" applyFont="1" applyBorder="1" applyAlignment="1">
      <alignment horizontal="left" vertical="center" wrapText="1"/>
    </xf>
    <xf numFmtId="0" fontId="4" fillId="0" borderId="1" xfId="3" applyBorder="1" applyAlignment="1">
      <alignment horizontal="left" vertical="center" wrapText="1"/>
    </xf>
    <xf numFmtId="9" fontId="10" fillId="0" borderId="1" xfId="8" applyFont="1" applyFill="1" applyBorder="1" applyAlignment="1">
      <alignment horizontal="left" vertical="center" wrapText="1"/>
    </xf>
    <xf numFmtId="0" fontId="10" fillId="0" borderId="1" xfId="3" applyFont="1" applyBorder="1" applyAlignment="1">
      <alignment horizontal="left" vertical="center" wrapText="1"/>
    </xf>
    <xf numFmtId="9" fontId="10" fillId="4" borderId="1" xfId="1" applyNumberFormat="1" applyFont="1" applyFill="1" applyBorder="1" applyAlignment="1">
      <alignment horizontal="left" vertical="center" wrapText="1"/>
    </xf>
    <xf numFmtId="10" fontId="10" fillId="0" borderId="1" xfId="1" applyNumberFormat="1" applyFont="1" applyBorder="1" applyAlignment="1">
      <alignment horizontal="left" vertical="center" wrapText="1"/>
    </xf>
    <xf numFmtId="0" fontId="10" fillId="0" borderId="1" xfId="2" applyFont="1" applyFill="1" applyBorder="1" applyAlignment="1" applyProtection="1">
      <alignment horizontal="left" vertical="center" wrapText="1"/>
    </xf>
    <xf numFmtId="9" fontId="10" fillId="2" borderId="1" xfId="1" applyNumberFormat="1" applyFont="1" applyFill="1" applyBorder="1" applyAlignment="1">
      <alignment horizontal="left" vertical="center" wrapText="1"/>
    </xf>
    <xf numFmtId="0" fontId="5" fillId="0" borderId="1" xfId="5" applyFont="1" applyBorder="1" applyAlignment="1">
      <alignment horizontal="left" vertical="center" wrapText="1"/>
    </xf>
    <xf numFmtId="0" fontId="14" fillId="0" borderId="1" xfId="1" applyFont="1" applyBorder="1" applyAlignment="1">
      <alignment horizontal="left" vertical="center" wrapText="1"/>
    </xf>
    <xf numFmtId="0" fontId="0" fillId="0" borderId="1" xfId="5" applyFont="1" applyBorder="1" applyAlignment="1">
      <alignment horizontal="left" vertical="center" wrapText="1"/>
    </xf>
    <xf numFmtId="10" fontId="10" fillId="0" borderId="1" xfId="9" applyNumberFormat="1" applyFont="1" applyFill="1" applyBorder="1" applyAlignment="1">
      <alignment horizontal="left" vertical="center" wrapText="1"/>
    </xf>
    <xf numFmtId="0" fontId="10" fillId="0" borderId="1" xfId="7" applyFont="1" applyFill="1" applyBorder="1" applyAlignment="1">
      <alignment horizontal="left" vertical="center" wrapText="1"/>
    </xf>
    <xf numFmtId="0" fontId="4" fillId="0" borderId="1" xfId="10" applyFont="1" applyBorder="1" applyAlignment="1">
      <alignment horizontal="left" vertical="center" wrapText="1"/>
    </xf>
    <xf numFmtId="14" fontId="10" fillId="0" borderId="1" xfId="6" applyNumberFormat="1" applyFont="1" applyBorder="1" applyAlignment="1">
      <alignment horizontal="left" vertical="center" wrapText="1"/>
    </xf>
    <xf numFmtId="0" fontId="4" fillId="0" borderId="1" xfId="3" applyBorder="1" applyAlignment="1">
      <alignment vertical="center" wrapText="1"/>
    </xf>
    <xf numFmtId="9" fontId="4" fillId="0" borderId="1" xfId="5" applyNumberFormat="1" applyFont="1" applyBorder="1" applyAlignment="1">
      <alignment horizontal="left" vertical="center" wrapText="1"/>
    </xf>
    <xf numFmtId="0" fontId="2" fillId="0" borderId="0" xfId="1" applyAlignment="1">
      <alignment horizontal="left" vertical="center" wrapText="1"/>
    </xf>
    <xf numFmtId="9" fontId="4" fillId="0" borderId="0" xfId="12" applyFont="1" applyAlignment="1">
      <alignment horizontal="center" vertical="center" wrapText="1"/>
    </xf>
    <xf numFmtId="9" fontId="8" fillId="0" borderId="0" xfId="12" applyFont="1" applyAlignment="1">
      <alignment horizontal="center" vertical="center" wrapText="1"/>
    </xf>
    <xf numFmtId="9" fontId="2" fillId="0" borderId="0" xfId="12" applyAlignment="1">
      <alignment horizontal="center" vertical="center" wrapText="1"/>
    </xf>
    <xf numFmtId="9" fontId="6" fillId="8" borderId="1" xfId="12"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4" fillId="0" borderId="0" xfId="1" applyFont="1" applyAlignment="1">
      <alignment horizontal="center" vertical="center" wrapText="1"/>
    </xf>
    <xf numFmtId="0" fontId="10" fillId="0" borderId="0" xfId="3" applyFont="1" applyAlignment="1">
      <alignment horizontal="left" vertical="center" wrapText="1"/>
    </xf>
    <xf numFmtId="0" fontId="10" fillId="0" borderId="0" xfId="1" applyFont="1" applyAlignment="1">
      <alignment horizontal="left" vertical="center" wrapText="1"/>
    </xf>
    <xf numFmtId="0" fontId="16" fillId="0" borderId="0" xfId="3" applyFont="1" applyAlignment="1">
      <alignment horizontal="left" vertical="center" wrapText="1"/>
    </xf>
    <xf numFmtId="0" fontId="11" fillId="6" borderId="1" xfId="1" applyFont="1" applyFill="1" applyBorder="1" applyAlignment="1">
      <alignment horizontal="center" vertical="center" wrapText="1"/>
    </xf>
    <xf numFmtId="0" fontId="17" fillId="0" borderId="0" xfId="1" applyFont="1" applyAlignment="1">
      <alignment horizontal="left" vertical="center" wrapText="1"/>
    </xf>
    <xf numFmtId="43" fontId="17" fillId="0" borderId="0" xfId="11" applyFont="1" applyAlignment="1">
      <alignment horizontal="left" vertical="center" wrapText="1"/>
    </xf>
    <xf numFmtId="165" fontId="10" fillId="0" borderId="2" xfId="6" applyNumberFormat="1" applyFont="1" applyBorder="1" applyAlignment="1">
      <alignment horizontal="left" vertical="center" wrapText="1"/>
    </xf>
    <xf numFmtId="0" fontId="10" fillId="9" borderId="1" xfId="1" applyFont="1" applyFill="1" applyBorder="1" applyAlignment="1">
      <alignment horizontal="left" vertical="center" wrapText="1"/>
    </xf>
    <xf numFmtId="9" fontId="10" fillId="9" borderId="1" xfId="12" applyFont="1" applyFill="1" applyBorder="1" applyAlignment="1">
      <alignment horizontal="center" vertical="center" wrapText="1"/>
    </xf>
    <xf numFmtId="0" fontId="10" fillId="9" borderId="1" xfId="6" applyFont="1" applyFill="1" applyBorder="1" applyAlignment="1">
      <alignment horizontal="left" vertical="center" wrapText="1"/>
    </xf>
    <xf numFmtId="0" fontId="6" fillId="10" borderId="1" xfId="1" applyFont="1" applyFill="1" applyBorder="1" applyAlignment="1">
      <alignment horizontal="left" vertical="center" wrapText="1"/>
    </xf>
    <xf numFmtId="9" fontId="10" fillId="9" borderId="1" xfId="1" applyNumberFormat="1" applyFont="1" applyFill="1" applyBorder="1" applyAlignment="1">
      <alignment horizontal="center" vertical="center" wrapText="1"/>
    </xf>
    <xf numFmtId="0" fontId="10" fillId="9" borderId="1" xfId="6" applyFont="1" applyFill="1" applyBorder="1" applyAlignment="1">
      <alignment horizontal="center" vertical="center" wrapText="1"/>
    </xf>
    <xf numFmtId="10" fontId="10" fillId="9" borderId="1" xfId="1" applyNumberFormat="1" applyFont="1" applyFill="1" applyBorder="1" applyAlignment="1">
      <alignment horizontal="center" vertical="center" wrapText="1"/>
    </xf>
    <xf numFmtId="0" fontId="2" fillId="0" borderId="0" xfId="1" applyAlignment="1">
      <alignment horizontal="center" vertical="center" wrapText="1"/>
    </xf>
    <xf numFmtId="166" fontId="4" fillId="0" borderId="0" xfId="12" applyNumberFormat="1" applyFont="1" applyAlignment="1">
      <alignment horizontal="left" vertical="center" wrapText="1"/>
    </xf>
  </cellXfs>
  <cellStyles count="13">
    <cellStyle name="Hipervínculo 2" xfId="9"/>
    <cellStyle name="Hipervínculo 4" xfId="7"/>
    <cellStyle name="Millares 2" xfId="11"/>
    <cellStyle name="Normal" xfId="0" builtinId="0"/>
    <cellStyle name="Normal 13" xfId="4"/>
    <cellStyle name="Normal 13 2" xfId="6"/>
    <cellStyle name="Normal 14" xfId="1"/>
    <cellStyle name="Normal 14 2" xfId="10"/>
    <cellStyle name="Normal 2" xfId="2"/>
    <cellStyle name="Normal 3" xfId="3"/>
    <cellStyle name="Normal 4" xfId="5"/>
    <cellStyle name="Porcentaje" xfId="12" builtinId="5"/>
    <cellStyle name="Porcentaj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ransmilenio-my.sharepoint.com/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my.sharepoint.com/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ransmilenio-my.sharepoint.com/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RECORRIDO R-CI-20"/>
      <sheetName val="Muestra"/>
      <sheetName val="PLANTA 20171201"/>
      <sheetName val="MUESTRA EVALUADA"/>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85"/>
  <sheetViews>
    <sheetView showGridLines="0" tabSelected="1" topLeftCell="A36" zoomScale="55" zoomScaleNormal="55" workbookViewId="0">
      <pane xSplit="3" ySplit="1" topLeftCell="D37" activePane="bottomRight" state="frozen"/>
      <selection pane="topRight" activeCell="D36" sqref="D36"/>
      <selection pane="bottomLeft" activeCell="A37" sqref="A37"/>
      <selection pane="bottomRight" activeCell="Q72" sqref="Q72"/>
    </sheetView>
  </sheetViews>
  <sheetFormatPr baseColWidth="10" defaultColWidth="14.85546875" defaultRowHeight="15" x14ac:dyDescent="0.25"/>
  <cols>
    <col min="1" max="2" width="38.42578125" style="52" customWidth="1"/>
    <col min="3" max="3" width="9.42578125" style="52" customWidth="1"/>
    <col min="4" max="4" width="68.5703125" style="52" customWidth="1"/>
    <col min="5" max="5" width="82.7109375" style="52" customWidth="1"/>
    <col min="6" max="6" width="50.7109375" style="52" customWidth="1"/>
    <col min="7" max="7" width="45" style="52" customWidth="1"/>
    <col min="8" max="8" width="39" style="52" bestFit="1" customWidth="1"/>
    <col min="9" max="9" width="16.7109375" style="52" bestFit="1" customWidth="1"/>
    <col min="10" max="10" width="25" style="52" customWidth="1"/>
    <col min="11" max="11" width="21.28515625" style="52" customWidth="1"/>
    <col min="12" max="12" width="19.42578125" style="66" customWidth="1"/>
    <col min="13" max="13" width="76" style="52" customWidth="1"/>
    <col min="14" max="14" width="30.7109375" style="52" bestFit="1" customWidth="1"/>
    <col min="15" max="15" width="90" style="52" customWidth="1"/>
    <col min="16" max="17" width="87.140625" style="52" customWidth="1"/>
    <col min="18" max="18" width="33" style="55" customWidth="1"/>
    <col min="19" max="19" width="67" style="52" customWidth="1"/>
    <col min="20" max="21" width="48.140625" style="52" customWidth="1"/>
    <col min="22" max="259" width="14.85546875" style="52"/>
    <col min="260" max="260" width="38.42578125" style="52" customWidth="1"/>
    <col min="261" max="261" width="9.42578125" style="52" customWidth="1"/>
    <col min="262" max="262" width="61.5703125" style="52" customWidth="1"/>
    <col min="263" max="263" width="51.28515625" style="52" customWidth="1"/>
    <col min="264" max="264" width="49.140625" style="52" customWidth="1"/>
    <col min="265" max="265" width="37" style="52" customWidth="1"/>
    <col min="266" max="267" width="27.7109375" style="52" customWidth="1"/>
    <col min="268" max="268" width="25.7109375" style="52" customWidth="1"/>
    <col min="269" max="269" width="32.5703125" style="52" customWidth="1"/>
    <col min="270" max="270" width="59.85546875" style="52" customWidth="1"/>
    <col min="271" max="271" width="32.5703125" style="52" customWidth="1"/>
    <col min="272" max="272" width="42.140625" style="52" customWidth="1"/>
    <col min="273" max="273" width="40.5703125" style="52" customWidth="1"/>
    <col min="274" max="515" width="14.85546875" style="52"/>
    <col min="516" max="516" width="38.42578125" style="52" customWidth="1"/>
    <col min="517" max="517" width="9.42578125" style="52" customWidth="1"/>
    <col min="518" max="518" width="61.5703125" style="52" customWidth="1"/>
    <col min="519" max="519" width="51.28515625" style="52" customWidth="1"/>
    <col min="520" max="520" width="49.140625" style="52" customWidth="1"/>
    <col min="521" max="521" width="37" style="52" customWidth="1"/>
    <col min="522" max="523" width="27.7109375" style="52" customWidth="1"/>
    <col min="524" max="524" width="25.7109375" style="52" customWidth="1"/>
    <col min="525" max="525" width="32.5703125" style="52" customWidth="1"/>
    <col min="526" max="526" width="59.85546875" style="52" customWidth="1"/>
    <col min="527" max="527" width="32.5703125" style="52" customWidth="1"/>
    <col min="528" max="528" width="42.140625" style="52" customWidth="1"/>
    <col min="529" max="529" width="40.5703125" style="52" customWidth="1"/>
    <col min="530" max="771" width="14.85546875" style="52"/>
    <col min="772" max="772" width="38.42578125" style="52" customWidth="1"/>
    <col min="773" max="773" width="9.42578125" style="52" customWidth="1"/>
    <col min="774" max="774" width="61.5703125" style="52" customWidth="1"/>
    <col min="775" max="775" width="51.28515625" style="52" customWidth="1"/>
    <col min="776" max="776" width="49.140625" style="52" customWidth="1"/>
    <col min="777" max="777" width="37" style="52" customWidth="1"/>
    <col min="778" max="779" width="27.7109375" style="52" customWidth="1"/>
    <col min="780" max="780" width="25.7109375" style="52" customWidth="1"/>
    <col min="781" max="781" width="32.5703125" style="52" customWidth="1"/>
    <col min="782" max="782" width="59.85546875" style="52" customWidth="1"/>
    <col min="783" max="783" width="32.5703125" style="52" customWidth="1"/>
    <col min="784" max="784" width="42.140625" style="52" customWidth="1"/>
    <col min="785" max="785" width="40.5703125" style="52" customWidth="1"/>
    <col min="786" max="1027" width="14.85546875" style="52"/>
    <col min="1028" max="1028" width="38.42578125" style="52" customWidth="1"/>
    <col min="1029" max="1029" width="9.42578125" style="52" customWidth="1"/>
    <col min="1030" max="1030" width="61.5703125" style="52" customWidth="1"/>
    <col min="1031" max="1031" width="51.28515625" style="52" customWidth="1"/>
    <col min="1032" max="1032" width="49.140625" style="52" customWidth="1"/>
    <col min="1033" max="1033" width="37" style="52" customWidth="1"/>
    <col min="1034" max="1035" width="27.7109375" style="52" customWidth="1"/>
    <col min="1036" max="1036" width="25.7109375" style="52" customWidth="1"/>
    <col min="1037" max="1037" width="32.5703125" style="52" customWidth="1"/>
    <col min="1038" max="1038" width="59.85546875" style="52" customWidth="1"/>
    <col min="1039" max="1039" width="32.5703125" style="52" customWidth="1"/>
    <col min="1040" max="1040" width="42.140625" style="52" customWidth="1"/>
    <col min="1041" max="1041" width="40.5703125" style="52" customWidth="1"/>
    <col min="1042" max="1283" width="14.85546875" style="52"/>
    <col min="1284" max="1284" width="38.42578125" style="52" customWidth="1"/>
    <col min="1285" max="1285" width="9.42578125" style="52" customWidth="1"/>
    <col min="1286" max="1286" width="61.5703125" style="52" customWidth="1"/>
    <col min="1287" max="1287" width="51.28515625" style="52" customWidth="1"/>
    <col min="1288" max="1288" width="49.140625" style="52" customWidth="1"/>
    <col min="1289" max="1289" width="37" style="52" customWidth="1"/>
    <col min="1290" max="1291" width="27.7109375" style="52" customWidth="1"/>
    <col min="1292" max="1292" width="25.7109375" style="52" customWidth="1"/>
    <col min="1293" max="1293" width="32.5703125" style="52" customWidth="1"/>
    <col min="1294" max="1294" width="59.85546875" style="52" customWidth="1"/>
    <col min="1295" max="1295" width="32.5703125" style="52" customWidth="1"/>
    <col min="1296" max="1296" width="42.140625" style="52" customWidth="1"/>
    <col min="1297" max="1297" width="40.5703125" style="52" customWidth="1"/>
    <col min="1298" max="1539" width="14.85546875" style="52"/>
    <col min="1540" max="1540" width="38.42578125" style="52" customWidth="1"/>
    <col min="1541" max="1541" width="9.42578125" style="52" customWidth="1"/>
    <col min="1542" max="1542" width="61.5703125" style="52" customWidth="1"/>
    <col min="1543" max="1543" width="51.28515625" style="52" customWidth="1"/>
    <col min="1544" max="1544" width="49.140625" style="52" customWidth="1"/>
    <col min="1545" max="1545" width="37" style="52" customWidth="1"/>
    <col min="1546" max="1547" width="27.7109375" style="52" customWidth="1"/>
    <col min="1548" max="1548" width="25.7109375" style="52" customWidth="1"/>
    <col min="1549" max="1549" width="32.5703125" style="52" customWidth="1"/>
    <col min="1550" max="1550" width="59.85546875" style="52" customWidth="1"/>
    <col min="1551" max="1551" width="32.5703125" style="52" customWidth="1"/>
    <col min="1552" max="1552" width="42.140625" style="52" customWidth="1"/>
    <col min="1553" max="1553" width="40.5703125" style="52" customWidth="1"/>
    <col min="1554" max="1795" width="14.85546875" style="52"/>
    <col min="1796" max="1796" width="38.42578125" style="52" customWidth="1"/>
    <col min="1797" max="1797" width="9.42578125" style="52" customWidth="1"/>
    <col min="1798" max="1798" width="61.5703125" style="52" customWidth="1"/>
    <col min="1799" max="1799" width="51.28515625" style="52" customWidth="1"/>
    <col min="1800" max="1800" width="49.140625" style="52" customWidth="1"/>
    <col min="1801" max="1801" width="37" style="52" customWidth="1"/>
    <col min="1802" max="1803" width="27.7109375" style="52" customWidth="1"/>
    <col min="1804" max="1804" width="25.7109375" style="52" customWidth="1"/>
    <col min="1805" max="1805" width="32.5703125" style="52" customWidth="1"/>
    <col min="1806" max="1806" width="59.85546875" style="52" customWidth="1"/>
    <col min="1807" max="1807" width="32.5703125" style="52" customWidth="1"/>
    <col min="1808" max="1808" width="42.140625" style="52" customWidth="1"/>
    <col min="1809" max="1809" width="40.5703125" style="52" customWidth="1"/>
    <col min="1810" max="2051" width="14.85546875" style="52"/>
    <col min="2052" max="2052" width="38.42578125" style="52" customWidth="1"/>
    <col min="2053" max="2053" width="9.42578125" style="52" customWidth="1"/>
    <col min="2054" max="2054" width="61.5703125" style="52" customWidth="1"/>
    <col min="2055" max="2055" width="51.28515625" style="52" customWidth="1"/>
    <col min="2056" max="2056" width="49.140625" style="52" customWidth="1"/>
    <col min="2057" max="2057" width="37" style="52" customWidth="1"/>
    <col min="2058" max="2059" width="27.7109375" style="52" customWidth="1"/>
    <col min="2060" max="2060" width="25.7109375" style="52" customWidth="1"/>
    <col min="2061" max="2061" width="32.5703125" style="52" customWidth="1"/>
    <col min="2062" max="2062" width="59.85546875" style="52" customWidth="1"/>
    <col min="2063" max="2063" width="32.5703125" style="52" customWidth="1"/>
    <col min="2064" max="2064" width="42.140625" style="52" customWidth="1"/>
    <col min="2065" max="2065" width="40.5703125" style="52" customWidth="1"/>
    <col min="2066" max="2307" width="14.85546875" style="52"/>
    <col min="2308" max="2308" width="38.42578125" style="52" customWidth="1"/>
    <col min="2309" max="2309" width="9.42578125" style="52" customWidth="1"/>
    <col min="2310" max="2310" width="61.5703125" style="52" customWidth="1"/>
    <col min="2311" max="2311" width="51.28515625" style="52" customWidth="1"/>
    <col min="2312" max="2312" width="49.140625" style="52" customWidth="1"/>
    <col min="2313" max="2313" width="37" style="52" customWidth="1"/>
    <col min="2314" max="2315" width="27.7109375" style="52" customWidth="1"/>
    <col min="2316" max="2316" width="25.7109375" style="52" customWidth="1"/>
    <col min="2317" max="2317" width="32.5703125" style="52" customWidth="1"/>
    <col min="2318" max="2318" width="59.85546875" style="52" customWidth="1"/>
    <col min="2319" max="2319" width="32.5703125" style="52" customWidth="1"/>
    <col min="2320" max="2320" width="42.140625" style="52" customWidth="1"/>
    <col min="2321" max="2321" width="40.5703125" style="52" customWidth="1"/>
    <col min="2322" max="2563" width="14.85546875" style="52"/>
    <col min="2564" max="2564" width="38.42578125" style="52" customWidth="1"/>
    <col min="2565" max="2565" width="9.42578125" style="52" customWidth="1"/>
    <col min="2566" max="2566" width="61.5703125" style="52" customWidth="1"/>
    <col min="2567" max="2567" width="51.28515625" style="52" customWidth="1"/>
    <col min="2568" max="2568" width="49.140625" style="52" customWidth="1"/>
    <col min="2569" max="2569" width="37" style="52" customWidth="1"/>
    <col min="2570" max="2571" width="27.7109375" style="52" customWidth="1"/>
    <col min="2572" max="2572" width="25.7109375" style="52" customWidth="1"/>
    <col min="2573" max="2573" width="32.5703125" style="52" customWidth="1"/>
    <col min="2574" max="2574" width="59.85546875" style="52" customWidth="1"/>
    <col min="2575" max="2575" width="32.5703125" style="52" customWidth="1"/>
    <col min="2576" max="2576" width="42.140625" style="52" customWidth="1"/>
    <col min="2577" max="2577" width="40.5703125" style="52" customWidth="1"/>
    <col min="2578" max="2819" width="14.85546875" style="52"/>
    <col min="2820" max="2820" width="38.42578125" style="52" customWidth="1"/>
    <col min="2821" max="2821" width="9.42578125" style="52" customWidth="1"/>
    <col min="2822" max="2822" width="61.5703125" style="52" customWidth="1"/>
    <col min="2823" max="2823" width="51.28515625" style="52" customWidth="1"/>
    <col min="2824" max="2824" width="49.140625" style="52" customWidth="1"/>
    <col min="2825" max="2825" width="37" style="52" customWidth="1"/>
    <col min="2826" max="2827" width="27.7109375" style="52" customWidth="1"/>
    <col min="2828" max="2828" width="25.7109375" style="52" customWidth="1"/>
    <col min="2829" max="2829" width="32.5703125" style="52" customWidth="1"/>
    <col min="2830" max="2830" width="59.85546875" style="52" customWidth="1"/>
    <col min="2831" max="2831" width="32.5703125" style="52" customWidth="1"/>
    <col min="2832" max="2832" width="42.140625" style="52" customWidth="1"/>
    <col min="2833" max="2833" width="40.5703125" style="52" customWidth="1"/>
    <col min="2834" max="3075" width="14.85546875" style="52"/>
    <col min="3076" max="3076" width="38.42578125" style="52" customWidth="1"/>
    <col min="3077" max="3077" width="9.42578125" style="52" customWidth="1"/>
    <col min="3078" max="3078" width="61.5703125" style="52" customWidth="1"/>
    <col min="3079" max="3079" width="51.28515625" style="52" customWidth="1"/>
    <col min="3080" max="3080" width="49.140625" style="52" customWidth="1"/>
    <col min="3081" max="3081" width="37" style="52" customWidth="1"/>
    <col min="3082" max="3083" width="27.7109375" style="52" customWidth="1"/>
    <col min="3084" max="3084" width="25.7109375" style="52" customWidth="1"/>
    <col min="3085" max="3085" width="32.5703125" style="52" customWidth="1"/>
    <col min="3086" max="3086" width="59.85546875" style="52" customWidth="1"/>
    <col min="3087" max="3087" width="32.5703125" style="52" customWidth="1"/>
    <col min="3088" max="3088" width="42.140625" style="52" customWidth="1"/>
    <col min="3089" max="3089" width="40.5703125" style="52" customWidth="1"/>
    <col min="3090" max="3331" width="14.85546875" style="52"/>
    <col min="3332" max="3332" width="38.42578125" style="52" customWidth="1"/>
    <col min="3333" max="3333" width="9.42578125" style="52" customWidth="1"/>
    <col min="3334" max="3334" width="61.5703125" style="52" customWidth="1"/>
    <col min="3335" max="3335" width="51.28515625" style="52" customWidth="1"/>
    <col min="3336" max="3336" width="49.140625" style="52" customWidth="1"/>
    <col min="3337" max="3337" width="37" style="52" customWidth="1"/>
    <col min="3338" max="3339" width="27.7109375" style="52" customWidth="1"/>
    <col min="3340" max="3340" width="25.7109375" style="52" customWidth="1"/>
    <col min="3341" max="3341" width="32.5703125" style="52" customWidth="1"/>
    <col min="3342" max="3342" width="59.85546875" style="52" customWidth="1"/>
    <col min="3343" max="3343" width="32.5703125" style="52" customWidth="1"/>
    <col min="3344" max="3344" width="42.140625" style="52" customWidth="1"/>
    <col min="3345" max="3345" width="40.5703125" style="52" customWidth="1"/>
    <col min="3346" max="3587" width="14.85546875" style="52"/>
    <col min="3588" max="3588" width="38.42578125" style="52" customWidth="1"/>
    <col min="3589" max="3589" width="9.42578125" style="52" customWidth="1"/>
    <col min="3590" max="3590" width="61.5703125" style="52" customWidth="1"/>
    <col min="3591" max="3591" width="51.28515625" style="52" customWidth="1"/>
    <col min="3592" max="3592" width="49.140625" style="52" customWidth="1"/>
    <col min="3593" max="3593" width="37" style="52" customWidth="1"/>
    <col min="3594" max="3595" width="27.7109375" style="52" customWidth="1"/>
    <col min="3596" max="3596" width="25.7109375" style="52" customWidth="1"/>
    <col min="3597" max="3597" width="32.5703125" style="52" customWidth="1"/>
    <col min="3598" max="3598" width="59.85546875" style="52" customWidth="1"/>
    <col min="3599" max="3599" width="32.5703125" style="52" customWidth="1"/>
    <col min="3600" max="3600" width="42.140625" style="52" customWidth="1"/>
    <col min="3601" max="3601" width="40.5703125" style="52" customWidth="1"/>
    <col min="3602" max="3843" width="14.85546875" style="52"/>
    <col min="3844" max="3844" width="38.42578125" style="52" customWidth="1"/>
    <col min="3845" max="3845" width="9.42578125" style="52" customWidth="1"/>
    <col min="3846" max="3846" width="61.5703125" style="52" customWidth="1"/>
    <col min="3847" max="3847" width="51.28515625" style="52" customWidth="1"/>
    <col min="3848" max="3848" width="49.140625" style="52" customWidth="1"/>
    <col min="3849" max="3849" width="37" style="52" customWidth="1"/>
    <col min="3850" max="3851" width="27.7109375" style="52" customWidth="1"/>
    <col min="3852" max="3852" width="25.7109375" style="52" customWidth="1"/>
    <col min="3853" max="3853" width="32.5703125" style="52" customWidth="1"/>
    <col min="3854" max="3854" width="59.85546875" style="52" customWidth="1"/>
    <col min="3855" max="3855" width="32.5703125" style="52" customWidth="1"/>
    <col min="3856" max="3856" width="42.140625" style="52" customWidth="1"/>
    <col min="3857" max="3857" width="40.5703125" style="52" customWidth="1"/>
    <col min="3858" max="4099" width="14.85546875" style="52"/>
    <col min="4100" max="4100" width="38.42578125" style="52" customWidth="1"/>
    <col min="4101" max="4101" width="9.42578125" style="52" customWidth="1"/>
    <col min="4102" max="4102" width="61.5703125" style="52" customWidth="1"/>
    <col min="4103" max="4103" width="51.28515625" style="52" customWidth="1"/>
    <col min="4104" max="4104" width="49.140625" style="52" customWidth="1"/>
    <col min="4105" max="4105" width="37" style="52" customWidth="1"/>
    <col min="4106" max="4107" width="27.7109375" style="52" customWidth="1"/>
    <col min="4108" max="4108" width="25.7109375" style="52" customWidth="1"/>
    <col min="4109" max="4109" width="32.5703125" style="52" customWidth="1"/>
    <col min="4110" max="4110" width="59.85546875" style="52" customWidth="1"/>
    <col min="4111" max="4111" width="32.5703125" style="52" customWidth="1"/>
    <col min="4112" max="4112" width="42.140625" style="52" customWidth="1"/>
    <col min="4113" max="4113" width="40.5703125" style="52" customWidth="1"/>
    <col min="4114" max="4355" width="14.85546875" style="52"/>
    <col min="4356" max="4356" width="38.42578125" style="52" customWidth="1"/>
    <col min="4357" max="4357" width="9.42578125" style="52" customWidth="1"/>
    <col min="4358" max="4358" width="61.5703125" style="52" customWidth="1"/>
    <col min="4359" max="4359" width="51.28515625" style="52" customWidth="1"/>
    <col min="4360" max="4360" width="49.140625" style="52" customWidth="1"/>
    <col min="4361" max="4361" width="37" style="52" customWidth="1"/>
    <col min="4362" max="4363" width="27.7109375" style="52" customWidth="1"/>
    <col min="4364" max="4364" width="25.7109375" style="52" customWidth="1"/>
    <col min="4365" max="4365" width="32.5703125" style="52" customWidth="1"/>
    <col min="4366" max="4366" width="59.85546875" style="52" customWidth="1"/>
    <col min="4367" max="4367" width="32.5703125" style="52" customWidth="1"/>
    <col min="4368" max="4368" width="42.140625" style="52" customWidth="1"/>
    <col min="4369" max="4369" width="40.5703125" style="52" customWidth="1"/>
    <col min="4370" max="4611" width="14.85546875" style="52"/>
    <col min="4612" max="4612" width="38.42578125" style="52" customWidth="1"/>
    <col min="4613" max="4613" width="9.42578125" style="52" customWidth="1"/>
    <col min="4614" max="4614" width="61.5703125" style="52" customWidth="1"/>
    <col min="4615" max="4615" width="51.28515625" style="52" customWidth="1"/>
    <col min="4616" max="4616" width="49.140625" style="52" customWidth="1"/>
    <col min="4617" max="4617" width="37" style="52" customWidth="1"/>
    <col min="4618" max="4619" width="27.7109375" style="52" customWidth="1"/>
    <col min="4620" max="4620" width="25.7109375" style="52" customWidth="1"/>
    <col min="4621" max="4621" width="32.5703125" style="52" customWidth="1"/>
    <col min="4622" max="4622" width="59.85546875" style="52" customWidth="1"/>
    <col min="4623" max="4623" width="32.5703125" style="52" customWidth="1"/>
    <col min="4624" max="4624" width="42.140625" style="52" customWidth="1"/>
    <col min="4625" max="4625" width="40.5703125" style="52" customWidth="1"/>
    <col min="4626" max="4867" width="14.85546875" style="52"/>
    <col min="4868" max="4868" width="38.42578125" style="52" customWidth="1"/>
    <col min="4869" max="4869" width="9.42578125" style="52" customWidth="1"/>
    <col min="4870" max="4870" width="61.5703125" style="52" customWidth="1"/>
    <col min="4871" max="4871" width="51.28515625" style="52" customWidth="1"/>
    <col min="4872" max="4872" width="49.140625" style="52" customWidth="1"/>
    <col min="4873" max="4873" width="37" style="52" customWidth="1"/>
    <col min="4874" max="4875" width="27.7109375" style="52" customWidth="1"/>
    <col min="4876" max="4876" width="25.7109375" style="52" customWidth="1"/>
    <col min="4877" max="4877" width="32.5703125" style="52" customWidth="1"/>
    <col min="4878" max="4878" width="59.85546875" style="52" customWidth="1"/>
    <col min="4879" max="4879" width="32.5703125" style="52" customWidth="1"/>
    <col min="4880" max="4880" width="42.140625" style="52" customWidth="1"/>
    <col min="4881" max="4881" width="40.5703125" style="52" customWidth="1"/>
    <col min="4882" max="5123" width="14.85546875" style="52"/>
    <col min="5124" max="5124" width="38.42578125" style="52" customWidth="1"/>
    <col min="5125" max="5125" width="9.42578125" style="52" customWidth="1"/>
    <col min="5126" max="5126" width="61.5703125" style="52" customWidth="1"/>
    <col min="5127" max="5127" width="51.28515625" style="52" customWidth="1"/>
    <col min="5128" max="5128" width="49.140625" style="52" customWidth="1"/>
    <col min="5129" max="5129" width="37" style="52" customWidth="1"/>
    <col min="5130" max="5131" width="27.7109375" style="52" customWidth="1"/>
    <col min="5132" max="5132" width="25.7109375" style="52" customWidth="1"/>
    <col min="5133" max="5133" width="32.5703125" style="52" customWidth="1"/>
    <col min="5134" max="5134" width="59.85546875" style="52" customWidth="1"/>
    <col min="5135" max="5135" width="32.5703125" style="52" customWidth="1"/>
    <col min="5136" max="5136" width="42.140625" style="52" customWidth="1"/>
    <col min="5137" max="5137" width="40.5703125" style="52" customWidth="1"/>
    <col min="5138" max="5379" width="14.85546875" style="52"/>
    <col min="5380" max="5380" width="38.42578125" style="52" customWidth="1"/>
    <col min="5381" max="5381" width="9.42578125" style="52" customWidth="1"/>
    <col min="5382" max="5382" width="61.5703125" style="52" customWidth="1"/>
    <col min="5383" max="5383" width="51.28515625" style="52" customWidth="1"/>
    <col min="5384" max="5384" width="49.140625" style="52" customWidth="1"/>
    <col min="5385" max="5385" width="37" style="52" customWidth="1"/>
    <col min="5386" max="5387" width="27.7109375" style="52" customWidth="1"/>
    <col min="5388" max="5388" width="25.7109375" style="52" customWidth="1"/>
    <col min="5389" max="5389" width="32.5703125" style="52" customWidth="1"/>
    <col min="5390" max="5390" width="59.85546875" style="52" customWidth="1"/>
    <col min="5391" max="5391" width="32.5703125" style="52" customWidth="1"/>
    <col min="5392" max="5392" width="42.140625" style="52" customWidth="1"/>
    <col min="5393" max="5393" width="40.5703125" style="52" customWidth="1"/>
    <col min="5394" max="5635" width="14.85546875" style="52"/>
    <col min="5636" max="5636" width="38.42578125" style="52" customWidth="1"/>
    <col min="5637" max="5637" width="9.42578125" style="52" customWidth="1"/>
    <col min="5638" max="5638" width="61.5703125" style="52" customWidth="1"/>
    <col min="5639" max="5639" width="51.28515625" style="52" customWidth="1"/>
    <col min="5640" max="5640" width="49.140625" style="52" customWidth="1"/>
    <col min="5641" max="5641" width="37" style="52" customWidth="1"/>
    <col min="5642" max="5643" width="27.7109375" style="52" customWidth="1"/>
    <col min="5644" max="5644" width="25.7109375" style="52" customWidth="1"/>
    <col min="5645" max="5645" width="32.5703125" style="52" customWidth="1"/>
    <col min="5646" max="5646" width="59.85546875" style="52" customWidth="1"/>
    <col min="5647" max="5647" width="32.5703125" style="52" customWidth="1"/>
    <col min="5648" max="5648" width="42.140625" style="52" customWidth="1"/>
    <col min="5649" max="5649" width="40.5703125" style="52" customWidth="1"/>
    <col min="5650" max="5891" width="14.85546875" style="52"/>
    <col min="5892" max="5892" width="38.42578125" style="52" customWidth="1"/>
    <col min="5893" max="5893" width="9.42578125" style="52" customWidth="1"/>
    <col min="5894" max="5894" width="61.5703125" style="52" customWidth="1"/>
    <col min="5895" max="5895" width="51.28515625" style="52" customWidth="1"/>
    <col min="5896" max="5896" width="49.140625" style="52" customWidth="1"/>
    <col min="5897" max="5897" width="37" style="52" customWidth="1"/>
    <col min="5898" max="5899" width="27.7109375" style="52" customWidth="1"/>
    <col min="5900" max="5900" width="25.7109375" style="52" customWidth="1"/>
    <col min="5901" max="5901" width="32.5703125" style="52" customWidth="1"/>
    <col min="5902" max="5902" width="59.85546875" style="52" customWidth="1"/>
    <col min="5903" max="5903" width="32.5703125" style="52" customWidth="1"/>
    <col min="5904" max="5904" width="42.140625" style="52" customWidth="1"/>
    <col min="5905" max="5905" width="40.5703125" style="52" customWidth="1"/>
    <col min="5906" max="6147" width="14.85546875" style="52"/>
    <col min="6148" max="6148" width="38.42578125" style="52" customWidth="1"/>
    <col min="6149" max="6149" width="9.42578125" style="52" customWidth="1"/>
    <col min="6150" max="6150" width="61.5703125" style="52" customWidth="1"/>
    <col min="6151" max="6151" width="51.28515625" style="52" customWidth="1"/>
    <col min="6152" max="6152" width="49.140625" style="52" customWidth="1"/>
    <col min="6153" max="6153" width="37" style="52" customWidth="1"/>
    <col min="6154" max="6155" width="27.7109375" style="52" customWidth="1"/>
    <col min="6156" max="6156" width="25.7109375" style="52" customWidth="1"/>
    <col min="6157" max="6157" width="32.5703125" style="52" customWidth="1"/>
    <col min="6158" max="6158" width="59.85546875" style="52" customWidth="1"/>
    <col min="6159" max="6159" width="32.5703125" style="52" customWidth="1"/>
    <col min="6160" max="6160" width="42.140625" style="52" customWidth="1"/>
    <col min="6161" max="6161" width="40.5703125" style="52" customWidth="1"/>
    <col min="6162" max="6403" width="14.85546875" style="52"/>
    <col min="6404" max="6404" width="38.42578125" style="52" customWidth="1"/>
    <col min="6405" max="6405" width="9.42578125" style="52" customWidth="1"/>
    <col min="6406" max="6406" width="61.5703125" style="52" customWidth="1"/>
    <col min="6407" max="6407" width="51.28515625" style="52" customWidth="1"/>
    <col min="6408" max="6408" width="49.140625" style="52" customWidth="1"/>
    <col min="6409" max="6409" width="37" style="52" customWidth="1"/>
    <col min="6410" max="6411" width="27.7109375" style="52" customWidth="1"/>
    <col min="6412" max="6412" width="25.7109375" style="52" customWidth="1"/>
    <col min="6413" max="6413" width="32.5703125" style="52" customWidth="1"/>
    <col min="6414" max="6414" width="59.85546875" style="52" customWidth="1"/>
    <col min="6415" max="6415" width="32.5703125" style="52" customWidth="1"/>
    <col min="6416" max="6416" width="42.140625" style="52" customWidth="1"/>
    <col min="6417" max="6417" width="40.5703125" style="52" customWidth="1"/>
    <col min="6418" max="6659" width="14.85546875" style="52"/>
    <col min="6660" max="6660" width="38.42578125" style="52" customWidth="1"/>
    <col min="6661" max="6661" width="9.42578125" style="52" customWidth="1"/>
    <col min="6662" max="6662" width="61.5703125" style="52" customWidth="1"/>
    <col min="6663" max="6663" width="51.28515625" style="52" customWidth="1"/>
    <col min="6664" max="6664" width="49.140625" style="52" customWidth="1"/>
    <col min="6665" max="6665" width="37" style="52" customWidth="1"/>
    <col min="6666" max="6667" width="27.7109375" style="52" customWidth="1"/>
    <col min="6668" max="6668" width="25.7109375" style="52" customWidth="1"/>
    <col min="6669" max="6669" width="32.5703125" style="52" customWidth="1"/>
    <col min="6670" max="6670" width="59.85546875" style="52" customWidth="1"/>
    <col min="6671" max="6671" width="32.5703125" style="52" customWidth="1"/>
    <col min="6672" max="6672" width="42.140625" style="52" customWidth="1"/>
    <col min="6673" max="6673" width="40.5703125" style="52" customWidth="1"/>
    <col min="6674" max="6915" width="14.85546875" style="52"/>
    <col min="6916" max="6916" width="38.42578125" style="52" customWidth="1"/>
    <col min="6917" max="6917" width="9.42578125" style="52" customWidth="1"/>
    <col min="6918" max="6918" width="61.5703125" style="52" customWidth="1"/>
    <col min="6919" max="6919" width="51.28515625" style="52" customWidth="1"/>
    <col min="6920" max="6920" width="49.140625" style="52" customWidth="1"/>
    <col min="6921" max="6921" width="37" style="52" customWidth="1"/>
    <col min="6922" max="6923" width="27.7109375" style="52" customWidth="1"/>
    <col min="6924" max="6924" width="25.7109375" style="52" customWidth="1"/>
    <col min="6925" max="6925" width="32.5703125" style="52" customWidth="1"/>
    <col min="6926" max="6926" width="59.85546875" style="52" customWidth="1"/>
    <col min="6927" max="6927" width="32.5703125" style="52" customWidth="1"/>
    <col min="6928" max="6928" width="42.140625" style="52" customWidth="1"/>
    <col min="6929" max="6929" width="40.5703125" style="52" customWidth="1"/>
    <col min="6930" max="7171" width="14.85546875" style="52"/>
    <col min="7172" max="7172" width="38.42578125" style="52" customWidth="1"/>
    <col min="7173" max="7173" width="9.42578125" style="52" customWidth="1"/>
    <col min="7174" max="7174" width="61.5703125" style="52" customWidth="1"/>
    <col min="7175" max="7175" width="51.28515625" style="52" customWidth="1"/>
    <col min="7176" max="7176" width="49.140625" style="52" customWidth="1"/>
    <col min="7177" max="7177" width="37" style="52" customWidth="1"/>
    <col min="7178" max="7179" width="27.7109375" style="52" customWidth="1"/>
    <col min="7180" max="7180" width="25.7109375" style="52" customWidth="1"/>
    <col min="7181" max="7181" width="32.5703125" style="52" customWidth="1"/>
    <col min="7182" max="7182" width="59.85546875" style="52" customWidth="1"/>
    <col min="7183" max="7183" width="32.5703125" style="52" customWidth="1"/>
    <col min="7184" max="7184" width="42.140625" style="52" customWidth="1"/>
    <col min="7185" max="7185" width="40.5703125" style="52" customWidth="1"/>
    <col min="7186" max="7427" width="14.85546875" style="52"/>
    <col min="7428" max="7428" width="38.42578125" style="52" customWidth="1"/>
    <col min="7429" max="7429" width="9.42578125" style="52" customWidth="1"/>
    <col min="7430" max="7430" width="61.5703125" style="52" customWidth="1"/>
    <col min="7431" max="7431" width="51.28515625" style="52" customWidth="1"/>
    <col min="7432" max="7432" width="49.140625" style="52" customWidth="1"/>
    <col min="7433" max="7433" width="37" style="52" customWidth="1"/>
    <col min="7434" max="7435" width="27.7109375" style="52" customWidth="1"/>
    <col min="7436" max="7436" width="25.7109375" style="52" customWidth="1"/>
    <col min="7437" max="7437" width="32.5703125" style="52" customWidth="1"/>
    <col min="7438" max="7438" width="59.85546875" style="52" customWidth="1"/>
    <col min="7439" max="7439" width="32.5703125" style="52" customWidth="1"/>
    <col min="7440" max="7440" width="42.140625" style="52" customWidth="1"/>
    <col min="7441" max="7441" width="40.5703125" style="52" customWidth="1"/>
    <col min="7442" max="7683" width="14.85546875" style="52"/>
    <col min="7684" max="7684" width="38.42578125" style="52" customWidth="1"/>
    <col min="7685" max="7685" width="9.42578125" style="52" customWidth="1"/>
    <col min="7686" max="7686" width="61.5703125" style="52" customWidth="1"/>
    <col min="7687" max="7687" width="51.28515625" style="52" customWidth="1"/>
    <col min="7688" max="7688" width="49.140625" style="52" customWidth="1"/>
    <col min="7689" max="7689" width="37" style="52" customWidth="1"/>
    <col min="7690" max="7691" width="27.7109375" style="52" customWidth="1"/>
    <col min="7692" max="7692" width="25.7109375" style="52" customWidth="1"/>
    <col min="7693" max="7693" width="32.5703125" style="52" customWidth="1"/>
    <col min="7694" max="7694" width="59.85546875" style="52" customWidth="1"/>
    <col min="7695" max="7695" width="32.5703125" style="52" customWidth="1"/>
    <col min="7696" max="7696" width="42.140625" style="52" customWidth="1"/>
    <col min="7697" max="7697" width="40.5703125" style="52" customWidth="1"/>
    <col min="7698" max="7939" width="14.85546875" style="52"/>
    <col min="7940" max="7940" width="38.42578125" style="52" customWidth="1"/>
    <col min="7941" max="7941" width="9.42578125" style="52" customWidth="1"/>
    <col min="7942" max="7942" width="61.5703125" style="52" customWidth="1"/>
    <col min="7943" max="7943" width="51.28515625" style="52" customWidth="1"/>
    <col min="7944" max="7944" width="49.140625" style="52" customWidth="1"/>
    <col min="7945" max="7945" width="37" style="52" customWidth="1"/>
    <col min="7946" max="7947" width="27.7109375" style="52" customWidth="1"/>
    <col min="7948" max="7948" width="25.7109375" style="52" customWidth="1"/>
    <col min="7949" max="7949" width="32.5703125" style="52" customWidth="1"/>
    <col min="7950" max="7950" width="59.85546875" style="52" customWidth="1"/>
    <col min="7951" max="7951" width="32.5703125" style="52" customWidth="1"/>
    <col min="7952" max="7952" width="42.140625" style="52" customWidth="1"/>
    <col min="7953" max="7953" width="40.5703125" style="52" customWidth="1"/>
    <col min="7954" max="8195" width="14.85546875" style="52"/>
    <col min="8196" max="8196" width="38.42578125" style="52" customWidth="1"/>
    <col min="8197" max="8197" width="9.42578125" style="52" customWidth="1"/>
    <col min="8198" max="8198" width="61.5703125" style="52" customWidth="1"/>
    <col min="8199" max="8199" width="51.28515625" style="52" customWidth="1"/>
    <col min="8200" max="8200" width="49.140625" style="52" customWidth="1"/>
    <col min="8201" max="8201" width="37" style="52" customWidth="1"/>
    <col min="8202" max="8203" width="27.7109375" style="52" customWidth="1"/>
    <col min="8204" max="8204" width="25.7109375" style="52" customWidth="1"/>
    <col min="8205" max="8205" width="32.5703125" style="52" customWidth="1"/>
    <col min="8206" max="8206" width="59.85546875" style="52" customWidth="1"/>
    <col min="8207" max="8207" width="32.5703125" style="52" customWidth="1"/>
    <col min="8208" max="8208" width="42.140625" style="52" customWidth="1"/>
    <col min="8209" max="8209" width="40.5703125" style="52" customWidth="1"/>
    <col min="8210" max="8451" width="14.85546875" style="52"/>
    <col min="8452" max="8452" width="38.42578125" style="52" customWidth="1"/>
    <col min="8453" max="8453" width="9.42578125" style="52" customWidth="1"/>
    <col min="8454" max="8454" width="61.5703125" style="52" customWidth="1"/>
    <col min="8455" max="8455" width="51.28515625" style="52" customWidth="1"/>
    <col min="8456" max="8456" width="49.140625" style="52" customWidth="1"/>
    <col min="8457" max="8457" width="37" style="52" customWidth="1"/>
    <col min="8458" max="8459" width="27.7109375" style="52" customWidth="1"/>
    <col min="8460" max="8460" width="25.7109375" style="52" customWidth="1"/>
    <col min="8461" max="8461" width="32.5703125" style="52" customWidth="1"/>
    <col min="8462" max="8462" width="59.85546875" style="52" customWidth="1"/>
    <col min="8463" max="8463" width="32.5703125" style="52" customWidth="1"/>
    <col min="8464" max="8464" width="42.140625" style="52" customWidth="1"/>
    <col min="8465" max="8465" width="40.5703125" style="52" customWidth="1"/>
    <col min="8466" max="8707" width="14.85546875" style="52"/>
    <col min="8708" max="8708" width="38.42578125" style="52" customWidth="1"/>
    <col min="8709" max="8709" width="9.42578125" style="52" customWidth="1"/>
    <col min="8710" max="8710" width="61.5703125" style="52" customWidth="1"/>
    <col min="8711" max="8711" width="51.28515625" style="52" customWidth="1"/>
    <col min="8712" max="8712" width="49.140625" style="52" customWidth="1"/>
    <col min="8713" max="8713" width="37" style="52" customWidth="1"/>
    <col min="8714" max="8715" width="27.7109375" style="52" customWidth="1"/>
    <col min="8716" max="8716" width="25.7109375" style="52" customWidth="1"/>
    <col min="8717" max="8717" width="32.5703125" style="52" customWidth="1"/>
    <col min="8718" max="8718" width="59.85546875" style="52" customWidth="1"/>
    <col min="8719" max="8719" width="32.5703125" style="52" customWidth="1"/>
    <col min="8720" max="8720" width="42.140625" style="52" customWidth="1"/>
    <col min="8721" max="8721" width="40.5703125" style="52" customWidth="1"/>
    <col min="8722" max="8963" width="14.85546875" style="52"/>
    <col min="8964" max="8964" width="38.42578125" style="52" customWidth="1"/>
    <col min="8965" max="8965" width="9.42578125" style="52" customWidth="1"/>
    <col min="8966" max="8966" width="61.5703125" style="52" customWidth="1"/>
    <col min="8967" max="8967" width="51.28515625" style="52" customWidth="1"/>
    <col min="8968" max="8968" width="49.140625" style="52" customWidth="1"/>
    <col min="8969" max="8969" width="37" style="52" customWidth="1"/>
    <col min="8970" max="8971" width="27.7109375" style="52" customWidth="1"/>
    <col min="8972" max="8972" width="25.7109375" style="52" customWidth="1"/>
    <col min="8973" max="8973" width="32.5703125" style="52" customWidth="1"/>
    <col min="8974" max="8974" width="59.85546875" style="52" customWidth="1"/>
    <col min="8975" max="8975" width="32.5703125" style="52" customWidth="1"/>
    <col min="8976" max="8976" width="42.140625" style="52" customWidth="1"/>
    <col min="8977" max="8977" width="40.5703125" style="52" customWidth="1"/>
    <col min="8978" max="9219" width="14.85546875" style="52"/>
    <col min="9220" max="9220" width="38.42578125" style="52" customWidth="1"/>
    <col min="9221" max="9221" width="9.42578125" style="52" customWidth="1"/>
    <col min="9222" max="9222" width="61.5703125" style="52" customWidth="1"/>
    <col min="9223" max="9223" width="51.28515625" style="52" customWidth="1"/>
    <col min="9224" max="9224" width="49.140625" style="52" customWidth="1"/>
    <col min="9225" max="9225" width="37" style="52" customWidth="1"/>
    <col min="9226" max="9227" width="27.7109375" style="52" customWidth="1"/>
    <col min="9228" max="9228" width="25.7109375" style="52" customWidth="1"/>
    <col min="9229" max="9229" width="32.5703125" style="52" customWidth="1"/>
    <col min="9230" max="9230" width="59.85546875" style="52" customWidth="1"/>
    <col min="9231" max="9231" width="32.5703125" style="52" customWidth="1"/>
    <col min="9232" max="9232" width="42.140625" style="52" customWidth="1"/>
    <col min="9233" max="9233" width="40.5703125" style="52" customWidth="1"/>
    <col min="9234" max="9475" width="14.85546875" style="52"/>
    <col min="9476" max="9476" width="38.42578125" style="52" customWidth="1"/>
    <col min="9477" max="9477" width="9.42578125" style="52" customWidth="1"/>
    <col min="9478" max="9478" width="61.5703125" style="52" customWidth="1"/>
    <col min="9479" max="9479" width="51.28515625" style="52" customWidth="1"/>
    <col min="9480" max="9480" width="49.140625" style="52" customWidth="1"/>
    <col min="9481" max="9481" width="37" style="52" customWidth="1"/>
    <col min="9482" max="9483" width="27.7109375" style="52" customWidth="1"/>
    <col min="9484" max="9484" width="25.7109375" style="52" customWidth="1"/>
    <col min="9485" max="9485" width="32.5703125" style="52" customWidth="1"/>
    <col min="9486" max="9486" width="59.85546875" style="52" customWidth="1"/>
    <col min="9487" max="9487" width="32.5703125" style="52" customWidth="1"/>
    <col min="9488" max="9488" width="42.140625" style="52" customWidth="1"/>
    <col min="9489" max="9489" width="40.5703125" style="52" customWidth="1"/>
    <col min="9490" max="9731" width="14.85546875" style="52"/>
    <col min="9732" max="9732" width="38.42578125" style="52" customWidth="1"/>
    <col min="9733" max="9733" width="9.42578125" style="52" customWidth="1"/>
    <col min="9734" max="9734" width="61.5703125" style="52" customWidth="1"/>
    <col min="9735" max="9735" width="51.28515625" style="52" customWidth="1"/>
    <col min="9736" max="9736" width="49.140625" style="52" customWidth="1"/>
    <col min="9737" max="9737" width="37" style="52" customWidth="1"/>
    <col min="9738" max="9739" width="27.7109375" style="52" customWidth="1"/>
    <col min="9740" max="9740" width="25.7109375" style="52" customWidth="1"/>
    <col min="9741" max="9741" width="32.5703125" style="52" customWidth="1"/>
    <col min="9742" max="9742" width="59.85546875" style="52" customWidth="1"/>
    <col min="9743" max="9743" width="32.5703125" style="52" customWidth="1"/>
    <col min="9744" max="9744" width="42.140625" style="52" customWidth="1"/>
    <col min="9745" max="9745" width="40.5703125" style="52" customWidth="1"/>
    <col min="9746" max="9987" width="14.85546875" style="52"/>
    <col min="9988" max="9988" width="38.42578125" style="52" customWidth="1"/>
    <col min="9989" max="9989" width="9.42578125" style="52" customWidth="1"/>
    <col min="9990" max="9990" width="61.5703125" style="52" customWidth="1"/>
    <col min="9991" max="9991" width="51.28515625" style="52" customWidth="1"/>
    <col min="9992" max="9992" width="49.140625" style="52" customWidth="1"/>
    <col min="9993" max="9993" width="37" style="52" customWidth="1"/>
    <col min="9994" max="9995" width="27.7109375" style="52" customWidth="1"/>
    <col min="9996" max="9996" width="25.7109375" style="52" customWidth="1"/>
    <col min="9997" max="9997" width="32.5703125" style="52" customWidth="1"/>
    <col min="9998" max="9998" width="59.85546875" style="52" customWidth="1"/>
    <col min="9999" max="9999" width="32.5703125" style="52" customWidth="1"/>
    <col min="10000" max="10000" width="42.140625" style="52" customWidth="1"/>
    <col min="10001" max="10001" width="40.5703125" style="52" customWidth="1"/>
    <col min="10002" max="10243" width="14.85546875" style="52"/>
    <col min="10244" max="10244" width="38.42578125" style="52" customWidth="1"/>
    <col min="10245" max="10245" width="9.42578125" style="52" customWidth="1"/>
    <col min="10246" max="10246" width="61.5703125" style="52" customWidth="1"/>
    <col min="10247" max="10247" width="51.28515625" style="52" customWidth="1"/>
    <col min="10248" max="10248" width="49.140625" style="52" customWidth="1"/>
    <col min="10249" max="10249" width="37" style="52" customWidth="1"/>
    <col min="10250" max="10251" width="27.7109375" style="52" customWidth="1"/>
    <col min="10252" max="10252" width="25.7109375" style="52" customWidth="1"/>
    <col min="10253" max="10253" width="32.5703125" style="52" customWidth="1"/>
    <col min="10254" max="10254" width="59.85546875" style="52" customWidth="1"/>
    <col min="10255" max="10255" width="32.5703125" style="52" customWidth="1"/>
    <col min="10256" max="10256" width="42.140625" style="52" customWidth="1"/>
    <col min="10257" max="10257" width="40.5703125" style="52" customWidth="1"/>
    <col min="10258" max="10499" width="14.85546875" style="52"/>
    <col min="10500" max="10500" width="38.42578125" style="52" customWidth="1"/>
    <col min="10501" max="10501" width="9.42578125" style="52" customWidth="1"/>
    <col min="10502" max="10502" width="61.5703125" style="52" customWidth="1"/>
    <col min="10503" max="10503" width="51.28515625" style="52" customWidth="1"/>
    <col min="10504" max="10504" width="49.140625" style="52" customWidth="1"/>
    <col min="10505" max="10505" width="37" style="52" customWidth="1"/>
    <col min="10506" max="10507" width="27.7109375" style="52" customWidth="1"/>
    <col min="10508" max="10508" width="25.7109375" style="52" customWidth="1"/>
    <col min="10509" max="10509" width="32.5703125" style="52" customWidth="1"/>
    <col min="10510" max="10510" width="59.85546875" style="52" customWidth="1"/>
    <col min="10511" max="10511" width="32.5703125" style="52" customWidth="1"/>
    <col min="10512" max="10512" width="42.140625" style="52" customWidth="1"/>
    <col min="10513" max="10513" width="40.5703125" style="52" customWidth="1"/>
    <col min="10514" max="10755" width="14.85546875" style="52"/>
    <col min="10756" max="10756" width="38.42578125" style="52" customWidth="1"/>
    <col min="10757" max="10757" width="9.42578125" style="52" customWidth="1"/>
    <col min="10758" max="10758" width="61.5703125" style="52" customWidth="1"/>
    <col min="10759" max="10759" width="51.28515625" style="52" customWidth="1"/>
    <col min="10760" max="10760" width="49.140625" style="52" customWidth="1"/>
    <col min="10761" max="10761" width="37" style="52" customWidth="1"/>
    <col min="10762" max="10763" width="27.7109375" style="52" customWidth="1"/>
    <col min="10764" max="10764" width="25.7109375" style="52" customWidth="1"/>
    <col min="10765" max="10765" width="32.5703125" style="52" customWidth="1"/>
    <col min="10766" max="10766" width="59.85546875" style="52" customWidth="1"/>
    <col min="10767" max="10767" width="32.5703125" style="52" customWidth="1"/>
    <col min="10768" max="10768" width="42.140625" style="52" customWidth="1"/>
    <col min="10769" max="10769" width="40.5703125" style="52" customWidth="1"/>
    <col min="10770" max="11011" width="14.85546875" style="52"/>
    <col min="11012" max="11012" width="38.42578125" style="52" customWidth="1"/>
    <col min="11013" max="11013" width="9.42578125" style="52" customWidth="1"/>
    <col min="11014" max="11014" width="61.5703125" style="52" customWidth="1"/>
    <col min="11015" max="11015" width="51.28515625" style="52" customWidth="1"/>
    <col min="11016" max="11016" width="49.140625" style="52" customWidth="1"/>
    <col min="11017" max="11017" width="37" style="52" customWidth="1"/>
    <col min="11018" max="11019" width="27.7109375" style="52" customWidth="1"/>
    <col min="11020" max="11020" width="25.7109375" style="52" customWidth="1"/>
    <col min="11021" max="11021" width="32.5703125" style="52" customWidth="1"/>
    <col min="11022" max="11022" width="59.85546875" style="52" customWidth="1"/>
    <col min="11023" max="11023" width="32.5703125" style="52" customWidth="1"/>
    <col min="11024" max="11024" width="42.140625" style="52" customWidth="1"/>
    <col min="11025" max="11025" width="40.5703125" style="52" customWidth="1"/>
    <col min="11026" max="11267" width="14.85546875" style="52"/>
    <col min="11268" max="11268" width="38.42578125" style="52" customWidth="1"/>
    <col min="11269" max="11269" width="9.42578125" style="52" customWidth="1"/>
    <col min="11270" max="11270" width="61.5703125" style="52" customWidth="1"/>
    <col min="11271" max="11271" width="51.28515625" style="52" customWidth="1"/>
    <col min="11272" max="11272" width="49.140625" style="52" customWidth="1"/>
    <col min="11273" max="11273" width="37" style="52" customWidth="1"/>
    <col min="11274" max="11275" width="27.7109375" style="52" customWidth="1"/>
    <col min="11276" max="11276" width="25.7109375" style="52" customWidth="1"/>
    <col min="11277" max="11277" width="32.5703125" style="52" customWidth="1"/>
    <col min="11278" max="11278" width="59.85546875" style="52" customWidth="1"/>
    <col min="11279" max="11279" width="32.5703125" style="52" customWidth="1"/>
    <col min="11280" max="11280" width="42.140625" style="52" customWidth="1"/>
    <col min="11281" max="11281" width="40.5703125" style="52" customWidth="1"/>
    <col min="11282" max="11523" width="14.85546875" style="52"/>
    <col min="11524" max="11524" width="38.42578125" style="52" customWidth="1"/>
    <col min="11525" max="11525" width="9.42578125" style="52" customWidth="1"/>
    <col min="11526" max="11526" width="61.5703125" style="52" customWidth="1"/>
    <col min="11527" max="11527" width="51.28515625" style="52" customWidth="1"/>
    <col min="11528" max="11528" width="49.140625" style="52" customWidth="1"/>
    <col min="11529" max="11529" width="37" style="52" customWidth="1"/>
    <col min="11530" max="11531" width="27.7109375" style="52" customWidth="1"/>
    <col min="11532" max="11532" width="25.7109375" style="52" customWidth="1"/>
    <col min="11533" max="11533" width="32.5703125" style="52" customWidth="1"/>
    <col min="11534" max="11534" width="59.85546875" style="52" customWidth="1"/>
    <col min="11535" max="11535" width="32.5703125" style="52" customWidth="1"/>
    <col min="11536" max="11536" width="42.140625" style="52" customWidth="1"/>
    <col min="11537" max="11537" width="40.5703125" style="52" customWidth="1"/>
    <col min="11538" max="11779" width="14.85546875" style="52"/>
    <col min="11780" max="11780" width="38.42578125" style="52" customWidth="1"/>
    <col min="11781" max="11781" width="9.42578125" style="52" customWidth="1"/>
    <col min="11782" max="11782" width="61.5703125" style="52" customWidth="1"/>
    <col min="11783" max="11783" width="51.28515625" style="52" customWidth="1"/>
    <col min="11784" max="11784" width="49.140625" style="52" customWidth="1"/>
    <col min="11785" max="11785" width="37" style="52" customWidth="1"/>
    <col min="11786" max="11787" width="27.7109375" style="52" customWidth="1"/>
    <col min="11788" max="11788" width="25.7109375" style="52" customWidth="1"/>
    <col min="11789" max="11789" width="32.5703125" style="52" customWidth="1"/>
    <col min="11790" max="11790" width="59.85546875" style="52" customWidth="1"/>
    <col min="11791" max="11791" width="32.5703125" style="52" customWidth="1"/>
    <col min="11792" max="11792" width="42.140625" style="52" customWidth="1"/>
    <col min="11793" max="11793" width="40.5703125" style="52" customWidth="1"/>
    <col min="11794" max="12035" width="14.85546875" style="52"/>
    <col min="12036" max="12036" width="38.42578125" style="52" customWidth="1"/>
    <col min="12037" max="12037" width="9.42578125" style="52" customWidth="1"/>
    <col min="12038" max="12038" width="61.5703125" style="52" customWidth="1"/>
    <col min="12039" max="12039" width="51.28515625" style="52" customWidth="1"/>
    <col min="12040" max="12040" width="49.140625" style="52" customWidth="1"/>
    <col min="12041" max="12041" width="37" style="52" customWidth="1"/>
    <col min="12042" max="12043" width="27.7109375" style="52" customWidth="1"/>
    <col min="12044" max="12044" width="25.7109375" style="52" customWidth="1"/>
    <col min="12045" max="12045" width="32.5703125" style="52" customWidth="1"/>
    <col min="12046" max="12046" width="59.85546875" style="52" customWidth="1"/>
    <col min="12047" max="12047" width="32.5703125" style="52" customWidth="1"/>
    <col min="12048" max="12048" width="42.140625" style="52" customWidth="1"/>
    <col min="12049" max="12049" width="40.5703125" style="52" customWidth="1"/>
    <col min="12050" max="12291" width="14.85546875" style="52"/>
    <col min="12292" max="12292" width="38.42578125" style="52" customWidth="1"/>
    <col min="12293" max="12293" width="9.42578125" style="52" customWidth="1"/>
    <col min="12294" max="12294" width="61.5703125" style="52" customWidth="1"/>
    <col min="12295" max="12295" width="51.28515625" style="52" customWidth="1"/>
    <col min="12296" max="12296" width="49.140625" style="52" customWidth="1"/>
    <col min="12297" max="12297" width="37" style="52" customWidth="1"/>
    <col min="12298" max="12299" width="27.7109375" style="52" customWidth="1"/>
    <col min="12300" max="12300" width="25.7109375" style="52" customWidth="1"/>
    <col min="12301" max="12301" width="32.5703125" style="52" customWidth="1"/>
    <col min="12302" max="12302" width="59.85546875" style="52" customWidth="1"/>
    <col min="12303" max="12303" width="32.5703125" style="52" customWidth="1"/>
    <col min="12304" max="12304" width="42.140625" style="52" customWidth="1"/>
    <col min="12305" max="12305" width="40.5703125" style="52" customWidth="1"/>
    <col min="12306" max="12547" width="14.85546875" style="52"/>
    <col min="12548" max="12548" width="38.42578125" style="52" customWidth="1"/>
    <col min="12549" max="12549" width="9.42578125" style="52" customWidth="1"/>
    <col min="12550" max="12550" width="61.5703125" style="52" customWidth="1"/>
    <col min="12551" max="12551" width="51.28515625" style="52" customWidth="1"/>
    <col min="12552" max="12552" width="49.140625" style="52" customWidth="1"/>
    <col min="12553" max="12553" width="37" style="52" customWidth="1"/>
    <col min="12554" max="12555" width="27.7109375" style="52" customWidth="1"/>
    <col min="12556" max="12556" width="25.7109375" style="52" customWidth="1"/>
    <col min="12557" max="12557" width="32.5703125" style="52" customWidth="1"/>
    <col min="12558" max="12558" width="59.85546875" style="52" customWidth="1"/>
    <col min="12559" max="12559" width="32.5703125" style="52" customWidth="1"/>
    <col min="12560" max="12560" width="42.140625" style="52" customWidth="1"/>
    <col min="12561" max="12561" width="40.5703125" style="52" customWidth="1"/>
    <col min="12562" max="12803" width="14.85546875" style="52"/>
    <col min="12804" max="12804" width="38.42578125" style="52" customWidth="1"/>
    <col min="12805" max="12805" width="9.42578125" style="52" customWidth="1"/>
    <col min="12806" max="12806" width="61.5703125" style="52" customWidth="1"/>
    <col min="12807" max="12807" width="51.28515625" style="52" customWidth="1"/>
    <col min="12808" max="12808" width="49.140625" style="52" customWidth="1"/>
    <col min="12809" max="12809" width="37" style="52" customWidth="1"/>
    <col min="12810" max="12811" width="27.7109375" style="52" customWidth="1"/>
    <col min="12812" max="12812" width="25.7109375" style="52" customWidth="1"/>
    <col min="12813" max="12813" width="32.5703125" style="52" customWidth="1"/>
    <col min="12814" max="12814" width="59.85546875" style="52" customWidth="1"/>
    <col min="12815" max="12815" width="32.5703125" style="52" customWidth="1"/>
    <col min="12816" max="12816" width="42.140625" style="52" customWidth="1"/>
    <col min="12817" max="12817" width="40.5703125" style="52" customWidth="1"/>
    <col min="12818" max="13059" width="14.85546875" style="52"/>
    <col min="13060" max="13060" width="38.42578125" style="52" customWidth="1"/>
    <col min="13061" max="13061" width="9.42578125" style="52" customWidth="1"/>
    <col min="13062" max="13062" width="61.5703125" style="52" customWidth="1"/>
    <col min="13063" max="13063" width="51.28515625" style="52" customWidth="1"/>
    <col min="13064" max="13064" width="49.140625" style="52" customWidth="1"/>
    <col min="13065" max="13065" width="37" style="52" customWidth="1"/>
    <col min="13066" max="13067" width="27.7109375" style="52" customWidth="1"/>
    <col min="13068" max="13068" width="25.7109375" style="52" customWidth="1"/>
    <col min="13069" max="13069" width="32.5703125" style="52" customWidth="1"/>
    <col min="13070" max="13070" width="59.85546875" style="52" customWidth="1"/>
    <col min="13071" max="13071" width="32.5703125" style="52" customWidth="1"/>
    <col min="13072" max="13072" width="42.140625" style="52" customWidth="1"/>
    <col min="13073" max="13073" width="40.5703125" style="52" customWidth="1"/>
    <col min="13074" max="13315" width="14.85546875" style="52"/>
    <col min="13316" max="13316" width="38.42578125" style="52" customWidth="1"/>
    <col min="13317" max="13317" width="9.42578125" style="52" customWidth="1"/>
    <col min="13318" max="13318" width="61.5703125" style="52" customWidth="1"/>
    <col min="13319" max="13319" width="51.28515625" style="52" customWidth="1"/>
    <col min="13320" max="13320" width="49.140625" style="52" customWidth="1"/>
    <col min="13321" max="13321" width="37" style="52" customWidth="1"/>
    <col min="13322" max="13323" width="27.7109375" style="52" customWidth="1"/>
    <col min="13324" max="13324" width="25.7109375" style="52" customWidth="1"/>
    <col min="13325" max="13325" width="32.5703125" style="52" customWidth="1"/>
    <col min="13326" max="13326" width="59.85546875" style="52" customWidth="1"/>
    <col min="13327" max="13327" width="32.5703125" style="52" customWidth="1"/>
    <col min="13328" max="13328" width="42.140625" style="52" customWidth="1"/>
    <col min="13329" max="13329" width="40.5703125" style="52" customWidth="1"/>
    <col min="13330" max="13571" width="14.85546875" style="52"/>
    <col min="13572" max="13572" width="38.42578125" style="52" customWidth="1"/>
    <col min="13573" max="13573" width="9.42578125" style="52" customWidth="1"/>
    <col min="13574" max="13574" width="61.5703125" style="52" customWidth="1"/>
    <col min="13575" max="13575" width="51.28515625" style="52" customWidth="1"/>
    <col min="13576" max="13576" width="49.140625" style="52" customWidth="1"/>
    <col min="13577" max="13577" width="37" style="52" customWidth="1"/>
    <col min="13578" max="13579" width="27.7109375" style="52" customWidth="1"/>
    <col min="13580" max="13580" width="25.7109375" style="52" customWidth="1"/>
    <col min="13581" max="13581" width="32.5703125" style="52" customWidth="1"/>
    <col min="13582" max="13582" width="59.85546875" style="52" customWidth="1"/>
    <col min="13583" max="13583" width="32.5703125" style="52" customWidth="1"/>
    <col min="13584" max="13584" width="42.140625" style="52" customWidth="1"/>
    <col min="13585" max="13585" width="40.5703125" style="52" customWidth="1"/>
    <col min="13586" max="13827" width="14.85546875" style="52"/>
    <col min="13828" max="13828" width="38.42578125" style="52" customWidth="1"/>
    <col min="13829" max="13829" width="9.42578125" style="52" customWidth="1"/>
    <col min="13830" max="13830" width="61.5703125" style="52" customWidth="1"/>
    <col min="13831" max="13831" width="51.28515625" style="52" customWidth="1"/>
    <col min="13832" max="13832" width="49.140625" style="52" customWidth="1"/>
    <col min="13833" max="13833" width="37" style="52" customWidth="1"/>
    <col min="13834" max="13835" width="27.7109375" style="52" customWidth="1"/>
    <col min="13836" max="13836" width="25.7109375" style="52" customWidth="1"/>
    <col min="13837" max="13837" width="32.5703125" style="52" customWidth="1"/>
    <col min="13838" max="13838" width="59.85546875" style="52" customWidth="1"/>
    <col min="13839" max="13839" width="32.5703125" style="52" customWidth="1"/>
    <col min="13840" max="13840" width="42.140625" style="52" customWidth="1"/>
    <col min="13841" max="13841" width="40.5703125" style="52" customWidth="1"/>
    <col min="13842" max="14083" width="14.85546875" style="52"/>
    <col min="14084" max="14084" width="38.42578125" style="52" customWidth="1"/>
    <col min="14085" max="14085" width="9.42578125" style="52" customWidth="1"/>
    <col min="14086" max="14086" width="61.5703125" style="52" customWidth="1"/>
    <col min="14087" max="14087" width="51.28515625" style="52" customWidth="1"/>
    <col min="14088" max="14088" width="49.140625" style="52" customWidth="1"/>
    <col min="14089" max="14089" width="37" style="52" customWidth="1"/>
    <col min="14090" max="14091" width="27.7109375" style="52" customWidth="1"/>
    <col min="14092" max="14092" width="25.7109375" style="52" customWidth="1"/>
    <col min="14093" max="14093" width="32.5703125" style="52" customWidth="1"/>
    <col min="14094" max="14094" width="59.85546875" style="52" customWidth="1"/>
    <col min="14095" max="14095" width="32.5703125" style="52" customWidth="1"/>
    <col min="14096" max="14096" width="42.140625" style="52" customWidth="1"/>
    <col min="14097" max="14097" width="40.5703125" style="52" customWidth="1"/>
    <col min="14098" max="14339" width="14.85546875" style="52"/>
    <col min="14340" max="14340" width="38.42578125" style="52" customWidth="1"/>
    <col min="14341" max="14341" width="9.42578125" style="52" customWidth="1"/>
    <col min="14342" max="14342" width="61.5703125" style="52" customWidth="1"/>
    <col min="14343" max="14343" width="51.28515625" style="52" customWidth="1"/>
    <col min="14344" max="14344" width="49.140625" style="52" customWidth="1"/>
    <col min="14345" max="14345" width="37" style="52" customWidth="1"/>
    <col min="14346" max="14347" width="27.7109375" style="52" customWidth="1"/>
    <col min="14348" max="14348" width="25.7109375" style="52" customWidth="1"/>
    <col min="14349" max="14349" width="32.5703125" style="52" customWidth="1"/>
    <col min="14350" max="14350" width="59.85546875" style="52" customWidth="1"/>
    <col min="14351" max="14351" width="32.5703125" style="52" customWidth="1"/>
    <col min="14352" max="14352" width="42.140625" style="52" customWidth="1"/>
    <col min="14353" max="14353" width="40.5703125" style="52" customWidth="1"/>
    <col min="14354" max="14595" width="14.85546875" style="52"/>
    <col min="14596" max="14596" width="38.42578125" style="52" customWidth="1"/>
    <col min="14597" max="14597" width="9.42578125" style="52" customWidth="1"/>
    <col min="14598" max="14598" width="61.5703125" style="52" customWidth="1"/>
    <col min="14599" max="14599" width="51.28515625" style="52" customWidth="1"/>
    <col min="14600" max="14600" width="49.140625" style="52" customWidth="1"/>
    <col min="14601" max="14601" width="37" style="52" customWidth="1"/>
    <col min="14602" max="14603" width="27.7109375" style="52" customWidth="1"/>
    <col min="14604" max="14604" width="25.7109375" style="52" customWidth="1"/>
    <col min="14605" max="14605" width="32.5703125" style="52" customWidth="1"/>
    <col min="14606" max="14606" width="59.85546875" style="52" customWidth="1"/>
    <col min="14607" max="14607" width="32.5703125" style="52" customWidth="1"/>
    <col min="14608" max="14608" width="42.140625" style="52" customWidth="1"/>
    <col min="14609" max="14609" width="40.5703125" style="52" customWidth="1"/>
    <col min="14610" max="14851" width="14.85546875" style="52"/>
    <col min="14852" max="14852" width="38.42578125" style="52" customWidth="1"/>
    <col min="14853" max="14853" width="9.42578125" style="52" customWidth="1"/>
    <col min="14854" max="14854" width="61.5703125" style="52" customWidth="1"/>
    <col min="14855" max="14855" width="51.28515625" style="52" customWidth="1"/>
    <col min="14856" max="14856" width="49.140625" style="52" customWidth="1"/>
    <col min="14857" max="14857" width="37" style="52" customWidth="1"/>
    <col min="14858" max="14859" width="27.7109375" style="52" customWidth="1"/>
    <col min="14860" max="14860" width="25.7109375" style="52" customWidth="1"/>
    <col min="14861" max="14861" width="32.5703125" style="52" customWidth="1"/>
    <col min="14862" max="14862" width="59.85546875" style="52" customWidth="1"/>
    <col min="14863" max="14863" width="32.5703125" style="52" customWidth="1"/>
    <col min="14864" max="14864" width="42.140625" style="52" customWidth="1"/>
    <col min="14865" max="14865" width="40.5703125" style="52" customWidth="1"/>
    <col min="14866" max="15107" width="14.85546875" style="52"/>
    <col min="15108" max="15108" width="38.42578125" style="52" customWidth="1"/>
    <col min="15109" max="15109" width="9.42578125" style="52" customWidth="1"/>
    <col min="15110" max="15110" width="61.5703125" style="52" customWidth="1"/>
    <col min="15111" max="15111" width="51.28515625" style="52" customWidth="1"/>
    <col min="15112" max="15112" width="49.140625" style="52" customWidth="1"/>
    <col min="15113" max="15113" width="37" style="52" customWidth="1"/>
    <col min="15114" max="15115" width="27.7109375" style="52" customWidth="1"/>
    <col min="15116" max="15116" width="25.7109375" style="52" customWidth="1"/>
    <col min="15117" max="15117" width="32.5703125" style="52" customWidth="1"/>
    <col min="15118" max="15118" width="59.85546875" style="52" customWidth="1"/>
    <col min="15119" max="15119" width="32.5703125" style="52" customWidth="1"/>
    <col min="15120" max="15120" width="42.140625" style="52" customWidth="1"/>
    <col min="15121" max="15121" width="40.5703125" style="52" customWidth="1"/>
    <col min="15122" max="15363" width="14.85546875" style="52"/>
    <col min="15364" max="15364" width="38.42578125" style="52" customWidth="1"/>
    <col min="15365" max="15365" width="9.42578125" style="52" customWidth="1"/>
    <col min="15366" max="15366" width="61.5703125" style="52" customWidth="1"/>
    <col min="15367" max="15367" width="51.28515625" style="52" customWidth="1"/>
    <col min="15368" max="15368" width="49.140625" style="52" customWidth="1"/>
    <col min="15369" max="15369" width="37" style="52" customWidth="1"/>
    <col min="15370" max="15371" width="27.7109375" style="52" customWidth="1"/>
    <col min="15372" max="15372" width="25.7109375" style="52" customWidth="1"/>
    <col min="15373" max="15373" width="32.5703125" style="52" customWidth="1"/>
    <col min="15374" max="15374" width="59.85546875" style="52" customWidth="1"/>
    <col min="15375" max="15375" width="32.5703125" style="52" customWidth="1"/>
    <col min="15376" max="15376" width="42.140625" style="52" customWidth="1"/>
    <col min="15377" max="15377" width="40.5703125" style="52" customWidth="1"/>
    <col min="15378" max="15619" width="14.85546875" style="52"/>
    <col min="15620" max="15620" width="38.42578125" style="52" customWidth="1"/>
    <col min="15621" max="15621" width="9.42578125" style="52" customWidth="1"/>
    <col min="15622" max="15622" width="61.5703125" style="52" customWidth="1"/>
    <col min="15623" max="15623" width="51.28515625" style="52" customWidth="1"/>
    <col min="15624" max="15624" width="49.140625" style="52" customWidth="1"/>
    <col min="15625" max="15625" width="37" style="52" customWidth="1"/>
    <col min="15626" max="15627" width="27.7109375" style="52" customWidth="1"/>
    <col min="15628" max="15628" width="25.7109375" style="52" customWidth="1"/>
    <col min="15629" max="15629" width="32.5703125" style="52" customWidth="1"/>
    <col min="15630" max="15630" width="59.85546875" style="52" customWidth="1"/>
    <col min="15631" max="15631" width="32.5703125" style="52" customWidth="1"/>
    <col min="15632" max="15632" width="42.140625" style="52" customWidth="1"/>
    <col min="15633" max="15633" width="40.5703125" style="52" customWidth="1"/>
    <col min="15634" max="15875" width="14.85546875" style="52"/>
    <col min="15876" max="15876" width="38.42578125" style="52" customWidth="1"/>
    <col min="15877" max="15877" width="9.42578125" style="52" customWidth="1"/>
    <col min="15878" max="15878" width="61.5703125" style="52" customWidth="1"/>
    <col min="15879" max="15879" width="51.28515625" style="52" customWidth="1"/>
    <col min="15880" max="15880" width="49.140625" style="52" customWidth="1"/>
    <col min="15881" max="15881" width="37" style="52" customWidth="1"/>
    <col min="15882" max="15883" width="27.7109375" style="52" customWidth="1"/>
    <col min="15884" max="15884" width="25.7109375" style="52" customWidth="1"/>
    <col min="15885" max="15885" width="32.5703125" style="52" customWidth="1"/>
    <col min="15886" max="15886" width="59.85546875" style="52" customWidth="1"/>
    <col min="15887" max="15887" width="32.5703125" style="52" customWidth="1"/>
    <col min="15888" max="15888" width="42.140625" style="52" customWidth="1"/>
    <col min="15889" max="15889" width="40.5703125" style="52" customWidth="1"/>
    <col min="15890" max="16131" width="14.85546875" style="52"/>
    <col min="16132" max="16132" width="38.42578125" style="52" customWidth="1"/>
    <col min="16133" max="16133" width="9.42578125" style="52" customWidth="1"/>
    <col min="16134" max="16134" width="61.5703125" style="52" customWidth="1"/>
    <col min="16135" max="16135" width="51.28515625" style="52" customWidth="1"/>
    <col min="16136" max="16136" width="49.140625" style="52" customWidth="1"/>
    <col min="16137" max="16137" width="37" style="52" customWidth="1"/>
    <col min="16138" max="16139" width="27.7109375" style="52" customWidth="1"/>
    <col min="16140" max="16140" width="25.7109375" style="52" customWidth="1"/>
    <col min="16141" max="16141" width="32.5703125" style="52" customWidth="1"/>
    <col min="16142" max="16142" width="59.85546875" style="52" customWidth="1"/>
    <col min="16143" max="16143" width="32.5703125" style="52" customWidth="1"/>
    <col min="16144" max="16144" width="42.140625" style="52" customWidth="1"/>
    <col min="16145" max="16145" width="40.5703125" style="52" customWidth="1"/>
    <col min="16146" max="16384" width="14.85546875" style="52"/>
  </cols>
  <sheetData>
    <row r="1" spans="4:18" s="1" customFormat="1" x14ac:dyDescent="0.25">
      <c r="L1" s="62"/>
      <c r="R1" s="53"/>
    </row>
    <row r="2" spans="4:18" s="1" customFormat="1" x14ac:dyDescent="0.25">
      <c r="D2" s="2" t="s">
        <v>0</v>
      </c>
      <c r="E2" s="2" t="s">
        <v>1</v>
      </c>
      <c r="L2" s="62"/>
      <c r="R2" s="53"/>
    </row>
    <row r="3" spans="4:18" s="3" customFormat="1" x14ac:dyDescent="0.25">
      <c r="D3" s="2" t="s">
        <v>2</v>
      </c>
      <c r="E3" s="2" t="s">
        <v>3</v>
      </c>
      <c r="L3" s="63"/>
      <c r="R3" s="53"/>
    </row>
    <row r="4" spans="4:18" s="3" customFormat="1" x14ac:dyDescent="0.25">
      <c r="D4" s="2" t="s">
        <v>4</v>
      </c>
      <c r="E4" s="2" t="s">
        <v>5</v>
      </c>
      <c r="L4" s="63"/>
      <c r="R4" s="53"/>
    </row>
    <row r="5" spans="4:18" s="3" customFormat="1" x14ac:dyDescent="0.25">
      <c r="D5" s="2" t="s">
        <v>6</v>
      </c>
      <c r="E5" s="2" t="s">
        <v>7</v>
      </c>
      <c r="L5" s="63"/>
      <c r="R5" s="53"/>
    </row>
    <row r="6" spans="4:18" s="3" customFormat="1" x14ac:dyDescent="0.25">
      <c r="D6" s="2" t="s">
        <v>8</v>
      </c>
      <c r="E6" s="2" t="s">
        <v>9</v>
      </c>
      <c r="L6" s="63"/>
      <c r="R6" s="53"/>
    </row>
    <row r="7" spans="4:18" s="3" customFormat="1" x14ac:dyDescent="0.25">
      <c r="D7" s="2" t="s">
        <v>10</v>
      </c>
      <c r="E7" s="2" t="s">
        <v>11</v>
      </c>
      <c r="L7" s="63"/>
      <c r="R7" s="53"/>
    </row>
    <row r="8" spans="4:18" s="3" customFormat="1" x14ac:dyDescent="0.25">
      <c r="D8" s="2" t="s">
        <v>12</v>
      </c>
      <c r="E8" s="4"/>
      <c r="L8" s="63"/>
      <c r="R8" s="53"/>
    </row>
    <row r="9" spans="4:18" s="3" customFormat="1" x14ac:dyDescent="0.25">
      <c r="D9" s="5"/>
      <c r="E9" s="5"/>
      <c r="L9" s="63"/>
      <c r="R9" s="53"/>
    </row>
    <row r="10" spans="4:18" s="3" customFormat="1" ht="15.75" x14ac:dyDescent="0.25">
      <c r="D10" s="6" t="s">
        <v>13</v>
      </c>
      <c r="E10" s="7">
        <v>0</v>
      </c>
      <c r="L10" s="63"/>
      <c r="R10" s="53"/>
    </row>
    <row r="11" spans="4:18" s="3" customFormat="1" ht="15.75" x14ac:dyDescent="0.25">
      <c r="D11" s="8" t="s">
        <v>14</v>
      </c>
      <c r="E11" s="9">
        <v>44957</v>
      </c>
      <c r="L11" s="63"/>
      <c r="R11" s="53"/>
    </row>
    <row r="12" spans="4:18" s="3" customFormat="1" ht="54.75" customHeight="1" x14ac:dyDescent="0.25">
      <c r="D12" s="6" t="s">
        <v>15</v>
      </c>
      <c r="E12" s="7" t="s">
        <v>16</v>
      </c>
      <c r="L12" s="63"/>
      <c r="R12" s="53"/>
    </row>
    <row r="13" spans="4:18" s="3" customFormat="1" ht="56.25" customHeight="1" x14ac:dyDescent="0.25">
      <c r="D13" s="6" t="s">
        <v>17</v>
      </c>
      <c r="E13" s="7" t="s">
        <v>18</v>
      </c>
      <c r="L13" s="63"/>
      <c r="R13" s="53"/>
    </row>
    <row r="14" spans="4:18" s="3" customFormat="1" x14ac:dyDescent="0.25">
      <c r="D14" s="5"/>
      <c r="E14" s="5"/>
      <c r="L14" s="63"/>
      <c r="R14" s="53"/>
    </row>
    <row r="15" spans="4:18" s="3" customFormat="1" x14ac:dyDescent="0.25">
      <c r="D15" s="5"/>
      <c r="E15" s="5"/>
      <c r="L15" s="63"/>
      <c r="R15" s="53"/>
    </row>
    <row r="16" spans="4:18" s="11" customFormat="1" ht="14.25" x14ac:dyDescent="0.25">
      <c r="D16" s="10" t="s">
        <v>19</v>
      </c>
      <c r="E16" s="10"/>
      <c r="L16" s="64"/>
      <c r="R16" s="54"/>
    </row>
    <row r="17" spans="3:18" s="11" customFormat="1" ht="14.25" x14ac:dyDescent="0.25">
      <c r="C17" s="12"/>
      <c r="D17" s="13" t="s">
        <v>20</v>
      </c>
      <c r="E17" s="13" t="s">
        <v>21</v>
      </c>
      <c r="F17" s="13" t="s">
        <v>22</v>
      </c>
      <c r="G17" s="13" t="s">
        <v>23</v>
      </c>
      <c r="L17" s="64"/>
      <c r="R17" s="54"/>
    </row>
    <row r="18" spans="3:18" s="11" customFormat="1" ht="14.25" x14ac:dyDescent="0.25">
      <c r="C18" s="14">
        <v>1</v>
      </c>
      <c r="D18" s="15" t="s">
        <v>24</v>
      </c>
      <c r="E18" s="16" t="s">
        <v>25</v>
      </c>
      <c r="F18" s="16" t="s">
        <v>26</v>
      </c>
      <c r="G18" s="16" t="s">
        <v>27</v>
      </c>
      <c r="L18" s="64"/>
      <c r="R18" s="54"/>
    </row>
    <row r="19" spans="3:18" s="11" customFormat="1" ht="14.25" x14ac:dyDescent="0.25">
      <c r="C19" s="14">
        <v>2</v>
      </c>
      <c r="D19" s="15" t="s">
        <v>28</v>
      </c>
      <c r="E19" s="16" t="s">
        <v>29</v>
      </c>
      <c r="F19" s="16" t="s">
        <v>30</v>
      </c>
      <c r="G19" s="16" t="s">
        <v>31</v>
      </c>
      <c r="L19" s="64"/>
      <c r="R19" s="54"/>
    </row>
    <row r="20" spans="3:18" s="11" customFormat="1" ht="14.25" x14ac:dyDescent="0.25">
      <c r="C20" s="14">
        <v>3</v>
      </c>
      <c r="D20" s="15" t="s">
        <v>32</v>
      </c>
      <c r="E20" s="16" t="s">
        <v>33</v>
      </c>
      <c r="F20" s="16" t="s">
        <v>34</v>
      </c>
      <c r="G20" s="16" t="s">
        <v>35</v>
      </c>
      <c r="L20" s="64"/>
      <c r="R20" s="54"/>
    </row>
    <row r="21" spans="3:18" s="11" customFormat="1" ht="14.25" x14ac:dyDescent="0.25">
      <c r="C21" s="14">
        <v>4</v>
      </c>
      <c r="D21" s="15" t="s">
        <v>36</v>
      </c>
      <c r="E21" s="16" t="s">
        <v>37</v>
      </c>
      <c r="F21" s="16" t="s">
        <v>38</v>
      </c>
      <c r="G21" s="16" t="s">
        <v>39</v>
      </c>
      <c r="L21" s="64"/>
      <c r="R21" s="54"/>
    </row>
    <row r="22" spans="3:18" s="11" customFormat="1" ht="14.25" x14ac:dyDescent="0.25">
      <c r="C22" s="14">
        <v>5</v>
      </c>
      <c r="D22" s="15" t="s">
        <v>40</v>
      </c>
      <c r="E22" s="16" t="s">
        <v>41</v>
      </c>
      <c r="F22" s="16" t="s">
        <v>42</v>
      </c>
      <c r="G22" s="16" t="s">
        <v>43</v>
      </c>
      <c r="L22" s="64"/>
      <c r="R22" s="54"/>
    </row>
    <row r="23" spans="3:18" s="11" customFormat="1" ht="14.25" x14ac:dyDescent="0.25">
      <c r="C23" s="14">
        <v>6</v>
      </c>
      <c r="D23" s="15" t="s">
        <v>44</v>
      </c>
      <c r="E23" s="16" t="s">
        <v>45</v>
      </c>
      <c r="F23" s="16" t="s">
        <v>46</v>
      </c>
      <c r="G23" s="16" t="s">
        <v>47</v>
      </c>
      <c r="L23" s="64"/>
      <c r="R23" s="54"/>
    </row>
    <row r="24" spans="3:18" s="11" customFormat="1" ht="14.25" x14ac:dyDescent="0.25">
      <c r="C24" s="14">
        <v>7</v>
      </c>
      <c r="D24" s="15" t="s">
        <v>48</v>
      </c>
      <c r="E24" s="16" t="s">
        <v>49</v>
      </c>
      <c r="F24" s="16" t="s">
        <v>50</v>
      </c>
      <c r="G24" s="16" t="s">
        <v>51</v>
      </c>
      <c r="L24" s="64"/>
      <c r="R24" s="54"/>
    </row>
    <row r="25" spans="3:18" s="11" customFormat="1" ht="14.25" x14ac:dyDescent="0.25">
      <c r="C25" s="14">
        <v>8</v>
      </c>
      <c r="D25" s="15" t="s">
        <v>52</v>
      </c>
      <c r="E25" s="16" t="s">
        <v>53</v>
      </c>
      <c r="F25" s="16" t="s">
        <v>54</v>
      </c>
      <c r="G25" s="16" t="s">
        <v>55</v>
      </c>
      <c r="L25" s="64"/>
      <c r="R25" s="54"/>
    </row>
    <row r="26" spans="3:18" s="11" customFormat="1" ht="14.25" x14ac:dyDescent="0.25">
      <c r="C26" s="14">
        <v>9</v>
      </c>
      <c r="D26" s="15" t="s">
        <v>56</v>
      </c>
      <c r="E26" s="16" t="s">
        <v>57</v>
      </c>
      <c r="F26" s="16" t="s">
        <v>9</v>
      </c>
      <c r="G26" s="16" t="s">
        <v>58</v>
      </c>
      <c r="L26" s="64"/>
      <c r="R26" s="54"/>
    </row>
    <row r="27" spans="3:18" s="11" customFormat="1" ht="28.5" x14ac:dyDescent="0.25">
      <c r="C27" s="14">
        <v>10</v>
      </c>
      <c r="D27" s="15" t="s">
        <v>59</v>
      </c>
      <c r="E27" s="16" t="s">
        <v>60</v>
      </c>
      <c r="F27" s="16" t="s">
        <v>61</v>
      </c>
      <c r="G27" s="16" t="s">
        <v>62</v>
      </c>
      <c r="L27" s="64"/>
      <c r="R27" s="54"/>
    </row>
    <row r="28" spans="3:18" s="11" customFormat="1" ht="14.25" x14ac:dyDescent="0.25">
      <c r="C28" s="14">
        <v>11</v>
      </c>
      <c r="D28" s="15" t="s">
        <v>63</v>
      </c>
      <c r="E28" s="16" t="s">
        <v>64</v>
      </c>
      <c r="F28" s="16" t="s">
        <v>65</v>
      </c>
      <c r="G28" s="16" t="s">
        <v>66</v>
      </c>
      <c r="L28" s="64"/>
      <c r="R28" s="54"/>
    </row>
    <row r="29" spans="3:18" s="11" customFormat="1" ht="14.25" x14ac:dyDescent="0.25">
      <c r="C29" s="14">
        <v>12</v>
      </c>
      <c r="D29" s="15" t="s">
        <v>67</v>
      </c>
      <c r="E29" s="16" t="s">
        <v>68</v>
      </c>
      <c r="F29" s="16" t="s">
        <v>69</v>
      </c>
      <c r="G29" s="16" t="s">
        <v>70</v>
      </c>
      <c r="L29" s="64"/>
      <c r="R29" s="54"/>
    </row>
    <row r="30" spans="3:18" s="11" customFormat="1" ht="14.25" x14ac:dyDescent="0.25">
      <c r="C30" s="14">
        <v>13</v>
      </c>
      <c r="D30" s="15" t="s">
        <v>71</v>
      </c>
      <c r="E30" s="16" t="s">
        <v>72</v>
      </c>
      <c r="F30" s="16" t="s">
        <v>73</v>
      </c>
      <c r="G30" s="16" t="s">
        <v>74</v>
      </c>
      <c r="L30" s="64"/>
      <c r="R30" s="54"/>
    </row>
    <row r="31" spans="3:18" s="11" customFormat="1" ht="14.25" x14ac:dyDescent="0.25">
      <c r="C31" s="14">
        <v>14</v>
      </c>
      <c r="D31" s="15" t="s">
        <v>75</v>
      </c>
      <c r="E31" s="16" t="s">
        <v>76</v>
      </c>
      <c r="F31" s="16" t="s">
        <v>77</v>
      </c>
      <c r="G31" s="16" t="s">
        <v>78</v>
      </c>
      <c r="L31" s="64"/>
      <c r="R31" s="54"/>
    </row>
    <row r="32" spans="3:18" s="11" customFormat="1" ht="14.25" x14ac:dyDescent="0.25">
      <c r="C32" s="14">
        <v>15</v>
      </c>
      <c r="D32" s="15" t="s">
        <v>79</v>
      </c>
      <c r="E32" s="16" t="s">
        <v>80</v>
      </c>
      <c r="F32" s="16" t="s">
        <v>81</v>
      </c>
      <c r="G32" s="16" t="s">
        <v>82</v>
      </c>
      <c r="L32" s="64"/>
      <c r="R32" s="54"/>
    </row>
    <row r="33" spans="1:23" s="3" customFormat="1" x14ac:dyDescent="0.25">
      <c r="D33" s="5"/>
      <c r="E33" s="5"/>
      <c r="L33" s="63"/>
      <c r="R33" s="53"/>
    </row>
    <row r="34" spans="1:23" s="3" customFormat="1" x14ac:dyDescent="0.25">
      <c r="D34" s="5"/>
      <c r="E34" s="5"/>
      <c r="L34" s="63"/>
      <c r="R34" s="53"/>
    </row>
    <row r="36" spans="1:23" s="61" customFormat="1" ht="74.25" customHeight="1" x14ac:dyDescent="0.25">
      <c r="A36" s="57" t="s">
        <v>83</v>
      </c>
      <c r="B36" s="57" t="s">
        <v>84</v>
      </c>
      <c r="C36" s="57" t="s">
        <v>85</v>
      </c>
      <c r="D36" s="57" t="s">
        <v>86</v>
      </c>
      <c r="E36" s="57" t="s">
        <v>87</v>
      </c>
      <c r="F36" s="57" t="s">
        <v>88</v>
      </c>
      <c r="G36" s="57" t="s">
        <v>89</v>
      </c>
      <c r="H36" s="57" t="s">
        <v>90</v>
      </c>
      <c r="I36" s="57" t="s">
        <v>91</v>
      </c>
      <c r="J36" s="57" t="s">
        <v>92</v>
      </c>
      <c r="K36" s="57" t="s">
        <v>93</v>
      </c>
      <c r="L36" s="65" t="s">
        <v>94</v>
      </c>
      <c r="M36" s="58" t="s">
        <v>95</v>
      </c>
      <c r="N36" s="58" t="s">
        <v>96</v>
      </c>
      <c r="O36" s="58" t="s">
        <v>97</v>
      </c>
      <c r="P36" s="59" t="s">
        <v>98</v>
      </c>
      <c r="Q36" s="59" t="s">
        <v>99</v>
      </c>
      <c r="R36" s="56" t="s">
        <v>100</v>
      </c>
      <c r="S36" s="59" t="s">
        <v>101</v>
      </c>
      <c r="T36" s="60" t="s">
        <v>102</v>
      </c>
      <c r="U36" s="60" t="s">
        <v>103</v>
      </c>
    </row>
    <row r="37" spans="1:23" s="3" customFormat="1" ht="228" customHeight="1" x14ac:dyDescent="0.25">
      <c r="A37" s="17" t="s">
        <v>104</v>
      </c>
      <c r="B37" s="17" t="s">
        <v>105</v>
      </c>
      <c r="C37" s="72" t="s">
        <v>106</v>
      </c>
      <c r="D37" s="18" t="s">
        <v>107</v>
      </c>
      <c r="E37" s="18" t="s">
        <v>108</v>
      </c>
      <c r="F37" s="18" t="s">
        <v>109</v>
      </c>
      <c r="G37" s="18" t="s">
        <v>110</v>
      </c>
      <c r="H37" s="19" t="s">
        <v>50</v>
      </c>
      <c r="I37" s="20">
        <v>44941</v>
      </c>
      <c r="J37" s="31">
        <v>44957</v>
      </c>
      <c r="K37" s="21" t="s">
        <v>111</v>
      </c>
      <c r="L37" s="22">
        <v>1</v>
      </c>
      <c r="M37" s="23" t="s">
        <v>112</v>
      </c>
      <c r="N37" s="23" t="s">
        <v>113</v>
      </c>
      <c r="O37" s="23" t="s">
        <v>114</v>
      </c>
      <c r="P37" s="23" t="s">
        <v>115</v>
      </c>
      <c r="Q37" s="69" t="s">
        <v>116</v>
      </c>
      <c r="R37" s="70">
        <v>1</v>
      </c>
      <c r="S37" s="69" t="s">
        <v>117</v>
      </c>
      <c r="T37" s="23"/>
      <c r="U37" s="23"/>
      <c r="W37" s="77"/>
    </row>
    <row r="38" spans="1:23" s="3" customFormat="1" ht="219.75" customHeight="1" x14ac:dyDescent="0.25">
      <c r="A38" s="17" t="s">
        <v>104</v>
      </c>
      <c r="B38" s="17" t="s">
        <v>118</v>
      </c>
      <c r="C38" s="72" t="s">
        <v>119</v>
      </c>
      <c r="D38" s="18" t="s">
        <v>120</v>
      </c>
      <c r="E38" s="18" t="s">
        <v>121</v>
      </c>
      <c r="F38" s="18" t="s">
        <v>122</v>
      </c>
      <c r="G38" s="18" t="s">
        <v>110</v>
      </c>
      <c r="H38" s="19" t="s">
        <v>50</v>
      </c>
      <c r="I38" s="20">
        <v>44928</v>
      </c>
      <c r="J38" s="31">
        <v>45199</v>
      </c>
      <c r="K38" s="21" t="s">
        <v>111</v>
      </c>
      <c r="L38" s="24">
        <v>1</v>
      </c>
      <c r="M38" s="23" t="s">
        <v>123</v>
      </c>
      <c r="N38" s="23" t="s">
        <v>113</v>
      </c>
      <c r="O38" s="23" t="s">
        <v>124</v>
      </c>
      <c r="P38" s="23" t="s">
        <v>125</v>
      </c>
      <c r="Q38" s="69" t="s">
        <v>126</v>
      </c>
      <c r="R38" s="73">
        <v>1</v>
      </c>
      <c r="S38" s="69" t="s">
        <v>127</v>
      </c>
      <c r="T38" s="23"/>
      <c r="U38" s="23"/>
    </row>
    <row r="39" spans="1:23" s="3" customFormat="1" ht="206.25" customHeight="1" x14ac:dyDescent="0.25">
      <c r="A39" s="17" t="s">
        <v>104</v>
      </c>
      <c r="B39" s="17" t="s">
        <v>128</v>
      </c>
      <c r="C39" s="72" t="s">
        <v>129</v>
      </c>
      <c r="D39" s="18" t="s">
        <v>130</v>
      </c>
      <c r="E39" s="18" t="s">
        <v>131</v>
      </c>
      <c r="F39" s="18" t="s">
        <v>132</v>
      </c>
      <c r="G39" s="18" t="s">
        <v>110</v>
      </c>
      <c r="H39" s="19" t="s">
        <v>50</v>
      </c>
      <c r="I39" s="20">
        <v>44928</v>
      </c>
      <c r="J39" s="31">
        <v>45291</v>
      </c>
      <c r="K39" s="21" t="s">
        <v>111</v>
      </c>
      <c r="L39" s="24">
        <v>1</v>
      </c>
      <c r="M39" s="23" t="s">
        <v>133</v>
      </c>
      <c r="N39" s="23" t="s">
        <v>134</v>
      </c>
      <c r="O39" s="23" t="s">
        <v>135</v>
      </c>
      <c r="P39" s="23" t="s">
        <v>125</v>
      </c>
      <c r="Q39" s="69" t="s">
        <v>136</v>
      </c>
      <c r="R39" s="73">
        <v>1</v>
      </c>
      <c r="S39" s="69" t="s">
        <v>137</v>
      </c>
      <c r="T39" s="23"/>
      <c r="U39" s="23"/>
    </row>
    <row r="40" spans="1:23" s="3" customFormat="1" ht="81.75" customHeight="1" x14ac:dyDescent="0.25">
      <c r="A40" s="17" t="s">
        <v>104</v>
      </c>
      <c r="B40" s="17" t="s">
        <v>138</v>
      </c>
      <c r="C40" s="72" t="s">
        <v>139</v>
      </c>
      <c r="D40" s="18" t="s">
        <v>140</v>
      </c>
      <c r="E40" s="25" t="s">
        <v>141</v>
      </c>
      <c r="F40" s="25" t="s">
        <v>142</v>
      </c>
      <c r="G40" s="18" t="s">
        <v>110</v>
      </c>
      <c r="H40" s="19" t="s">
        <v>50</v>
      </c>
      <c r="I40" s="26">
        <v>44986</v>
      </c>
      <c r="J40" s="68">
        <v>45280</v>
      </c>
      <c r="K40" s="21" t="s">
        <v>111</v>
      </c>
      <c r="L40" s="24">
        <f>1/3</f>
        <v>0.33333333333333331</v>
      </c>
      <c r="M40" s="27" t="s">
        <v>143</v>
      </c>
      <c r="N40" s="23" t="s">
        <v>113</v>
      </c>
      <c r="O40" s="28" t="s">
        <v>144</v>
      </c>
      <c r="P40" s="23" t="s">
        <v>145</v>
      </c>
      <c r="Q40" s="69" t="s">
        <v>146</v>
      </c>
      <c r="R40" s="73">
        <f>1/3</f>
        <v>0.33333333333333331</v>
      </c>
      <c r="S40" s="69" t="s">
        <v>147</v>
      </c>
      <c r="T40" s="23"/>
      <c r="U40" s="23"/>
    </row>
    <row r="41" spans="1:23" s="3" customFormat="1" ht="135" customHeight="1" x14ac:dyDescent="0.25">
      <c r="A41" s="17" t="s">
        <v>104</v>
      </c>
      <c r="B41" s="17" t="s">
        <v>138</v>
      </c>
      <c r="C41" s="72" t="s">
        <v>148</v>
      </c>
      <c r="D41" s="18" t="s">
        <v>149</v>
      </c>
      <c r="E41" s="18" t="s">
        <v>150</v>
      </c>
      <c r="F41" s="18" t="s">
        <v>151</v>
      </c>
      <c r="G41" s="18" t="s">
        <v>9</v>
      </c>
      <c r="H41" s="19" t="s">
        <v>9</v>
      </c>
      <c r="I41" s="20">
        <v>44942</v>
      </c>
      <c r="J41" s="31">
        <v>44958</v>
      </c>
      <c r="K41" s="21" t="s">
        <v>152</v>
      </c>
      <c r="L41" s="22">
        <v>1</v>
      </c>
      <c r="M41" s="23" t="s">
        <v>153</v>
      </c>
      <c r="N41" s="23" t="s">
        <v>154</v>
      </c>
      <c r="O41" s="23" t="s">
        <v>155</v>
      </c>
      <c r="P41" s="23" t="s">
        <v>156</v>
      </c>
      <c r="Q41" s="69" t="s">
        <v>157</v>
      </c>
      <c r="R41" s="70">
        <v>1</v>
      </c>
      <c r="S41" s="69" t="s">
        <v>158</v>
      </c>
      <c r="T41" s="23"/>
      <c r="U41" s="23"/>
    </row>
    <row r="42" spans="1:23" s="3" customFormat="1" ht="160.5" customHeight="1" x14ac:dyDescent="0.25">
      <c r="A42" s="17" t="s">
        <v>104</v>
      </c>
      <c r="B42" s="29" t="s">
        <v>159</v>
      </c>
      <c r="C42" s="72" t="s">
        <v>160</v>
      </c>
      <c r="D42" s="30" t="s">
        <v>161</v>
      </c>
      <c r="E42" s="30" t="s">
        <v>162</v>
      </c>
      <c r="F42" s="30" t="s">
        <v>163</v>
      </c>
      <c r="G42" s="18" t="s">
        <v>9</v>
      </c>
      <c r="H42" s="19" t="s">
        <v>9</v>
      </c>
      <c r="I42" s="31">
        <v>44927</v>
      </c>
      <c r="J42" s="31">
        <v>45230</v>
      </c>
      <c r="K42" s="32" t="s">
        <v>152</v>
      </c>
      <c r="L42" s="22">
        <v>0.33</v>
      </c>
      <c r="M42" s="23" t="s">
        <v>164</v>
      </c>
      <c r="N42" s="23" t="s">
        <v>154</v>
      </c>
      <c r="O42" s="28" t="s">
        <v>165</v>
      </c>
      <c r="P42" s="23" t="s">
        <v>166</v>
      </c>
      <c r="Q42" s="69" t="s">
        <v>167</v>
      </c>
      <c r="R42" s="70">
        <f>1/3</f>
        <v>0.33333333333333331</v>
      </c>
      <c r="S42" s="69" t="s">
        <v>168</v>
      </c>
      <c r="T42" s="23"/>
      <c r="U42" s="23"/>
    </row>
    <row r="43" spans="1:23" s="3" customFormat="1" ht="71.25" customHeight="1" x14ac:dyDescent="0.25">
      <c r="A43" s="29" t="s">
        <v>169</v>
      </c>
      <c r="B43" s="29" t="s">
        <v>170</v>
      </c>
      <c r="C43" s="72">
        <v>2</v>
      </c>
      <c r="D43" s="30" t="s">
        <v>170</v>
      </c>
      <c r="E43" s="30" t="s">
        <v>170</v>
      </c>
      <c r="F43" s="30" t="s">
        <v>170</v>
      </c>
      <c r="G43" s="30" t="s">
        <v>170</v>
      </c>
      <c r="H43" s="23" t="s">
        <v>170</v>
      </c>
      <c r="I43" s="31" t="s">
        <v>170</v>
      </c>
      <c r="J43" s="31" t="s">
        <v>170</v>
      </c>
      <c r="K43" s="32" t="s">
        <v>170</v>
      </c>
      <c r="L43" s="24" t="s">
        <v>170</v>
      </c>
      <c r="M43" s="32" t="s">
        <v>170</v>
      </c>
      <c r="N43" s="32" t="s">
        <v>170</v>
      </c>
      <c r="O43" s="32" t="s">
        <v>170</v>
      </c>
      <c r="P43" s="32" t="s">
        <v>171</v>
      </c>
      <c r="Q43" s="71" t="s">
        <v>170</v>
      </c>
      <c r="R43" s="74" t="s">
        <v>170</v>
      </c>
      <c r="S43" s="71" t="s">
        <v>170</v>
      </c>
      <c r="T43" s="32" t="s">
        <v>170</v>
      </c>
      <c r="U43" s="32" t="s">
        <v>170</v>
      </c>
    </row>
    <row r="44" spans="1:23" s="3" customFormat="1" ht="151.5" customHeight="1" x14ac:dyDescent="0.25">
      <c r="A44" s="33" t="s">
        <v>172</v>
      </c>
      <c r="B44" s="33" t="s">
        <v>173</v>
      </c>
      <c r="C44" s="72" t="s">
        <v>174</v>
      </c>
      <c r="D44" s="18" t="s">
        <v>175</v>
      </c>
      <c r="E44" s="34" t="s">
        <v>176</v>
      </c>
      <c r="F44" s="34" t="s">
        <v>177</v>
      </c>
      <c r="G44" s="35" t="s">
        <v>178</v>
      </c>
      <c r="H44" s="23" t="s">
        <v>50</v>
      </c>
      <c r="I44" s="31">
        <v>44967</v>
      </c>
      <c r="J44" s="31">
        <v>44995</v>
      </c>
      <c r="K44" s="21" t="s">
        <v>111</v>
      </c>
      <c r="L44" s="22">
        <v>1</v>
      </c>
      <c r="M44" s="23" t="s">
        <v>179</v>
      </c>
      <c r="N44" s="23" t="s">
        <v>154</v>
      </c>
      <c r="O44" s="36" t="s">
        <v>180</v>
      </c>
      <c r="P44" s="23" t="s">
        <v>181</v>
      </c>
      <c r="Q44" s="69" t="s">
        <v>182</v>
      </c>
      <c r="R44" s="70">
        <v>1</v>
      </c>
      <c r="S44" s="69" t="s">
        <v>183</v>
      </c>
      <c r="T44" s="23"/>
      <c r="U44" s="23"/>
    </row>
    <row r="45" spans="1:23" s="3" customFormat="1" ht="263.25" customHeight="1" x14ac:dyDescent="0.25">
      <c r="A45" s="33" t="s">
        <v>172</v>
      </c>
      <c r="B45" s="33" t="s">
        <v>184</v>
      </c>
      <c r="C45" s="72" t="s">
        <v>185</v>
      </c>
      <c r="D45" s="30" t="s">
        <v>186</v>
      </c>
      <c r="E45" s="30" t="s">
        <v>187</v>
      </c>
      <c r="F45" s="30" t="s">
        <v>188</v>
      </c>
      <c r="G45" s="18" t="s">
        <v>189</v>
      </c>
      <c r="H45" s="23" t="s">
        <v>61</v>
      </c>
      <c r="I45" s="31">
        <v>44927</v>
      </c>
      <c r="J45" s="31">
        <v>45291</v>
      </c>
      <c r="K45" s="21" t="s">
        <v>170</v>
      </c>
      <c r="L45" s="37">
        <v>0.25</v>
      </c>
      <c r="M45" s="38" t="s">
        <v>190</v>
      </c>
      <c r="N45" s="23" t="s">
        <v>170</v>
      </c>
      <c r="O45" s="28" t="s">
        <v>191</v>
      </c>
      <c r="P45" s="23" t="s">
        <v>192</v>
      </c>
      <c r="Q45" s="69" t="s">
        <v>193</v>
      </c>
      <c r="R45" s="73">
        <v>0.25</v>
      </c>
      <c r="S45" s="69" t="s">
        <v>194</v>
      </c>
      <c r="T45" s="23"/>
      <c r="U45" s="23"/>
    </row>
    <row r="46" spans="1:23" s="3" customFormat="1" ht="231.75" customHeight="1" x14ac:dyDescent="0.25">
      <c r="A46" s="33" t="s">
        <v>172</v>
      </c>
      <c r="B46" s="33" t="s">
        <v>184</v>
      </c>
      <c r="C46" s="72" t="s">
        <v>195</v>
      </c>
      <c r="D46" s="30" t="s">
        <v>196</v>
      </c>
      <c r="E46" s="30" t="s">
        <v>197</v>
      </c>
      <c r="F46" s="30" t="s">
        <v>198</v>
      </c>
      <c r="G46" s="18" t="s">
        <v>199</v>
      </c>
      <c r="H46" s="19" t="s">
        <v>61</v>
      </c>
      <c r="I46" s="31">
        <v>44927</v>
      </c>
      <c r="J46" s="31">
        <v>45291</v>
      </c>
      <c r="K46" s="21" t="s">
        <v>170</v>
      </c>
      <c r="L46" s="22">
        <v>0.5</v>
      </c>
      <c r="M46" s="23" t="s">
        <v>200</v>
      </c>
      <c r="N46" s="23" t="s">
        <v>170</v>
      </c>
      <c r="O46" s="23" t="s">
        <v>201</v>
      </c>
      <c r="P46" s="23" t="s">
        <v>202</v>
      </c>
      <c r="Q46" s="69" t="s">
        <v>203</v>
      </c>
      <c r="R46" s="73">
        <v>0.5</v>
      </c>
      <c r="S46" s="69" t="s">
        <v>204</v>
      </c>
      <c r="T46" s="23"/>
      <c r="U46" s="23"/>
    </row>
    <row r="47" spans="1:23" s="3" customFormat="1" ht="150" customHeight="1" x14ac:dyDescent="0.25">
      <c r="A47" s="33" t="s">
        <v>172</v>
      </c>
      <c r="B47" s="33" t="s">
        <v>173</v>
      </c>
      <c r="C47" s="72" t="s">
        <v>205</v>
      </c>
      <c r="D47" s="18" t="s">
        <v>206</v>
      </c>
      <c r="E47" s="34" t="s">
        <v>207</v>
      </c>
      <c r="F47" s="34" t="s">
        <v>208</v>
      </c>
      <c r="G47" s="35" t="s">
        <v>178</v>
      </c>
      <c r="H47" s="19" t="s">
        <v>50</v>
      </c>
      <c r="I47" s="31">
        <v>44958</v>
      </c>
      <c r="J47" s="31">
        <v>45046</v>
      </c>
      <c r="K47" s="21" t="s">
        <v>111</v>
      </c>
      <c r="L47" s="22">
        <v>1</v>
      </c>
      <c r="M47" s="23" t="s">
        <v>209</v>
      </c>
      <c r="N47" s="23" t="s">
        <v>154</v>
      </c>
      <c r="O47" s="36" t="s">
        <v>180</v>
      </c>
      <c r="P47" s="23" t="s">
        <v>181</v>
      </c>
      <c r="Q47" s="69" t="s">
        <v>210</v>
      </c>
      <c r="R47" s="70">
        <v>1</v>
      </c>
      <c r="S47" s="69" t="s">
        <v>211</v>
      </c>
      <c r="T47" s="23"/>
      <c r="U47" s="23"/>
    </row>
    <row r="48" spans="1:23" s="3" customFormat="1" ht="156.75" customHeight="1" x14ac:dyDescent="0.25">
      <c r="A48" s="33" t="s">
        <v>172</v>
      </c>
      <c r="B48" s="33" t="s">
        <v>184</v>
      </c>
      <c r="C48" s="72" t="s">
        <v>212</v>
      </c>
      <c r="D48" s="18" t="s">
        <v>213</v>
      </c>
      <c r="E48" s="18" t="s">
        <v>214</v>
      </c>
      <c r="F48" s="34" t="s">
        <v>215</v>
      </c>
      <c r="G48" s="35" t="s">
        <v>178</v>
      </c>
      <c r="H48" s="19" t="s">
        <v>50</v>
      </c>
      <c r="I48" s="31">
        <v>44927</v>
      </c>
      <c r="J48" s="31">
        <v>44957</v>
      </c>
      <c r="K48" s="21" t="s">
        <v>170</v>
      </c>
      <c r="L48" s="39">
        <v>1</v>
      </c>
      <c r="M48" s="23" t="s">
        <v>216</v>
      </c>
      <c r="N48" s="23" t="s">
        <v>154</v>
      </c>
      <c r="O48" s="36" t="s">
        <v>217</v>
      </c>
      <c r="P48" s="23" t="s">
        <v>181</v>
      </c>
      <c r="Q48" s="69" t="s">
        <v>218</v>
      </c>
      <c r="R48" s="70">
        <v>1</v>
      </c>
      <c r="S48" s="69" t="s">
        <v>219</v>
      </c>
      <c r="T48" s="23"/>
      <c r="U48" s="23"/>
    </row>
    <row r="49" spans="1:21" s="3" customFormat="1" ht="128.25" customHeight="1" x14ac:dyDescent="0.25">
      <c r="A49" s="17" t="s">
        <v>172</v>
      </c>
      <c r="B49" s="17" t="s">
        <v>220</v>
      </c>
      <c r="C49" s="72" t="s">
        <v>221</v>
      </c>
      <c r="D49" s="30" t="s">
        <v>222</v>
      </c>
      <c r="E49" s="30" t="s">
        <v>223</v>
      </c>
      <c r="F49" s="30" t="s">
        <v>224</v>
      </c>
      <c r="G49" s="18" t="s">
        <v>199</v>
      </c>
      <c r="H49" s="19" t="s">
        <v>61</v>
      </c>
      <c r="I49" s="31">
        <v>44927</v>
      </c>
      <c r="J49" s="31">
        <v>45291</v>
      </c>
      <c r="K49" s="21" t="s">
        <v>170</v>
      </c>
      <c r="L49" s="39">
        <f>2/18</f>
        <v>0.1111111111111111</v>
      </c>
      <c r="M49" s="23" t="s">
        <v>225</v>
      </c>
      <c r="N49" s="40" t="s">
        <v>154</v>
      </c>
      <c r="O49" s="40" t="s">
        <v>226</v>
      </c>
      <c r="P49" s="23" t="s">
        <v>227</v>
      </c>
      <c r="Q49" s="69" t="s">
        <v>228</v>
      </c>
      <c r="R49" s="73">
        <v>0.11</v>
      </c>
      <c r="S49" s="69" t="s">
        <v>229</v>
      </c>
      <c r="T49" s="23"/>
      <c r="U49" s="23"/>
    </row>
    <row r="50" spans="1:21" s="3" customFormat="1" ht="258" customHeight="1" x14ac:dyDescent="0.25">
      <c r="A50" s="33" t="s">
        <v>172</v>
      </c>
      <c r="B50" s="33" t="s">
        <v>230</v>
      </c>
      <c r="C50" s="72" t="s">
        <v>231</v>
      </c>
      <c r="D50" s="30" t="s">
        <v>232</v>
      </c>
      <c r="E50" s="30" t="s">
        <v>233</v>
      </c>
      <c r="F50" s="30" t="s">
        <v>234</v>
      </c>
      <c r="G50" s="18" t="s">
        <v>199</v>
      </c>
      <c r="H50" s="19" t="s">
        <v>61</v>
      </c>
      <c r="I50" s="31">
        <v>44927</v>
      </c>
      <c r="J50" s="31">
        <v>45291</v>
      </c>
      <c r="K50" s="21" t="s">
        <v>170</v>
      </c>
      <c r="L50" s="39">
        <v>0.25</v>
      </c>
      <c r="M50" s="23" t="s">
        <v>235</v>
      </c>
      <c r="N50" s="40" t="s">
        <v>170</v>
      </c>
      <c r="O50" s="40" t="s">
        <v>236</v>
      </c>
      <c r="P50" s="23" t="s">
        <v>237</v>
      </c>
      <c r="Q50" s="69" t="s">
        <v>193</v>
      </c>
      <c r="R50" s="73">
        <v>0.25</v>
      </c>
      <c r="S50" s="69" t="s">
        <v>238</v>
      </c>
      <c r="T50" s="23"/>
      <c r="U50" s="23"/>
    </row>
    <row r="51" spans="1:21" s="3" customFormat="1" ht="133.5" customHeight="1" x14ac:dyDescent="0.25">
      <c r="A51" s="33" t="s">
        <v>172</v>
      </c>
      <c r="B51" s="17" t="s">
        <v>220</v>
      </c>
      <c r="C51" s="72" t="s">
        <v>239</v>
      </c>
      <c r="D51" s="30" t="s">
        <v>240</v>
      </c>
      <c r="E51" s="18" t="s">
        <v>241</v>
      </c>
      <c r="F51" s="34" t="s">
        <v>242</v>
      </c>
      <c r="G51" s="35" t="s">
        <v>243</v>
      </c>
      <c r="H51" s="19" t="s">
        <v>50</v>
      </c>
      <c r="I51" s="31">
        <v>44958</v>
      </c>
      <c r="J51" s="31">
        <v>45046</v>
      </c>
      <c r="K51" s="21" t="s">
        <v>111</v>
      </c>
      <c r="L51" s="22">
        <v>1</v>
      </c>
      <c r="M51" s="23" t="s">
        <v>244</v>
      </c>
      <c r="N51" s="23" t="s">
        <v>154</v>
      </c>
      <c r="O51" s="23" t="s">
        <v>245</v>
      </c>
      <c r="P51" s="23" t="s">
        <v>246</v>
      </c>
      <c r="Q51" s="69" t="s">
        <v>247</v>
      </c>
      <c r="R51" s="70">
        <v>1</v>
      </c>
      <c r="S51" s="69" t="s">
        <v>248</v>
      </c>
      <c r="T51" s="23"/>
      <c r="U51" s="23"/>
    </row>
    <row r="52" spans="1:21" s="3" customFormat="1" ht="117" customHeight="1" x14ac:dyDescent="0.25">
      <c r="A52" s="33" t="s">
        <v>172</v>
      </c>
      <c r="B52" s="17" t="s">
        <v>220</v>
      </c>
      <c r="C52" s="72" t="s">
        <v>249</v>
      </c>
      <c r="D52" s="30" t="s">
        <v>250</v>
      </c>
      <c r="E52" s="30" t="s">
        <v>251</v>
      </c>
      <c r="F52" s="34" t="s">
        <v>252</v>
      </c>
      <c r="G52" s="35" t="s">
        <v>253</v>
      </c>
      <c r="H52" s="19" t="s">
        <v>50</v>
      </c>
      <c r="I52" s="31">
        <v>44986</v>
      </c>
      <c r="J52" s="31">
        <v>45260</v>
      </c>
      <c r="K52" s="21" t="s">
        <v>111</v>
      </c>
      <c r="L52" s="39">
        <v>0</v>
      </c>
      <c r="M52" s="40" t="s">
        <v>254</v>
      </c>
      <c r="N52" s="23" t="s">
        <v>154</v>
      </c>
      <c r="O52" s="40" t="s">
        <v>255</v>
      </c>
      <c r="P52" s="23" t="s">
        <v>256</v>
      </c>
      <c r="Q52" s="69" t="s">
        <v>256</v>
      </c>
      <c r="R52" s="73">
        <v>0</v>
      </c>
      <c r="S52" s="69" t="s">
        <v>154</v>
      </c>
      <c r="T52" s="23"/>
      <c r="U52" s="23"/>
    </row>
    <row r="53" spans="1:21" s="3" customFormat="1" ht="75" x14ac:dyDescent="0.25">
      <c r="A53" s="17" t="s">
        <v>172</v>
      </c>
      <c r="B53" s="17" t="s">
        <v>257</v>
      </c>
      <c r="C53" s="72" t="s">
        <v>258</v>
      </c>
      <c r="D53" s="30" t="s">
        <v>259</v>
      </c>
      <c r="E53" s="34" t="s">
        <v>260</v>
      </c>
      <c r="F53" s="41" t="s">
        <v>261</v>
      </c>
      <c r="G53" s="30" t="s">
        <v>178</v>
      </c>
      <c r="H53" s="19" t="s">
        <v>50</v>
      </c>
      <c r="I53" s="31">
        <v>45033</v>
      </c>
      <c r="J53" s="31">
        <v>45265</v>
      </c>
      <c r="K53" s="21" t="s">
        <v>111</v>
      </c>
      <c r="L53" s="42">
        <v>0</v>
      </c>
      <c r="M53" s="40" t="s">
        <v>262</v>
      </c>
      <c r="N53" s="23" t="s">
        <v>263</v>
      </c>
      <c r="O53" s="23" t="s">
        <v>154</v>
      </c>
      <c r="P53" s="23" t="s">
        <v>264</v>
      </c>
      <c r="Q53" s="69" t="s">
        <v>256</v>
      </c>
      <c r="R53" s="73">
        <v>0</v>
      </c>
      <c r="S53" s="69" t="s">
        <v>154</v>
      </c>
      <c r="T53" s="23"/>
      <c r="U53" s="23"/>
    </row>
    <row r="54" spans="1:21" s="3" customFormat="1" ht="60" x14ac:dyDescent="0.25">
      <c r="A54" s="17" t="s">
        <v>265</v>
      </c>
      <c r="B54" s="17" t="s">
        <v>266</v>
      </c>
      <c r="C54" s="72" t="s">
        <v>267</v>
      </c>
      <c r="D54" s="30" t="s">
        <v>268</v>
      </c>
      <c r="E54" s="43" t="s">
        <v>269</v>
      </c>
      <c r="F54" s="43" t="s">
        <v>270</v>
      </c>
      <c r="G54" s="18" t="s">
        <v>271</v>
      </c>
      <c r="H54" s="19" t="s">
        <v>61</v>
      </c>
      <c r="I54" s="31">
        <v>44958</v>
      </c>
      <c r="J54" s="31">
        <v>45168</v>
      </c>
      <c r="K54" s="21" t="s">
        <v>170</v>
      </c>
      <c r="L54" s="22">
        <v>0</v>
      </c>
      <c r="M54" s="23" t="s">
        <v>272</v>
      </c>
      <c r="N54" s="23" t="s">
        <v>170</v>
      </c>
      <c r="O54" s="23" t="s">
        <v>170</v>
      </c>
      <c r="P54" s="23" t="s">
        <v>273</v>
      </c>
      <c r="Q54" s="69" t="s">
        <v>256</v>
      </c>
      <c r="R54" s="73">
        <v>0</v>
      </c>
      <c r="S54" s="69" t="s">
        <v>154</v>
      </c>
      <c r="T54" s="23"/>
      <c r="U54" s="23"/>
    </row>
    <row r="55" spans="1:21" s="3" customFormat="1" ht="173.25" customHeight="1" x14ac:dyDescent="0.25">
      <c r="A55" s="17" t="s">
        <v>265</v>
      </c>
      <c r="B55" s="17" t="s">
        <v>266</v>
      </c>
      <c r="C55" s="72" t="s">
        <v>274</v>
      </c>
      <c r="D55" s="18" t="s">
        <v>275</v>
      </c>
      <c r="E55" s="18" t="s">
        <v>276</v>
      </c>
      <c r="F55" s="43" t="s">
        <v>270</v>
      </c>
      <c r="G55" s="18" t="s">
        <v>271</v>
      </c>
      <c r="H55" s="19" t="s">
        <v>61</v>
      </c>
      <c r="I55" s="31">
        <v>44986</v>
      </c>
      <c r="J55" s="31">
        <v>45260</v>
      </c>
      <c r="K55" s="21" t="s">
        <v>170</v>
      </c>
      <c r="L55" s="42">
        <v>0.5</v>
      </c>
      <c r="M55" s="23" t="s">
        <v>277</v>
      </c>
      <c r="N55" s="23" t="s">
        <v>170</v>
      </c>
      <c r="O55" s="23" t="s">
        <v>278</v>
      </c>
      <c r="P55" s="23" t="s">
        <v>279</v>
      </c>
      <c r="Q55" s="69" t="s">
        <v>280</v>
      </c>
      <c r="R55" s="73">
        <v>0.5</v>
      </c>
      <c r="S55" s="69" t="s">
        <v>281</v>
      </c>
      <c r="T55" s="23"/>
      <c r="U55" s="23"/>
    </row>
    <row r="56" spans="1:21" s="3" customFormat="1" ht="121.5" customHeight="1" x14ac:dyDescent="0.25">
      <c r="A56" s="17" t="s">
        <v>265</v>
      </c>
      <c r="B56" s="17" t="s">
        <v>282</v>
      </c>
      <c r="C56" s="72" t="s">
        <v>283</v>
      </c>
      <c r="D56" s="18" t="s">
        <v>284</v>
      </c>
      <c r="E56" s="18" t="s">
        <v>285</v>
      </c>
      <c r="F56" s="18" t="s">
        <v>286</v>
      </c>
      <c r="G56" s="30" t="s">
        <v>9</v>
      </c>
      <c r="H56" s="19" t="s">
        <v>9</v>
      </c>
      <c r="I56" s="31">
        <v>44958</v>
      </c>
      <c r="J56" s="31">
        <v>45291</v>
      </c>
      <c r="K56" s="21" t="s">
        <v>152</v>
      </c>
      <c r="L56" s="22">
        <v>0.5</v>
      </c>
      <c r="M56" s="23" t="s">
        <v>287</v>
      </c>
      <c r="N56" s="23" t="s">
        <v>154</v>
      </c>
      <c r="O56" s="23" t="s">
        <v>288</v>
      </c>
      <c r="P56" s="23" t="s">
        <v>289</v>
      </c>
      <c r="Q56" s="69" t="s">
        <v>290</v>
      </c>
      <c r="R56" s="70">
        <f>1/2</f>
        <v>0.5</v>
      </c>
      <c r="S56" s="69" t="s">
        <v>291</v>
      </c>
      <c r="T56" s="23"/>
      <c r="U56" s="23"/>
    </row>
    <row r="57" spans="1:21" s="3" customFormat="1" ht="138.75" customHeight="1" x14ac:dyDescent="0.25">
      <c r="A57" s="17" t="s">
        <v>265</v>
      </c>
      <c r="B57" s="17" t="s">
        <v>282</v>
      </c>
      <c r="C57" s="72" t="s">
        <v>292</v>
      </c>
      <c r="D57" s="18" t="s">
        <v>293</v>
      </c>
      <c r="E57" s="18" t="s">
        <v>294</v>
      </c>
      <c r="F57" s="18" t="s">
        <v>295</v>
      </c>
      <c r="G57" s="18" t="s">
        <v>271</v>
      </c>
      <c r="H57" s="44" t="s">
        <v>61</v>
      </c>
      <c r="I57" s="31">
        <v>44936</v>
      </c>
      <c r="J57" s="31">
        <v>45291</v>
      </c>
      <c r="K57" s="21" t="s">
        <v>170</v>
      </c>
      <c r="L57" s="22">
        <f>2/3</f>
        <v>0.66666666666666663</v>
      </c>
      <c r="M57" s="23" t="s">
        <v>296</v>
      </c>
      <c r="N57" s="23" t="s">
        <v>170</v>
      </c>
      <c r="O57" s="40" t="s">
        <v>297</v>
      </c>
      <c r="P57" s="23" t="s">
        <v>298</v>
      </c>
      <c r="Q57" s="69" t="s">
        <v>299</v>
      </c>
      <c r="R57" s="70">
        <f>2/3</f>
        <v>0.66666666666666663</v>
      </c>
      <c r="S57" s="69" t="s">
        <v>300</v>
      </c>
      <c r="T57" s="23"/>
      <c r="U57" s="23"/>
    </row>
    <row r="58" spans="1:21" s="3" customFormat="1" ht="45" x14ac:dyDescent="0.25">
      <c r="A58" s="17" t="s">
        <v>265</v>
      </c>
      <c r="B58" s="17" t="s">
        <v>301</v>
      </c>
      <c r="C58" s="72" t="s">
        <v>302</v>
      </c>
      <c r="D58" s="18" t="s">
        <v>303</v>
      </c>
      <c r="E58" s="18" t="s">
        <v>304</v>
      </c>
      <c r="F58" s="18" t="s">
        <v>305</v>
      </c>
      <c r="G58" s="30" t="s">
        <v>9</v>
      </c>
      <c r="H58" s="44" t="s">
        <v>9</v>
      </c>
      <c r="I58" s="31">
        <v>44958</v>
      </c>
      <c r="J58" s="31">
        <v>45291</v>
      </c>
      <c r="K58" s="21" t="s">
        <v>152</v>
      </c>
      <c r="L58" s="22">
        <v>0</v>
      </c>
      <c r="M58" s="23" t="s">
        <v>306</v>
      </c>
      <c r="N58" s="23" t="s">
        <v>154</v>
      </c>
      <c r="O58" s="23" t="s">
        <v>154</v>
      </c>
      <c r="P58" s="23" t="s">
        <v>307</v>
      </c>
      <c r="Q58" s="69" t="s">
        <v>256</v>
      </c>
      <c r="R58" s="73">
        <v>0</v>
      </c>
      <c r="S58" s="69" t="s">
        <v>154</v>
      </c>
      <c r="T58" s="23"/>
      <c r="U58" s="23"/>
    </row>
    <row r="59" spans="1:21" s="3" customFormat="1" ht="75" x14ac:dyDescent="0.25">
      <c r="A59" s="17" t="s">
        <v>265</v>
      </c>
      <c r="B59" s="17" t="s">
        <v>282</v>
      </c>
      <c r="C59" s="72" t="s">
        <v>308</v>
      </c>
      <c r="D59" s="18" t="s">
        <v>293</v>
      </c>
      <c r="E59" s="45" t="s">
        <v>309</v>
      </c>
      <c r="F59" s="18" t="s">
        <v>310</v>
      </c>
      <c r="G59" s="18" t="s">
        <v>271</v>
      </c>
      <c r="H59" s="19" t="s">
        <v>61</v>
      </c>
      <c r="I59" s="31">
        <v>45017</v>
      </c>
      <c r="J59" s="31">
        <v>45107</v>
      </c>
      <c r="K59" s="21" t="s">
        <v>170</v>
      </c>
      <c r="L59" s="22">
        <v>0</v>
      </c>
      <c r="M59" s="23" t="s">
        <v>311</v>
      </c>
      <c r="N59" s="23" t="s">
        <v>170</v>
      </c>
      <c r="O59" s="23" t="s">
        <v>170</v>
      </c>
      <c r="P59" s="23" t="s">
        <v>312</v>
      </c>
      <c r="Q59" s="69" t="s">
        <v>256</v>
      </c>
      <c r="R59" s="73">
        <v>0</v>
      </c>
      <c r="S59" s="69" t="s">
        <v>154</v>
      </c>
      <c r="T59" s="23"/>
      <c r="U59" s="23"/>
    </row>
    <row r="60" spans="1:21" s="3" customFormat="1" ht="60" x14ac:dyDescent="0.25">
      <c r="A60" s="17" t="s">
        <v>265</v>
      </c>
      <c r="B60" s="17" t="s">
        <v>301</v>
      </c>
      <c r="C60" s="72" t="s">
        <v>313</v>
      </c>
      <c r="D60" s="18" t="s">
        <v>314</v>
      </c>
      <c r="E60" s="18" t="s">
        <v>315</v>
      </c>
      <c r="F60" s="18" t="s">
        <v>316</v>
      </c>
      <c r="G60" s="18" t="s">
        <v>271</v>
      </c>
      <c r="H60" s="19" t="s">
        <v>61</v>
      </c>
      <c r="I60" s="31">
        <v>45170</v>
      </c>
      <c r="J60" s="31">
        <v>45291</v>
      </c>
      <c r="K60" s="21" t="s">
        <v>170</v>
      </c>
      <c r="L60" s="22">
        <v>0</v>
      </c>
      <c r="M60" s="23" t="s">
        <v>317</v>
      </c>
      <c r="N60" s="23" t="s">
        <v>170</v>
      </c>
      <c r="O60" s="40" t="s">
        <v>170</v>
      </c>
      <c r="P60" s="23" t="s">
        <v>318</v>
      </c>
      <c r="Q60" s="69" t="s">
        <v>256</v>
      </c>
      <c r="R60" s="73">
        <v>0</v>
      </c>
      <c r="S60" s="69" t="s">
        <v>154</v>
      </c>
      <c r="T60" s="23"/>
      <c r="U60" s="23"/>
    </row>
    <row r="61" spans="1:21" s="3" customFormat="1" ht="114.75" customHeight="1" x14ac:dyDescent="0.25">
      <c r="A61" s="17" t="s">
        <v>265</v>
      </c>
      <c r="B61" s="17" t="s">
        <v>319</v>
      </c>
      <c r="C61" s="72" t="s">
        <v>320</v>
      </c>
      <c r="D61" s="18" t="s">
        <v>321</v>
      </c>
      <c r="E61" s="18" t="s">
        <v>322</v>
      </c>
      <c r="F61" s="18" t="s">
        <v>323</v>
      </c>
      <c r="G61" s="18" t="s">
        <v>271</v>
      </c>
      <c r="H61" s="19" t="s">
        <v>61</v>
      </c>
      <c r="I61" s="31">
        <v>44958</v>
      </c>
      <c r="J61" s="31">
        <v>45291</v>
      </c>
      <c r="K61" s="21" t="s">
        <v>170</v>
      </c>
      <c r="L61" s="22">
        <f>3/11</f>
        <v>0.27272727272727271</v>
      </c>
      <c r="M61" s="23" t="s">
        <v>324</v>
      </c>
      <c r="N61" s="23" t="s">
        <v>170</v>
      </c>
      <c r="O61" s="28" t="s">
        <v>325</v>
      </c>
      <c r="P61" s="23" t="s">
        <v>326</v>
      </c>
      <c r="Q61" s="69" t="s">
        <v>327</v>
      </c>
      <c r="R61" s="70">
        <f>3/11</f>
        <v>0.27272727272727271</v>
      </c>
      <c r="S61" s="69" t="s">
        <v>328</v>
      </c>
      <c r="T61" s="23"/>
      <c r="U61" s="23"/>
    </row>
    <row r="62" spans="1:21" s="3" customFormat="1" ht="95.25" customHeight="1" x14ac:dyDescent="0.25">
      <c r="A62" s="17" t="s">
        <v>265</v>
      </c>
      <c r="B62" s="17" t="s">
        <v>319</v>
      </c>
      <c r="C62" s="72" t="s">
        <v>329</v>
      </c>
      <c r="D62" s="18" t="s">
        <v>330</v>
      </c>
      <c r="E62" s="18" t="s">
        <v>331</v>
      </c>
      <c r="F62" s="18" t="s">
        <v>332</v>
      </c>
      <c r="G62" s="18" t="s">
        <v>271</v>
      </c>
      <c r="H62" s="19" t="s">
        <v>61</v>
      </c>
      <c r="I62" s="31">
        <v>44958</v>
      </c>
      <c r="J62" s="31">
        <v>45291</v>
      </c>
      <c r="K62" s="21" t="s">
        <v>170</v>
      </c>
      <c r="L62" s="37">
        <v>0.2</v>
      </c>
      <c r="M62" s="23" t="s">
        <v>333</v>
      </c>
      <c r="N62" s="23" t="s">
        <v>170</v>
      </c>
      <c r="O62" s="46" t="s">
        <v>334</v>
      </c>
      <c r="P62" s="23" t="s">
        <v>335</v>
      </c>
      <c r="Q62" s="69" t="s">
        <v>336</v>
      </c>
      <c r="R62" s="70">
        <f>1/5</f>
        <v>0.2</v>
      </c>
      <c r="S62" s="69" t="s">
        <v>337</v>
      </c>
      <c r="T62" s="23"/>
      <c r="U62" s="23"/>
    </row>
    <row r="63" spans="1:21" s="3" customFormat="1" ht="47.25" customHeight="1" x14ac:dyDescent="0.25">
      <c r="A63" s="17" t="s">
        <v>265</v>
      </c>
      <c r="B63" s="17" t="s">
        <v>319</v>
      </c>
      <c r="C63" s="72" t="s">
        <v>338</v>
      </c>
      <c r="D63" s="18" t="s">
        <v>339</v>
      </c>
      <c r="E63" s="18" t="s">
        <v>340</v>
      </c>
      <c r="F63" s="18" t="s">
        <v>341</v>
      </c>
      <c r="G63" s="18" t="s">
        <v>271</v>
      </c>
      <c r="H63" s="19" t="s">
        <v>61</v>
      </c>
      <c r="I63" s="31">
        <v>44958</v>
      </c>
      <c r="J63" s="31">
        <v>45107</v>
      </c>
      <c r="K63" s="21" t="s">
        <v>170</v>
      </c>
      <c r="L63" s="22">
        <v>0</v>
      </c>
      <c r="M63" s="23" t="s">
        <v>342</v>
      </c>
      <c r="N63" s="23" t="s">
        <v>170</v>
      </c>
      <c r="O63" s="46" t="s">
        <v>170</v>
      </c>
      <c r="P63" s="23" t="s">
        <v>343</v>
      </c>
      <c r="Q63" s="69" t="s">
        <v>256</v>
      </c>
      <c r="R63" s="73">
        <v>0</v>
      </c>
      <c r="S63" s="69" t="s">
        <v>154</v>
      </c>
      <c r="T63" s="23"/>
      <c r="U63" s="23"/>
    </row>
    <row r="64" spans="1:21" s="3" customFormat="1" ht="45" x14ac:dyDescent="0.25">
      <c r="A64" s="17" t="s">
        <v>265</v>
      </c>
      <c r="B64" s="17" t="s">
        <v>319</v>
      </c>
      <c r="C64" s="72" t="s">
        <v>344</v>
      </c>
      <c r="D64" s="18" t="s">
        <v>345</v>
      </c>
      <c r="E64" s="18" t="s">
        <v>346</v>
      </c>
      <c r="F64" s="18" t="s">
        <v>347</v>
      </c>
      <c r="G64" s="18" t="s">
        <v>271</v>
      </c>
      <c r="H64" s="19" t="s">
        <v>61</v>
      </c>
      <c r="I64" s="20">
        <v>45047</v>
      </c>
      <c r="J64" s="31">
        <v>45168</v>
      </c>
      <c r="K64" s="21" t="s">
        <v>170</v>
      </c>
      <c r="L64" s="22">
        <v>0</v>
      </c>
      <c r="M64" s="23" t="s">
        <v>348</v>
      </c>
      <c r="N64" s="23" t="s">
        <v>170</v>
      </c>
      <c r="O64" s="23" t="s">
        <v>170</v>
      </c>
      <c r="P64" s="23" t="s">
        <v>349</v>
      </c>
      <c r="Q64" s="69" t="s">
        <v>256</v>
      </c>
      <c r="R64" s="73">
        <v>0</v>
      </c>
      <c r="S64" s="69" t="s">
        <v>154</v>
      </c>
      <c r="T64" s="23"/>
      <c r="U64" s="23"/>
    </row>
    <row r="65" spans="1:21" s="3" customFormat="1" ht="159.75" customHeight="1" x14ac:dyDescent="0.25">
      <c r="A65" s="17" t="s">
        <v>265</v>
      </c>
      <c r="B65" s="17" t="s">
        <v>350</v>
      </c>
      <c r="C65" s="72" t="s">
        <v>351</v>
      </c>
      <c r="D65" s="18" t="s">
        <v>352</v>
      </c>
      <c r="E65" s="18" t="s">
        <v>353</v>
      </c>
      <c r="F65" s="18" t="s">
        <v>354</v>
      </c>
      <c r="G65" s="18" t="s">
        <v>271</v>
      </c>
      <c r="H65" s="19" t="s">
        <v>61</v>
      </c>
      <c r="I65" s="31">
        <v>44958</v>
      </c>
      <c r="J65" s="31">
        <v>45291</v>
      </c>
      <c r="K65" s="21" t="s">
        <v>170</v>
      </c>
      <c r="L65" s="22">
        <f>2/10</f>
        <v>0.2</v>
      </c>
      <c r="M65" s="23" t="s">
        <v>355</v>
      </c>
      <c r="N65" s="23" t="s">
        <v>170</v>
      </c>
      <c r="O65" s="40" t="s">
        <v>356</v>
      </c>
      <c r="P65" s="23" t="s">
        <v>357</v>
      </c>
      <c r="Q65" s="69" t="s">
        <v>358</v>
      </c>
      <c r="R65" s="70">
        <f>2/10</f>
        <v>0.2</v>
      </c>
      <c r="S65" s="69" t="s">
        <v>359</v>
      </c>
      <c r="T65" s="23"/>
      <c r="U65" s="23"/>
    </row>
    <row r="66" spans="1:21" s="3" customFormat="1" ht="123.75" customHeight="1" x14ac:dyDescent="0.25">
      <c r="A66" s="17" t="s">
        <v>265</v>
      </c>
      <c r="B66" s="17" t="s">
        <v>350</v>
      </c>
      <c r="C66" s="72" t="s">
        <v>360</v>
      </c>
      <c r="D66" s="18" t="s">
        <v>361</v>
      </c>
      <c r="E66" s="18" t="s">
        <v>362</v>
      </c>
      <c r="F66" s="18" t="s">
        <v>363</v>
      </c>
      <c r="G66" s="18" t="s">
        <v>271</v>
      </c>
      <c r="H66" s="19" t="s">
        <v>61</v>
      </c>
      <c r="I66" s="31">
        <v>44943</v>
      </c>
      <c r="J66" s="31">
        <v>45291</v>
      </c>
      <c r="K66" s="21" t="s">
        <v>170</v>
      </c>
      <c r="L66" s="22">
        <f>18/35</f>
        <v>0.51428571428571423</v>
      </c>
      <c r="M66" s="23" t="s">
        <v>364</v>
      </c>
      <c r="N66" s="23" t="s">
        <v>170</v>
      </c>
      <c r="O66" s="47" t="s">
        <v>365</v>
      </c>
      <c r="P66" s="23" t="s">
        <v>256</v>
      </c>
      <c r="Q66" s="69" t="s">
        <v>366</v>
      </c>
      <c r="R66" s="70">
        <f>18/35</f>
        <v>0.51428571428571423</v>
      </c>
      <c r="S66" s="69" t="s">
        <v>367</v>
      </c>
      <c r="T66" s="23"/>
      <c r="U66" s="23"/>
    </row>
    <row r="67" spans="1:21" s="3" customFormat="1" ht="183" customHeight="1" x14ac:dyDescent="0.25">
      <c r="A67" s="17" t="s">
        <v>368</v>
      </c>
      <c r="B67" s="17" t="s">
        <v>369</v>
      </c>
      <c r="C67" s="72" t="s">
        <v>370</v>
      </c>
      <c r="D67" s="18" t="s">
        <v>371</v>
      </c>
      <c r="E67" s="18" t="s">
        <v>372</v>
      </c>
      <c r="F67" s="18" t="s">
        <v>373</v>
      </c>
      <c r="G67" s="48" t="s">
        <v>30</v>
      </c>
      <c r="H67" s="19" t="s">
        <v>30</v>
      </c>
      <c r="I67" s="31">
        <v>44986</v>
      </c>
      <c r="J67" s="31">
        <v>45291</v>
      </c>
      <c r="K67" s="21" t="s">
        <v>374</v>
      </c>
      <c r="L67" s="22">
        <v>1</v>
      </c>
      <c r="M67" s="23" t="s">
        <v>375</v>
      </c>
      <c r="N67" s="23" t="s">
        <v>154</v>
      </c>
      <c r="O67" s="23" t="s">
        <v>376</v>
      </c>
      <c r="P67" s="23" t="s">
        <v>377</v>
      </c>
      <c r="Q67" s="69" t="s">
        <v>378</v>
      </c>
      <c r="R67" s="73">
        <v>1</v>
      </c>
      <c r="S67" s="69" t="s">
        <v>379</v>
      </c>
      <c r="T67" s="23"/>
      <c r="U67" s="23"/>
    </row>
    <row r="68" spans="1:21" s="3" customFormat="1" ht="326.25" customHeight="1" x14ac:dyDescent="0.25">
      <c r="A68" s="17" t="s">
        <v>368</v>
      </c>
      <c r="B68" s="17" t="s">
        <v>380</v>
      </c>
      <c r="C68" s="72" t="s">
        <v>381</v>
      </c>
      <c r="D68" s="18" t="s">
        <v>382</v>
      </c>
      <c r="E68" s="18" t="s">
        <v>383</v>
      </c>
      <c r="F68" s="18" t="s">
        <v>384</v>
      </c>
      <c r="G68" s="18" t="s">
        <v>271</v>
      </c>
      <c r="H68" s="44" t="s">
        <v>61</v>
      </c>
      <c r="I68" s="31">
        <v>44936</v>
      </c>
      <c r="J68" s="31">
        <v>45291</v>
      </c>
      <c r="K68" s="49" t="s">
        <v>170</v>
      </c>
      <c r="L68" s="22">
        <f>19/40</f>
        <v>0.47499999999999998</v>
      </c>
      <c r="M68" s="23" t="s">
        <v>385</v>
      </c>
      <c r="N68" s="23" t="s">
        <v>170</v>
      </c>
      <c r="O68" s="40" t="s">
        <v>386</v>
      </c>
      <c r="P68" s="23" t="s">
        <v>387</v>
      </c>
      <c r="Q68" s="69" t="s">
        <v>388</v>
      </c>
      <c r="R68" s="70">
        <f>19/40</f>
        <v>0.47499999999999998</v>
      </c>
      <c r="S68" s="69" t="s">
        <v>389</v>
      </c>
      <c r="T68" s="23"/>
      <c r="U68" s="23"/>
    </row>
    <row r="69" spans="1:21" s="3" customFormat="1" ht="136.5" customHeight="1" x14ac:dyDescent="0.25">
      <c r="A69" s="17" t="s">
        <v>368</v>
      </c>
      <c r="B69" s="17" t="s">
        <v>390</v>
      </c>
      <c r="C69" s="72" t="s">
        <v>391</v>
      </c>
      <c r="D69" s="18" t="s">
        <v>392</v>
      </c>
      <c r="E69" s="18" t="s">
        <v>393</v>
      </c>
      <c r="F69" s="18" t="s">
        <v>394</v>
      </c>
      <c r="G69" s="48" t="s">
        <v>395</v>
      </c>
      <c r="H69" s="19" t="s">
        <v>26</v>
      </c>
      <c r="I69" s="31">
        <v>44986</v>
      </c>
      <c r="J69" s="31">
        <v>45245</v>
      </c>
      <c r="K69" s="49" t="s">
        <v>170</v>
      </c>
      <c r="L69" s="42">
        <v>0.1</v>
      </c>
      <c r="M69" s="23" t="s">
        <v>396</v>
      </c>
      <c r="N69" s="23" t="s">
        <v>154</v>
      </c>
      <c r="O69" s="23" t="s">
        <v>397</v>
      </c>
      <c r="P69" s="23" t="s">
        <v>398</v>
      </c>
      <c r="Q69" s="69" t="s">
        <v>399</v>
      </c>
      <c r="R69" s="73">
        <v>0.1</v>
      </c>
      <c r="S69" s="69" t="s">
        <v>400</v>
      </c>
      <c r="T69" s="23"/>
      <c r="U69" s="23"/>
    </row>
    <row r="70" spans="1:21" s="3" customFormat="1" ht="158.25" customHeight="1" x14ac:dyDescent="0.25">
      <c r="A70" s="17" t="s">
        <v>368</v>
      </c>
      <c r="B70" s="17" t="s">
        <v>401</v>
      </c>
      <c r="C70" s="72" t="s">
        <v>402</v>
      </c>
      <c r="D70" s="18" t="s">
        <v>403</v>
      </c>
      <c r="E70" s="18" t="s">
        <v>404</v>
      </c>
      <c r="F70" s="18" t="s">
        <v>405</v>
      </c>
      <c r="G70" s="30" t="s">
        <v>9</v>
      </c>
      <c r="H70" s="19" t="s">
        <v>9</v>
      </c>
      <c r="I70" s="31">
        <v>44927</v>
      </c>
      <c r="J70" s="31">
        <v>45291</v>
      </c>
      <c r="K70" s="32" t="s">
        <v>152</v>
      </c>
      <c r="L70" s="40">
        <f>3/46</f>
        <v>6.5217391304347824E-2</v>
      </c>
      <c r="M70" s="23" t="s">
        <v>406</v>
      </c>
      <c r="N70" s="23" t="s">
        <v>407</v>
      </c>
      <c r="O70" s="23" t="s">
        <v>408</v>
      </c>
      <c r="P70" s="23" t="s">
        <v>409</v>
      </c>
      <c r="Q70" s="69" t="s">
        <v>410</v>
      </c>
      <c r="R70" s="75">
        <v>6.5199999999999994E-2</v>
      </c>
      <c r="S70" s="69" t="s">
        <v>411</v>
      </c>
      <c r="T70" s="23"/>
      <c r="U70" s="23"/>
    </row>
    <row r="71" spans="1:21" s="3" customFormat="1" ht="353.25" customHeight="1" x14ac:dyDescent="0.25">
      <c r="A71" s="17" t="s">
        <v>368</v>
      </c>
      <c r="B71" s="17" t="s">
        <v>401</v>
      </c>
      <c r="C71" s="72" t="s">
        <v>412</v>
      </c>
      <c r="D71" s="18" t="s">
        <v>413</v>
      </c>
      <c r="E71" s="18" t="s">
        <v>414</v>
      </c>
      <c r="F71" s="18" t="s">
        <v>415</v>
      </c>
      <c r="G71" s="18" t="s">
        <v>416</v>
      </c>
      <c r="H71" s="19" t="s">
        <v>61</v>
      </c>
      <c r="I71" s="31">
        <v>44927</v>
      </c>
      <c r="J71" s="31">
        <v>45290</v>
      </c>
      <c r="K71" s="49" t="s">
        <v>170</v>
      </c>
      <c r="L71" s="37">
        <v>0.25</v>
      </c>
      <c r="M71" s="23" t="s">
        <v>417</v>
      </c>
      <c r="N71" s="23" t="s">
        <v>170</v>
      </c>
      <c r="O71" s="50" t="s">
        <v>418</v>
      </c>
      <c r="P71" s="23" t="s">
        <v>419</v>
      </c>
      <c r="Q71" s="69" t="s">
        <v>420</v>
      </c>
      <c r="R71" s="73">
        <v>0.25</v>
      </c>
      <c r="S71" s="69" t="s">
        <v>421</v>
      </c>
      <c r="T71" s="23"/>
      <c r="U71" s="23"/>
    </row>
    <row r="72" spans="1:21" s="3" customFormat="1" ht="65.25" customHeight="1" x14ac:dyDescent="0.25">
      <c r="A72" s="17" t="s">
        <v>368</v>
      </c>
      <c r="B72" s="17" t="s">
        <v>422</v>
      </c>
      <c r="C72" s="72" t="s">
        <v>423</v>
      </c>
      <c r="D72" s="18" t="s">
        <v>424</v>
      </c>
      <c r="E72" s="18" t="s">
        <v>425</v>
      </c>
      <c r="F72" s="18" t="s">
        <v>426</v>
      </c>
      <c r="G72" s="30" t="s">
        <v>9</v>
      </c>
      <c r="H72" s="19" t="s">
        <v>9</v>
      </c>
      <c r="I72" s="31">
        <v>44958</v>
      </c>
      <c r="J72" s="31">
        <v>45291</v>
      </c>
      <c r="K72" s="32" t="s">
        <v>152</v>
      </c>
      <c r="L72" s="22">
        <v>0</v>
      </c>
      <c r="M72" s="23" t="s">
        <v>427</v>
      </c>
      <c r="N72" s="23" t="s">
        <v>154</v>
      </c>
      <c r="O72" s="23" t="s">
        <v>154</v>
      </c>
      <c r="P72" s="23" t="s">
        <v>256</v>
      </c>
      <c r="Q72" s="69" t="s">
        <v>256</v>
      </c>
      <c r="R72" s="73">
        <v>0</v>
      </c>
      <c r="S72" s="69" t="s">
        <v>154</v>
      </c>
      <c r="T72" s="23"/>
      <c r="U72" s="23"/>
    </row>
    <row r="73" spans="1:21" s="3" customFormat="1" ht="176.25" customHeight="1" x14ac:dyDescent="0.25">
      <c r="A73" s="17" t="s">
        <v>428</v>
      </c>
      <c r="B73" s="17" t="s">
        <v>429</v>
      </c>
      <c r="C73" s="72" t="s">
        <v>430</v>
      </c>
      <c r="D73" s="30" t="s">
        <v>431</v>
      </c>
      <c r="E73" s="18" t="s">
        <v>432</v>
      </c>
      <c r="F73" s="51" t="s">
        <v>433</v>
      </c>
      <c r="G73" s="48" t="s">
        <v>434</v>
      </c>
      <c r="H73" s="19" t="s">
        <v>26</v>
      </c>
      <c r="I73" s="20">
        <v>44958</v>
      </c>
      <c r="J73" s="31">
        <v>45078</v>
      </c>
      <c r="K73" s="21" t="s">
        <v>435</v>
      </c>
      <c r="L73" s="22">
        <v>0.8</v>
      </c>
      <c r="M73" s="23" t="s">
        <v>436</v>
      </c>
      <c r="N73" s="23" t="s">
        <v>154</v>
      </c>
      <c r="O73" s="23" t="s">
        <v>437</v>
      </c>
      <c r="P73" s="23" t="s">
        <v>438</v>
      </c>
      <c r="Q73" s="69" t="s">
        <v>439</v>
      </c>
      <c r="R73" s="73">
        <v>0.8</v>
      </c>
      <c r="S73" s="69" t="s">
        <v>440</v>
      </c>
      <c r="T73" s="23"/>
      <c r="U73" s="23"/>
    </row>
    <row r="74" spans="1:21" s="3" customFormat="1" ht="125.25" customHeight="1" x14ac:dyDescent="0.25">
      <c r="A74" s="17" t="s">
        <v>428</v>
      </c>
      <c r="B74" s="17" t="s">
        <v>429</v>
      </c>
      <c r="C74" s="72" t="s">
        <v>441</v>
      </c>
      <c r="D74" s="18" t="s">
        <v>442</v>
      </c>
      <c r="E74" s="18" t="s">
        <v>443</v>
      </c>
      <c r="F74" s="51" t="s">
        <v>444</v>
      </c>
      <c r="G74" s="48" t="s">
        <v>434</v>
      </c>
      <c r="H74" s="19" t="s">
        <v>26</v>
      </c>
      <c r="I74" s="20">
        <v>45017</v>
      </c>
      <c r="J74" s="31">
        <v>45291</v>
      </c>
      <c r="K74" s="21" t="s">
        <v>435</v>
      </c>
      <c r="L74" s="22">
        <v>0.5</v>
      </c>
      <c r="M74" s="23" t="s">
        <v>445</v>
      </c>
      <c r="N74" s="23" t="s">
        <v>446</v>
      </c>
      <c r="O74" s="23" t="s">
        <v>447</v>
      </c>
      <c r="P74" s="23" t="s">
        <v>448</v>
      </c>
      <c r="Q74" s="69" t="s">
        <v>449</v>
      </c>
      <c r="R74" s="73">
        <v>0.5</v>
      </c>
      <c r="S74" s="69" t="s">
        <v>450</v>
      </c>
      <c r="T74" s="23"/>
      <c r="U74" s="23"/>
    </row>
    <row r="75" spans="1:21" s="3" customFormat="1" ht="113.25" customHeight="1" x14ac:dyDescent="0.25">
      <c r="A75" s="17" t="s">
        <v>428</v>
      </c>
      <c r="B75" s="17" t="s">
        <v>429</v>
      </c>
      <c r="C75" s="72" t="s">
        <v>451</v>
      </c>
      <c r="D75" s="18" t="s">
        <v>452</v>
      </c>
      <c r="E75" s="18" t="s">
        <v>453</v>
      </c>
      <c r="F75" s="51" t="s">
        <v>454</v>
      </c>
      <c r="G75" s="48" t="s">
        <v>434</v>
      </c>
      <c r="H75" s="19" t="s">
        <v>26</v>
      </c>
      <c r="I75" s="20">
        <v>44958</v>
      </c>
      <c r="J75" s="31">
        <v>45291</v>
      </c>
      <c r="K75" s="21" t="s">
        <v>435</v>
      </c>
      <c r="L75" s="22">
        <v>0.6</v>
      </c>
      <c r="M75" s="23" t="s">
        <v>455</v>
      </c>
      <c r="N75" s="23" t="s">
        <v>154</v>
      </c>
      <c r="O75" s="23" t="s">
        <v>456</v>
      </c>
      <c r="P75" s="23" t="s">
        <v>457</v>
      </c>
      <c r="Q75" s="69" t="s">
        <v>458</v>
      </c>
      <c r="R75" s="73">
        <v>0.6</v>
      </c>
      <c r="S75" s="69" t="s">
        <v>459</v>
      </c>
      <c r="T75" s="23"/>
      <c r="U75" s="23"/>
    </row>
    <row r="76" spans="1:21" s="3" customFormat="1" ht="140.25" customHeight="1" x14ac:dyDescent="0.25">
      <c r="A76" s="17" t="s">
        <v>428</v>
      </c>
      <c r="B76" s="17" t="s">
        <v>429</v>
      </c>
      <c r="C76" s="72" t="s">
        <v>460</v>
      </c>
      <c r="D76" s="18" t="s">
        <v>461</v>
      </c>
      <c r="E76" s="18" t="s">
        <v>462</v>
      </c>
      <c r="F76" s="18" t="s">
        <v>463</v>
      </c>
      <c r="G76" s="48" t="s">
        <v>434</v>
      </c>
      <c r="H76" s="19" t="s">
        <v>26</v>
      </c>
      <c r="I76" s="20">
        <v>45078</v>
      </c>
      <c r="J76" s="31">
        <v>45291</v>
      </c>
      <c r="K76" s="21" t="s">
        <v>435</v>
      </c>
      <c r="L76" s="22">
        <v>0.6</v>
      </c>
      <c r="M76" s="23" t="s">
        <v>464</v>
      </c>
      <c r="N76" s="23" t="s">
        <v>154</v>
      </c>
      <c r="O76" s="23" t="s">
        <v>465</v>
      </c>
      <c r="P76" s="23" t="s">
        <v>466</v>
      </c>
      <c r="Q76" s="69" t="s">
        <v>467</v>
      </c>
      <c r="R76" s="73">
        <v>0.5</v>
      </c>
      <c r="S76" s="69" t="s">
        <v>468</v>
      </c>
      <c r="T76" s="23"/>
      <c r="U76" s="23"/>
    </row>
    <row r="77" spans="1:21" s="3" customFormat="1" ht="173.25" customHeight="1" x14ac:dyDescent="0.25">
      <c r="A77" s="17" t="s">
        <v>428</v>
      </c>
      <c r="B77" s="17" t="s">
        <v>429</v>
      </c>
      <c r="C77" s="72" t="s">
        <v>469</v>
      </c>
      <c r="D77" s="30" t="s">
        <v>470</v>
      </c>
      <c r="E77" s="18" t="s">
        <v>471</v>
      </c>
      <c r="F77" s="51" t="s">
        <v>472</v>
      </c>
      <c r="G77" s="48" t="s">
        <v>434</v>
      </c>
      <c r="H77" s="19" t="s">
        <v>26</v>
      </c>
      <c r="I77" s="20">
        <v>44958</v>
      </c>
      <c r="J77" s="31">
        <v>45078</v>
      </c>
      <c r="K77" s="21" t="s">
        <v>435</v>
      </c>
      <c r="L77" s="22">
        <v>0.5</v>
      </c>
      <c r="M77" s="23" t="s">
        <v>473</v>
      </c>
      <c r="N77" s="23" t="s">
        <v>154</v>
      </c>
      <c r="O77" s="23" t="s">
        <v>474</v>
      </c>
      <c r="P77" s="23" t="s">
        <v>475</v>
      </c>
      <c r="Q77" s="69" t="s">
        <v>476</v>
      </c>
      <c r="R77" s="73">
        <v>0.5</v>
      </c>
      <c r="S77" s="69" t="s">
        <v>477</v>
      </c>
      <c r="T77" s="23"/>
      <c r="U77" s="23"/>
    </row>
    <row r="78" spans="1:21" x14ac:dyDescent="0.25">
      <c r="R78" s="76"/>
    </row>
    <row r="85" spans="12:12" x14ac:dyDescent="0.25">
      <c r="L85" s="67"/>
    </row>
  </sheetData>
  <autoFilter ref="A36:T7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5" ma:contentTypeDescription="Crear nuevo documento." ma:contentTypeScope="" ma:versionID="54dee31a9cb6def23a33ecf0e33fff60">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8b4dd09c026c4fcd820242e44d359983"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AD638-5BEE-4613-A78A-26BFD9C5C667}">
  <ds:schemaRef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f45a2c26-4a90-4fa3-a0f0-5f111bd8ce0f"/>
    <ds:schemaRef ds:uri="http://schemas.openxmlformats.org/package/2006/metadata/core-properties"/>
    <ds:schemaRef ds:uri="66e14605-c4f5-47aa-806a-70eefba4ca3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2898618-3714-45C8-91A2-6A242CB68F81}">
  <ds:schemaRefs>
    <ds:schemaRef ds:uri="http://schemas.microsoft.com/sharepoint/v3/contenttype/forms"/>
  </ds:schemaRefs>
</ds:datastoreItem>
</file>

<file path=customXml/itemProps3.xml><?xml version="1.0" encoding="utf-8"?>
<ds:datastoreItem xmlns:ds="http://schemas.openxmlformats.org/officeDocument/2006/customXml" ds:itemID="{71768D72-DC54-4E10-AEEC-7BD4CE078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Richart Ruano Marroquin</dc:creator>
  <cp:keywords/>
  <dc:description/>
  <cp:lastModifiedBy>John Edward Burgos Piñeros</cp:lastModifiedBy>
  <cp:revision/>
  <dcterms:created xsi:type="dcterms:W3CDTF">2022-12-07T19:49:45Z</dcterms:created>
  <dcterms:modified xsi:type="dcterms:W3CDTF">2023-05-15T16:31:32Z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2023-01-31T20:17:17Z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f752ff38-4cc2-441d-a81d-8fd7a8e47101</vt:lpwstr>
  </property>
  <property fmtid="{D5CDD505-2E9C-101B-9397-08002B2CF9AE}" pid="8" name="MSIP_Label_6d4a1d0b-1085-4621-a04c-793d50865184_ContentBits">
    <vt:lpwstr>0</vt:lpwstr>
  </property>
  <property fmtid="{D5CDD505-2E9C-101B-9397-08002B2CF9AE}" pid="9" name="ContentTypeId">
    <vt:lpwstr>0x010100CA471B269C25314E99CB17D4B8D69BC8</vt:lpwstr>
  </property>
</Properties>
</file>