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C:\Users\santo\Downloads\TRANSMILENIO S.A\Accesibilidad\Informe No. OCI-2021-014\"/>
    </mc:Choice>
  </mc:AlternateContent>
  <xr:revisionPtr revIDLastSave="0" documentId="13_ncr:1_{8C1E0BF3-E458-4B41-81CE-5BD1D0599F0E}" xr6:coauthVersionLast="46" xr6:coauthVersionMax="46" xr10:uidLastSave="{00000000-0000-0000-0000-000000000000}"/>
  <bookViews>
    <workbookView xWindow="-120" yWindow="-120" windowWidth="20730" windowHeight="11160" tabRatio="630" firstSheet="1" activeTab="1" xr2:uid="{00000000-000D-0000-FFFF-FFFF00000000}"/>
  </bookViews>
  <sheets>
    <sheet name="Acerno_Cache_XXXXX" sheetId="10" state="veryHidden" r:id="rId1"/>
    <sheet name="Anexo 1" sheetId="16" r:id="rId2"/>
    <sheet name="Anexo 2" sheetId="17" r:id="rId3"/>
  </sheets>
  <definedNames>
    <definedName name="_xlnm.Print_Area" localSheetId="1">'Anexo 1'!$A$2:$L$41</definedName>
    <definedName name="_xlnm.Print_Area" localSheetId="2">'Anexo 2'!$A$2:$O$19</definedName>
    <definedName name="_xlnm.Print_Titles" localSheetId="1">'Anexo 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17" l="1"/>
  <c r="N11" i="17"/>
  <c r="N18" i="17"/>
  <c r="N16" i="17"/>
  <c r="N14" i="17"/>
  <c r="N9" i="17"/>
  <c r="N6" i="17"/>
  <c r="N4" i="17"/>
  <c r="J40" i="16" l="1"/>
  <c r="I40" i="16"/>
  <c r="H39" i="16"/>
  <c r="G39" i="16"/>
  <c r="F39" i="16"/>
  <c r="E39" i="16"/>
  <c r="D39" i="16"/>
  <c r="C39" i="16"/>
</calcChain>
</file>

<file path=xl/sharedStrings.xml><?xml version="1.0" encoding="utf-8"?>
<sst xmlns="http://schemas.openxmlformats.org/spreadsheetml/2006/main" count="178" uniqueCount="162">
  <si>
    <t>Nombre del Indicador</t>
  </si>
  <si>
    <t>Tipo de Indicador</t>
  </si>
  <si>
    <t>Formula</t>
  </si>
  <si>
    <t>Objetivo</t>
  </si>
  <si>
    <t>Periodicidad</t>
  </si>
  <si>
    <t>Meta a Logar</t>
  </si>
  <si>
    <t>Resultado Reportado</t>
  </si>
  <si>
    <t>Eficiencia</t>
  </si>
  <si>
    <t>Trimestral</t>
  </si>
  <si>
    <t>Matriz de Análisis de Indicadores de Gestión Cuadro de Mando Integral</t>
  </si>
  <si>
    <t xml:space="preserve">% de cumplimiento OCI </t>
  </si>
  <si>
    <t>Eficacia</t>
  </si>
  <si>
    <t>Seguimiento al cumplimiento de las actividades contractuales de aseo y mantenimiento de la infraestructura TransMiCable</t>
  </si>
  <si>
    <t>Seguimiento de la demanda de usuarios de cicloparqueaderos asociados al Sistema TransMilenio</t>
  </si>
  <si>
    <t>Seguimiento a paraderos del componente zonal del SITP</t>
  </si>
  <si>
    <t>Seguimiento a rutinas de aseo intensivo en estaciones y portales del sistema a cargo de TRANSMILENIO S.A.</t>
  </si>
  <si>
    <t>Seguimiento a la calidad y oportunidad del mantenimiento preventivo en estaciones y portales del sistema.</t>
  </si>
  <si>
    <t>Seguimiento al consumo energético en el Sistema TransMilenio</t>
  </si>
  <si>
    <t>Mensual</t>
  </si>
  <si>
    <t>Semestral</t>
  </si>
  <si>
    <t>(Actividades de seguimiento efectivamente ejecutadas / Actividades de seguimiento programadas) X 100</t>
  </si>
  <si>
    <t>(Entradas totales a los cicloparqueaderos / entradas totales al Sistema)*10000</t>
  </si>
  <si>
    <t>(Novedades de paraderos gestionadas  / Novedades de paraderos recibidas en el periodo )*100</t>
  </si>
  <si>
    <t xml:space="preserve"> Número de rutinas de aseo intensivo realizadas / Número de rutinas de aseo intensivo programadas X 100</t>
  </si>
  <si>
    <t>(Órdenes de mantenimiento preventivo ejecutadas en el período / Órdenes de mantenimiento preventivo programadas para el período) X 100</t>
  </si>
  <si>
    <t>(Consumo energético mensual por tipología de Estación o Portal / Número de Estaciones o Portales asociados a cada tipología)</t>
  </si>
  <si>
    <t>El indicador permitirá medir el cumplimiento de la ejecución del seguimiento a las obligaciones contractuales del interventor del sistema TransMiCable, en su componente de aseo y mantenimiento de infraestructura.</t>
  </si>
  <si>
    <t>Hacer seguimiento a las entradas de usuarios a los cicloparqueaderos, en comparación con el total de usuarios del Sistema TransMilenio.</t>
  </si>
  <si>
    <t>Hacer seguimiento a la implementación y funcionamiento de los paraderos operativos del componente zonal del SITP.</t>
  </si>
  <si>
    <t>Identificar el porcentaje de cumplimiento en la ejecución de rutinas de aseo intensivo realizado en las estaciones y portales del Sistema a cargo de TRANSMILENIO S.A.</t>
  </si>
  <si>
    <t>Identificar el porcentaje de cumplimiento en la ejecución del mantenimiento preventivo en las estaciones y portales del Sistema.</t>
  </si>
  <si>
    <t>Hacer seguimiento a los consumos energéticos en el Sistema TransMilenio para priorizar actividades de intervención en eficiencia energética.</t>
  </si>
  <si>
    <t xml:space="preserve">Portal Sin LED (A)  = ≤ 30.700
Portal Sin LED (B) = ≤ 23.460
Portal Sin LED (C) = ≤ 25.740
Portal Sin LED (D) = ≤ 13.650
Portal LED (A) = ≤ 13.824
Intermedia (A) = ≤ 16.600
Intermedia (B) = ≤ 5.467
Intermedia (C) = ≤ 11.400
1A = ≤ 8.162
1B = ≤ 7.053
1C = ≤ 6.638
2A = ≤ 5.557
2B = ≤ 5.041
2C = ≤ 3.990
2D = ≤ 3.622
2E  = ≤ 3.212
3A = ≤ 2.209
3B = ≤ 2.190
4A = ≤ 1.882
4B = ≤ 989
2B LED= ≤ 4.950 
2E LED = ≤ 2.566
3A LED = ≤ 1.080
Túnel (A) = ≤ 6.380
Túnel (B) = ≤ 4.381
Túnel (C) = ≤ 12.500
</t>
  </si>
  <si>
    <t xml:space="preserve">Mensual </t>
  </si>
  <si>
    <t xml:space="preserve">Portal Sin LED (A)= ≤32.450
Portal Sin LED (B)= ≤25.115
Portal Sin LED (C)= ≤27.010
Portal Sin LED (D)= ≤13.950
Portal LED (A)= ≤14.350
Intermedia (A)= ≤17.870
Intermedia (B)= ≤5.794
Intermedia (C)= ≤11.940
1A= ≤9.048
1B= ≤7.632
1C= ≤7.240
2A= ≤5.765
2B= ≤5.392
2C= ≤4.256
2D= ≤3.777
2E = ≤3.367
3A= ≤2.320
3B= ≤2.255
4A= ≤2.025
4B= ≤1.047
2B LED= ≤5.490
2E LED= ≤2.627
3A LED= ≤1.127
Túnel (A)= ≤6.864
Túnel (B)= ≤5.500
Túnel (C)= ≤13.700
Portal Sin LED (A)= ≤32.450
Portal Sin LED (B)= ≤25.115
Portal Sin LED (C)= ≤27.010
Portal Sin LED (D)= ≤13.950
Portal LED (A)= ≤14.350
Intermedia (A)= ≤17.870
Intermedia (B)= ≤5.794
Intermedia (C)= ≤11.940
1A= ≤9.048
1B= ≤7.632
1C= ≤7.240
2A= ≤5.765
2B= ≤5.392
2C= ≤4.256
2D= ≤3.777
2E = ≤3.367
3A= ≤2.320
3B= ≤2.255
4A= ≤2.025
4B= ≤1.047
2B LED= ≤5.490
2E LED= ≤2.627
3A LED= ≤1.127
Túnel (A)= ≤6.864
Túnel (B)= ≤5.500
Túnel (C)= ≤13.700
</t>
  </si>
  <si>
    <t>OBSERVACIONES</t>
  </si>
  <si>
    <t>Ninguna</t>
  </si>
  <si>
    <t>Portal Sin LED (A)</t>
  </si>
  <si>
    <t>Portal Sin LED (B)</t>
  </si>
  <si>
    <t>Portal Sin LED (C)</t>
  </si>
  <si>
    <t>Portal Sin LED (D)</t>
  </si>
  <si>
    <t>Portal LED (A)</t>
  </si>
  <si>
    <t>Intermedia (A)</t>
  </si>
  <si>
    <t>Intermedia (B)</t>
  </si>
  <si>
    <t>Intermedia (C)</t>
  </si>
  <si>
    <t>1A</t>
  </si>
  <si>
    <t>1B</t>
  </si>
  <si>
    <t>1C</t>
  </si>
  <si>
    <t>2A</t>
  </si>
  <si>
    <t>2B</t>
  </si>
  <si>
    <t>2C</t>
  </si>
  <si>
    <t>2D</t>
  </si>
  <si>
    <t xml:space="preserve">2E </t>
  </si>
  <si>
    <t>3A</t>
  </si>
  <si>
    <t>3B</t>
  </si>
  <si>
    <t>4A</t>
  </si>
  <si>
    <t>4B</t>
  </si>
  <si>
    <t>2B LED</t>
  </si>
  <si>
    <t>2E LED</t>
  </si>
  <si>
    <t>3A LED</t>
  </si>
  <si>
    <t>Túnel (A)</t>
  </si>
  <si>
    <t>Túnel (B)</t>
  </si>
  <si>
    <t>Túnel (C)</t>
  </si>
  <si>
    <t>Tipología</t>
  </si>
  <si>
    <t>Promedio Semestre 1</t>
  </si>
  <si>
    <t>Promedio Semestre 2</t>
  </si>
  <si>
    <t>Mínimo aceptado</t>
  </si>
  <si>
    <t>Meta a lograr</t>
  </si>
  <si>
    <t>% Mínimo aceptado</t>
  </si>
  <si>
    <t>% cumplimiento</t>
  </si>
  <si>
    <t>TOTAL</t>
  </si>
  <si>
    <t>TOTAL CONSUMO ENERGÉTICO</t>
  </si>
  <si>
    <t>DETALLE INDICADOR Seguimiento al consumo energético en el Sistema TransMilenio</t>
  </si>
  <si>
    <t>Lineamiento
Corporativo</t>
  </si>
  <si>
    <t>Objetivo Específico</t>
  </si>
  <si>
    <t>Estrategia</t>
  </si>
  <si>
    <t>Código</t>
  </si>
  <si>
    <t>Compromiso</t>
  </si>
  <si>
    <t>Producto  y/o  Meta</t>
  </si>
  <si>
    <t>Listado de Actividades Necesarias para el Logro del Producto</t>
  </si>
  <si>
    <t>Fecha de Entrega Final de la Actividad</t>
  </si>
  <si>
    <t>Ponderación en el Logro del Producto</t>
  </si>
  <si>
    <t>Indicador</t>
  </si>
  <si>
    <t>Seguimiento cualitativo OCI</t>
  </si>
  <si>
    <t>Seguimiento cuantitativo OCI</t>
  </si>
  <si>
    <t>1.3</t>
  </si>
  <si>
    <t>1.3.5
1.3.7</t>
  </si>
  <si>
    <t>DMP2</t>
  </si>
  <si>
    <t>Gestionar con la Entidad competente la realización de actividades de mantenimiento, adecuación, actualización  y mejoramiento de los paraderos zonales del SITP.</t>
  </si>
  <si>
    <t xml:space="preserve"> Adelantar acciones orientadas a que la Infraestructura de los paraderos del componente zonal (señal y línea amarilla) estén en condiciones operativas.</t>
  </si>
  <si>
    <t>Consolidar y reportar a la Entidad responsable, el 100% de las novedades de infraestructura (señal y línea amarilla) recibidas a través de los diferentes canales (PQRS, Operadores, supervisores de la operación, visitas técnicas, etc.)</t>
  </si>
  <si>
    <t>Se relaciona evidencia en el punto 1.1 de los informes de indicadores del año 2020.</t>
  </si>
  <si>
    <t>Para el seguimiento de esta actividad la DTMA presentó a la OCI 4 informes trimestrales de indicadores correspondientes al año 2020, en los cuales consolidó y reportó al contratista el 100% de las novedades de infraestructura (señal y línea amarilla) recibidas a través de PQRS, operadores, supervisores de la operación, visitas técnicas, etc., información que presentó en una matriz con la información de: cenefa, dirección, tipo de novedad, fecha de reporte y registro fotográfico. En dicha matriz reportó eventos relacionados con: reposición y mantenimiento correctivo de señales, instalación y traslado de nuevos paraderos, mantenimiento de líneas amarillas, etc. Cada informe contiene un enlace al detalle de los soportes correspondientes.</t>
  </si>
  <si>
    <t>Verificar documentalmente la atención de las novedades de infraestructura (señal y línea amarilla) reportadas como atendidas por la entidad responsable.</t>
  </si>
  <si>
    <t>Se relaciona evidencia en el punto 1.2 de los informes de indicadores del año 2020.</t>
  </si>
  <si>
    <t>Para el seguimiento de esta actividad la DTMA presentó a la OCI 4 informes trimestrales de indicadores correspondientes al año 2020, en los cuales reportó la recepción por medio electrónico de la gestión realizada por el contratista para la atención de las novedades presentadas en la actividad anterior (estas novedades fueron reportadas en una matriz con la siguiente información: cenefa, dirección, solución realizada, fecha de atención y registro fotográfico).</t>
  </si>
  <si>
    <t xml:space="preserve"> Adelantar acciones orientadas a que las señales de los paraderos del componente zonal, se encuentren actualizadas de acuerdo con la información de las rutas asociadas al paradero.</t>
  </si>
  <si>
    <t>Generar informes con la asignación de paraderos a las rutas a partir de la información recibida de parte de la Subgerencia Técnica sobre los trazados oficiales de las rutas modificadas y/o implementadas.</t>
  </si>
  <si>
    <t>{(Informe trimestral con la asignación de paraderos de las rutas modificadas y/o implementaras/4)*0,4
+
(Informe trimestral de las comunicaciones enviadas a la entidad responsable con la relación de las señales a actualizar/4)*0,2
+
(Informe trimestral de verificación documental de la atención a las solicitudes efectuada por TMSA/4)*0,4}*100
Nota: En caso de no presentarse novedades de infraestructura durante el periodo evaluado, el indicador se reportará como el porcentaje máximo previsto para el trimestre correspondiente.</t>
  </si>
  <si>
    <t>Se relaciona evidencia en el punto 2.1 de los informes de indicadores del año 2020.</t>
  </si>
  <si>
    <t>Para el seguimiento de esta actividad la DTMA presentó a la OCI 4 informes trimestrales de indicadores correspondientes al año 2020, en los cuales reportó las rutas que generaron modificaciones en paraderos (dando lugar a modificación de descriptores en los paraderos), información que fue requerida por la Subgerencia Técnica y de Servicios sobre los trazados oficiales de las rutas modificadas y/o implementadas. El reporte incluye una matriz con la siguiente información: número de ruta, descripción de la modificación, y entrada en operación). Los paraderos correspondientes a las rutas relacionadas en la matriz fueron relacionados en un archivo de Excel suministrado a la OCI como evidencia.</t>
  </si>
  <si>
    <t xml:space="preserve">Remitir a la Entidad responsable la relación de las señales a actualizar con descriptores a implementar y/o retirar, y su distribución en la señal. </t>
  </si>
  <si>
    <t>Se relaciona evidencia en el punto 2.2 de los informes de indicadores del año 2020.</t>
  </si>
  <si>
    <t>Para el seguimiento de esta actividad la DTMA presentó a la OCI 4 informes trimestrales de indicadores correspondientes al año 2020, en los cuales reportó la relación de las señales que requirieron actualización, descriptores a implementar y/o retirar, y su correspondiente distribución en la señal. La DTMA solicitó la actualización de los paraderos mediante oficio, detallando las fechas de solicitud, la dependencia que origina la solicitud, el destino o responsable de su solución y el detalle del asunto presentado.</t>
  </si>
  <si>
    <t>Verificar documentalmente la atención de los requerimientos realizados por TMSA sobre la actualización con descriptores a implementar y/o retirar, y su distribución en la señal.</t>
  </si>
  <si>
    <t>Se relaciona evidencia en el punto 2.3 de los informes de indicadores del año 2020.</t>
  </si>
  <si>
    <t>Para el seguimiento de esta actividad la DTMA presentó a la OCI 4 informes trimestrales de indicadores correspondientes al año 2020, en los cuales reportó la verificación documental de la atención de los requerimientos realizados por la entidad sobre la actualización y/o retiro de señales, descriptores y su distribución en la señal, para lo cual presentó una matriz con la evidencia fotográfica de la gestión realizada por el contratista con las fechas correspondientes. La evidencia completa se puede consultar en este link https://arcg.is/1j150m.</t>
  </si>
  <si>
    <t>Adelantar acciones orientadas a realizar la adecuación y mejoramiento de la zona de espera de los paraderos del SITP que seleccione el IDU.</t>
  </si>
  <si>
    <t>Revisar que los paraderos priorizados por la entidad encargada, sigan asociados a rutas del componente zonal del SITP, y que cumplan con los criterios para su ubicación.</t>
  </si>
  <si>
    <t>{(Informe trimestral descriptivo de la revisión que se adelante a las priorizaciones que remita el IDU/4)*0,5 
+ 
(Informe trimestral de verificación documental de la ejecución de adecuaciones y mejoramientos realizados por el IDU/4)*0,5}*100</t>
  </si>
  <si>
    <t>Se relaciona evidencia en el punto 3.1 de los informes de indicadores del año 2020.</t>
  </si>
  <si>
    <t>Para el seguimiento de esta actividad la DTMA presentó a la OCI 4 informes trimestrales de indicadores correspondientes al año 2020, en los cuales reportó la revisión de que aquellos paraderos que fueron priorizados por el IDU tengan asociación a rutas del componente zonal del SITP y que cumplan con los criterios para su ubicación. La DTMA aportó un archivo Excel con la relación de las actualizaciones y retiro de descriptores que fueron solicitadas.</t>
  </si>
  <si>
    <t>Se relaciona evidencia en el punto 3.2 de los informes de indicadores del año 2020.</t>
  </si>
  <si>
    <t>1.3.6</t>
  </si>
  <si>
    <t>DMP4</t>
  </si>
  <si>
    <t>Mejorar la disponibilidad física y operativa de cicloparqueaderos en el Sistema TransMilenio.</t>
  </si>
  <si>
    <t>Mejora en la disponibilidad física y condiciones operativas de los cicloparqueaderos.</t>
  </si>
  <si>
    <t>Informe de identificación de oportunidades de generación o incremento de cupos de cicloparqueaderos y/o de mejoras operativas.</t>
  </si>
  <si>
    <t>{Informe de identificación de oportunidades*0,3
+
Informe de priorización y cronograma de actividades*0,4
+
Informe de seguimiento al cronograma de actividades*0,3}*100</t>
  </si>
  <si>
    <t>1 Informe de Identificación de Oportunidades</t>
  </si>
  <si>
    <t>Para el seguimiento de esta actividad (con vencimiento el 31/03/2020), la DTMA presentó a la OCI copia del informe de identificación de oportunidades de generación o incremento de cupos de cicloparqueaderos y/o de mejoras operativas. Para la red compuesta por veintidós (22) ciclo parqueaderos asociados al sistema, distribuidos en los siete (7) portales y quince (15) estaciones, el informe presenta información relacionada con el funcionamiento de los cicloparqueaderos, su cobertura, la capacidad y demanda actual y finalmente, la identificación de oportunidades, en términos de: aumento de cobertura, incremento de capacidad y mejoras operativas.</t>
  </si>
  <si>
    <t xml:space="preserve">Informe de priorización y cronograma de actividades a adelantar para generar o incrementar cupos de cicloparqueaderos y/o realizar mejoras operativas. </t>
  </si>
  <si>
    <t>1 Informe de Priorización y Cronograma de ejecución</t>
  </si>
  <si>
    <t>Para el seguimiento de esta actividad (con fecha de entrega final el 30/06/2020), la DTMA presentó a la OCI copia del informe (fechado en julio de 2020) con la priorización de proyectos de cicloparqueaderos y cronograma de ejecución PARA EL SEGUNDO SEMESTRE DEL AÑO 2020. Particularmente presenta el análisis de la ampliación a los cicloparqueaderos de los Portales Américas, Sur y Suba. También incluye los cronogramas respectivos en los que detalla la actividad requerida y la fecha estimada de terminación.</t>
  </si>
  <si>
    <t xml:space="preserve">Informe de seguimiento al cronograma de actividades a adelantar para generar o incrementar cupos de cicloparqueaderos y/o realizar mejoras operativas. </t>
  </si>
  <si>
    <t>1 Informe de Seguimiento</t>
  </si>
  <si>
    <t>Para el seguimiento de esta actividad (con fecha de entrega final el 31/12/2020), la DTMA presentó a la OCI copia del informe de seguimiento al cronograma de actividades definido en la actividad anterior, con el propósito de generar o incrementar los cupos de cicloparqueaderos y/o realizar las mejoras operativas respectivas. Particularmente el informe contiene el seguimiento del cronograma de actividades de los proyectos de ampliación de los cicloparqueaderos de los portales Américas, Sur, Suba, y del proyecto de cumplimiento de la meta del Plan Distrital de Desarrollo.</t>
  </si>
  <si>
    <t>Monitoreo de uso de los cicloparqueaderos del Sistema TransMilenio</t>
  </si>
  <si>
    <t>Informes respecto del uso de los cicloparqueaderos del sistema TransMilenio.</t>
  </si>
  <si>
    <t>{(Reporte de uso de cicloparqueaderos/ 11)*0,5
+
(Informe trimestral de análisis y recomendaciones/4)*0,5}*100</t>
  </si>
  <si>
    <t>11 informes de seguimiento mensual de demanda de cicloparqueaderos</t>
  </si>
  <si>
    <t>Para el seguimiento de esta actividad (con fecha de entrega final el 31/12/2020), la DTMA presentó a la OCI copia de 11 informes que reportan el uso de los cicloparqueaderos del sistema TransMilenio, a partir de la información tomada del Sistema Control de Acceso a Cicloparqueaderos, planillas o validaciones. Los informes incluyen una gráfica de la demanda mensual e histórica de cicloparqueaderos y la interpretación del último indicador de utilización de los cicloparqueaderos reportado.</t>
  </si>
  <si>
    <t>Informe de análisis y recomendaciones sobre el uso de los cicloparqueaderos.</t>
  </si>
  <si>
    <t>4 informes trimestrales de análisis y recomendaciones</t>
  </si>
  <si>
    <t>Para el seguimiento de esta actividad (con fecha de entrega final el 31/12/2020), la DTMA presentó a la OCI copia de 4 informes trimestrales del 2020 sobre el uso de los cicloparqueaderos de Transmilenio. Los informes incluyen información relacionada con: la ubicación y datos generales de los cicloparqueaderos, el comportamiento histórico de la demanda. el análisis de entradas promedio días hábiles, sábados, domingos y festivos, el análisis de demanda por cicloparqueadero, el análisis general y las recomendaciones de la DTMA para el uso de los cicloparqueaderos de Transmilenio.</t>
  </si>
  <si>
    <t>1.3.3</t>
  </si>
  <si>
    <t>DMP6</t>
  </si>
  <si>
    <t>Mantener la infraestructura del Sistema TransMilenio en adecuadas condiciones de aseo y limpieza a través de actividades rutinarias e intensivas.</t>
  </si>
  <si>
    <t>Elaborar informes mensuales de las actividades de aseo intensivo realizadas en las estaciones a cargo de TMSA.</t>
  </si>
  <si>
    <t>31/12/2020</t>
  </si>
  <si>
    <t xml:space="preserve">(Informes descriptivos de las rutinas de aseo intensivo realizadas / 11)*100                                                      </t>
  </si>
  <si>
    <t>Informes de la interventoría en los que se certifican las jornadas de aseo intensivo programadas Vs su ejecución y si fueron o no  recibidas a conformidad por período.</t>
  </si>
  <si>
    <t xml:space="preserve">Mantener 100% de las estaciones del sistema a cargo de TRANSMILENIO S.A. en condiciones óptimas de aseo. </t>
  </si>
  <si>
    <t>Garantizar el 100% de las estaciones del sistema a cargo de TRANSMILENIO S.A. en condiciones óptimas de aseo.</t>
  </si>
  <si>
    <t>(Porcentaje de estaciones del sistema Transmilenio en condiciones óptimas de aseo / 100)*100
Nota: Meta Constante</t>
  </si>
  <si>
    <t>1.3.4
1.3.5
1.3.6
1.3.7</t>
  </si>
  <si>
    <t>DMP7</t>
  </si>
  <si>
    <t>Ejecutar anualmente el 100% de las acciones para el mantenimiento del 100% de las estaciones del Sistema Integrado de Transporte Público</t>
  </si>
  <si>
    <t>Para el cumplimiento de la acción (la cual surge a partir del segundo semestre de 2020), la DTMA aportó la siguiente información relacionada con el contrato 587 de 2020 cuyo objeto es "realizar el mantenimiento, rehabilitación y mejoramiento de la infraestructura del componente BRT del sistema de transporte masivo de la ciudad de Bogotá a cargo de Transmilenio S.A."
- Acta de inicio del contrato CTO 587-20 
- Acta de inicio del contrato CTO 599-20" (corresponde al contrato de interventoría del contrato 587-20)
- Actas de costos 1,2 y 3 del CTO 587-2020 los cuales incluyen soportes relacionados con la factura, certificación de aportes parafiscales y acta de costos, en la cual se relaciona de manera detallada las actividades de mantenimiento, rehabilitación y mejoramiento de la infraestructura del componente BRT realizadas por el contratista.</t>
  </si>
  <si>
    <t>Soportes de la verificación realizada</t>
  </si>
  <si>
    <t>Anexo 1 Informe OCI-2021-012</t>
  </si>
  <si>
    <t>Anexo 2 Informe OCI-2021-012</t>
  </si>
  <si>
    <t>Verificar documentalmente que la entidad encargada haya efectuado la adecuación y mejoramiento de los paraderos priorizados.</t>
  </si>
  <si>
    <t>Para el seguimiento de esta actividad la DTMA presentó a la OCI 4 informes trimestrales de indicadores correspondientes al año 2020, en los cuales reportó la verificación documental de la gestión realizada por el contratista en relación con la adecuación y mejoramiento de los paraderos priorizados por el IDU (la DTMA revisó que la lista con la priorización de paraderos definida por el IDU cuente con rutas asociadas (se aclara que por tratarse de un sistema dinámico y cambiante, la revisión de los cronogramas de obra se verifica periódicamente que los paraderos tengan sus rutas asociadas. La verificación mencionada a cargo de la DTMA es presentada en los informes dentro de una matriz con la siguiente información: localidad, orden de prioridad, cenefa y rutas por paradero.</t>
  </si>
  <si>
    <t>Realizar rutinas de aseo intensivo en las estaciones a cargo de TMSA.</t>
  </si>
  <si>
    <t>Se adjuntan 11 informes mensuales (enero a noviembre) con el reporte del aseo Intensivo realizado durante dichos meses para el año 2020. Para el caso del informe “Intensivos a 19 enero 2020.pdf” aunque la información registrada en el mismo corresponde a la gestión de aseo intensivo de enero de 2020; el título del anexo se indica “diciembre 20 a enero 19 de 2019”, lo cual corresponde a un error de la Interventoría del contrato. Igual situación se presenta con el informe “Intensivos a 19 febrero 2020.pdf” el cual contiene los resultados de la gestión de aseo intensivo de febrero de 2020,  pero el título del anexo se indica “enero 20 a febrero 19 de 2019”.
Aunque la DTMA generó los 11 informes requeridos, se advierte que entre 01 de enero y 27 de octubre de 2020 se realizaron 1045 rutinas de aseo intensivo del total de 1073 programadas logrando un cumplimiento del 97% de rutinas (la información tenida en cuenta para este reporte tiene corte conforme a los informes de interventoría); sin embargo, y dado que el indicador de la actividad se basa en el número de informes emitidos, ésta se califica al 100%</t>
  </si>
  <si>
    <t>Certificados de cumplimiento emitidos por la interventoría, en los que se da constancia de la ejecución a conformidad del contrato cuyo objeto es "PRESTAR EL SERVICIO INTEGRAL DE ASEO Y CAFETERIA EN LAS INSTALACIONES QUE FORMAN PARTE DEL COMPONENTE BRT DEL SISTEMA DE TRANSPORTE MASIVO DE LA CIUDAD DE BOGOTA D.C., QUE SE ENCUENTREN A CARGO DE LA EMPRESA DE TRANSPORTE DEL TERCER MILENIO TRANSMILENIO S.A."</t>
  </si>
  <si>
    <t>Para la actividad “Garantizar el 100% de las estaciones del sistema a cargo de TRANSMILENIO S.A. en condiciones óptimas de aseo.” la DTMA presentó los certificados de cumplimiento para los 11 meses definidos así: enero a octubre de 2020 para el CTO519-19 del contratista "Unión Temporal Conserjes inmobiliarios LTDA-Asecolbas LTDA" con vigencia 20-may-2019 al 27-oct-2020, y noviembre y diciembre de 2020 para el CTO781-20 del contratista "Aseos Colombianos ASEOCOLBA S.A." con vigencia 28-oct-2020 al 27-mar-2021. Los anteriores certificados de cumplimiento dan constancia de la ejecución a conformidad del contrato cuyo objeto es: "Prestar el servicio integral de aseo y cafetería en las instalaciones que forman parte del componente BRT del sistema de transporte masivo de la ciudad de Bogotá D.C., que se encuentren a cargo de la empresa de transporte del tercer milenio Transmilenio S.A.".</t>
  </si>
  <si>
    <t>(Avance de la Meta en el Periodo /100 )*100</t>
  </si>
  <si>
    <t xml:space="preserve">Acta inicio  Contrato CTO 587-20                                                 Acta inicio  Contrato CTO 599-20;                                                  Respecto a los documentos soporte de ejecución de los referidos contratos, los mismos pueden ser consultados en la plataforma Secop II o en los archivos de la entidad bajo los radicados 2020-ER-31732, 2020-ER-32395, 2020-ER-35042 Y 2020-ER-35101. </t>
  </si>
  <si>
    <r>
      <t>{(Informes trimestrales con la lista de novedades reportadas a la entidad responsable /4)*0,5
+
(Informe trimestral de verificación documental de la atención de cada novedad reportada /4)*0,5)}*100</t>
    </r>
    <r>
      <rPr>
        <b/>
        <sz val="11"/>
        <color theme="1"/>
        <rFont val="Cambria"/>
        <family val="1"/>
      </rPr>
      <t xml:space="preserve">
</t>
    </r>
    <r>
      <rPr>
        <sz val="11"/>
        <color theme="1"/>
        <rFont val="Cambria"/>
        <family val="1"/>
      </rPr>
      <t>Nota: En caso de no presentarse novedades de infraestructura durante el periodo evaluado, el indicador se reportará como el porcentaje máximo previsto para el trimestre correspondiente.</t>
    </r>
  </si>
  <si>
    <t xml:space="preserve">Valor mínimo aceptado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</si>
</sst>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5"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1"/>
      <color indexed="8"/>
      <name val="Calibri"/>
      <family val="2"/>
      <scheme val="minor"/>
    </font>
    <font>
      <b/>
      <sz val="12"/>
      <color theme="1"/>
      <name val="Cambria"/>
      <family val="1"/>
    </font>
    <font>
      <sz val="12"/>
      <color theme="1"/>
      <name val="Cambria"/>
      <family val="1"/>
    </font>
    <font>
      <b/>
      <sz val="12"/>
      <name val="Cambria"/>
      <family val="1"/>
    </font>
    <font>
      <sz val="12"/>
      <name val="Cambria"/>
      <family val="1"/>
    </font>
    <font>
      <b/>
      <sz val="11"/>
      <color theme="1"/>
      <name val="Calibri"/>
      <family val="2"/>
      <scheme val="minor"/>
    </font>
    <font>
      <sz val="10"/>
      <name val="Arial"/>
      <family val="2"/>
    </font>
    <font>
      <b/>
      <sz val="8"/>
      <name val="Arial"/>
      <family val="2"/>
    </font>
    <font>
      <b/>
      <sz val="10"/>
      <name val="Arial"/>
      <family val="2"/>
    </font>
    <font>
      <b/>
      <sz val="24"/>
      <color rgb="FFFF0000"/>
      <name val="Arial"/>
      <family val="2"/>
    </font>
    <font>
      <b/>
      <sz val="11"/>
      <name val="Arial"/>
      <family val="2"/>
    </font>
    <font>
      <b/>
      <sz val="12"/>
      <name val="Arial"/>
      <family val="2"/>
    </font>
    <font>
      <b/>
      <sz val="14"/>
      <name val="Arial"/>
      <family val="2"/>
    </font>
    <font>
      <b/>
      <sz val="11"/>
      <color theme="1"/>
      <name val="Cambria"/>
      <family val="1"/>
    </font>
    <font>
      <sz val="11"/>
      <color theme="1"/>
      <name val="Cambria"/>
      <family val="1"/>
    </font>
    <font>
      <sz val="11"/>
      <name val="Cambria"/>
      <family val="1"/>
    </font>
    <font>
      <b/>
      <sz val="11"/>
      <name val="Cambria"/>
      <family val="1"/>
    </font>
    <font>
      <b/>
      <sz val="11"/>
      <color rgb="FF000000"/>
      <name val="Cambria"/>
      <family val="1"/>
    </font>
    <font>
      <sz val="11"/>
      <color rgb="FF000000"/>
      <name val="Cambria"/>
      <family val="1"/>
    </font>
    <font>
      <b/>
      <sz val="16"/>
      <color theme="1"/>
      <name val="Cambria"/>
      <family val="1"/>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thin">
        <color indexed="64"/>
      </left>
      <right style="medium">
        <color indexed="64"/>
      </right>
      <top style="thin">
        <color auto="1"/>
      </top>
      <bottom style="thin">
        <color indexed="64"/>
      </bottom>
      <diagonal/>
    </border>
    <border>
      <left style="medium">
        <color indexed="64"/>
      </left>
      <right style="thin">
        <color auto="1"/>
      </right>
      <top/>
      <bottom/>
      <diagonal/>
    </border>
    <border>
      <left/>
      <right style="thin">
        <color auto="1"/>
      </right>
      <top/>
      <bottom/>
      <diagonal/>
    </border>
    <border>
      <left style="medium">
        <color indexed="64"/>
      </left>
      <right style="thin">
        <color auto="1"/>
      </right>
      <top/>
      <bottom style="thin">
        <color auto="1"/>
      </bottom>
      <diagonal/>
    </border>
    <border>
      <left/>
      <right style="thin">
        <color auto="1"/>
      </right>
      <top/>
      <bottom style="thin">
        <color auto="1"/>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auto="1"/>
      </top>
      <bottom/>
      <diagonal/>
    </border>
    <border>
      <left style="thin">
        <color auto="1"/>
      </left>
      <right style="medium">
        <color indexed="64"/>
      </right>
      <top/>
      <bottom style="thin">
        <color auto="1"/>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0" fontId="5" fillId="0" borderId="0"/>
    <xf numFmtId="9" fontId="5" fillId="0" borderId="0" applyFont="0" applyFill="0" applyBorder="0" applyAlignment="0" applyProtection="0"/>
    <xf numFmtId="0" fontId="11" fillId="0" borderId="0"/>
    <xf numFmtId="0" fontId="1" fillId="0" borderId="0"/>
    <xf numFmtId="0" fontId="1" fillId="0" borderId="0"/>
  </cellStyleXfs>
  <cellXfs count="121">
    <xf numFmtId="0" fontId="0" fillId="0" borderId="0" xfId="0"/>
    <xf numFmtId="0" fontId="0" fillId="0" borderId="0" xfId="0" applyAlignment="1">
      <alignment shrinkToFit="1"/>
    </xf>
    <xf numFmtId="9" fontId="7" fillId="2" borderId="1" xfId="5" applyFont="1" applyFill="1" applyBorder="1" applyAlignment="1">
      <alignment horizontal="justify" vertical="center"/>
    </xf>
    <xf numFmtId="0" fontId="7" fillId="0" borderId="0" xfId="0" applyFont="1"/>
    <xf numFmtId="0" fontId="7" fillId="2" borderId="0" xfId="3" applyFont="1" applyFill="1" applyAlignment="1">
      <alignment vertical="center"/>
    </xf>
    <xf numFmtId="0" fontId="7" fillId="2" borderId="0" xfId="3" applyFont="1" applyFill="1" applyBorder="1" applyAlignment="1">
      <alignment vertical="center"/>
    </xf>
    <xf numFmtId="0" fontId="8" fillId="2" borderId="0" xfId="3" applyFont="1" applyFill="1" applyBorder="1" applyAlignment="1"/>
    <xf numFmtId="0" fontId="7" fillId="2" borderId="0" xfId="3" applyFont="1" applyFill="1" applyAlignment="1">
      <alignment horizontal="center" vertical="center"/>
    </xf>
    <xf numFmtId="0" fontId="6" fillId="3" borderId="1" xfId="0" applyFont="1" applyFill="1" applyBorder="1" applyAlignment="1">
      <alignment horizontal="center" vertical="center" wrapText="1"/>
    </xf>
    <xf numFmtId="0" fontId="6" fillId="2" borderId="0" xfId="3" applyFont="1" applyFill="1" applyAlignment="1">
      <alignment horizontal="center" vertical="center"/>
    </xf>
    <xf numFmtId="0" fontId="9" fillId="0" borderId="1" xfId="0" applyFont="1" applyFill="1" applyBorder="1" applyAlignment="1">
      <alignment horizontal="justify" vertical="center" wrapText="1"/>
    </xf>
    <xf numFmtId="0" fontId="8" fillId="2" borderId="0" xfId="3" applyFont="1" applyFill="1" applyBorder="1" applyAlignment="1">
      <alignment horizontal="center"/>
    </xf>
    <xf numFmtId="9" fontId="7" fillId="2" borderId="1" xfId="5" applyFont="1" applyFill="1" applyBorder="1" applyAlignment="1">
      <alignment horizontal="center" vertical="center"/>
    </xf>
    <xf numFmtId="0" fontId="7" fillId="0" borderId="0" xfId="0" applyFont="1" applyAlignment="1">
      <alignment horizontal="center"/>
    </xf>
    <xf numFmtId="0" fontId="7" fillId="2" borderId="0" xfId="0" applyFont="1" applyFill="1" applyAlignment="1">
      <alignment horizontal="center"/>
    </xf>
    <xf numFmtId="10" fontId="8" fillId="2" borderId="0" xfId="3" applyNumberFormat="1" applyFont="1" applyFill="1" applyBorder="1" applyAlignment="1"/>
    <xf numFmtId="10" fontId="6" fillId="3" borderId="1" xfId="0" applyNumberFormat="1" applyFont="1" applyFill="1" applyBorder="1" applyAlignment="1">
      <alignment horizontal="center" vertical="center" wrapText="1"/>
    </xf>
    <xf numFmtId="10" fontId="7" fillId="2" borderId="1" xfId="5" applyNumberFormat="1" applyFont="1" applyFill="1" applyBorder="1" applyAlignment="1">
      <alignment horizontal="center" vertical="center"/>
    </xf>
    <xf numFmtId="10" fontId="7" fillId="0" borderId="0" xfId="0" applyNumberFormat="1" applyFont="1"/>
    <xf numFmtId="0" fontId="11" fillId="0" borderId="1" xfId="10" applyFont="1" applyBorder="1" applyAlignment="1">
      <alignment horizontal="center"/>
    </xf>
    <xf numFmtId="41" fontId="11" fillId="0" borderId="1" xfId="10" applyNumberFormat="1" applyFont="1" applyBorder="1" applyAlignment="1">
      <alignment horizontal="center" vertical="center"/>
    </xf>
    <xf numFmtId="9" fontId="14" fillId="0" borderId="0" xfId="10" applyNumberFormat="1" applyFont="1" applyAlignment="1">
      <alignment vertical="center"/>
    </xf>
    <xf numFmtId="9" fontId="11" fillId="0" borderId="1" xfId="5" applyFont="1" applyBorder="1" applyAlignment="1">
      <alignment horizontal="center" vertical="center"/>
    </xf>
    <xf numFmtId="0" fontId="7" fillId="0" borderId="1" xfId="0" applyFont="1" applyBorder="1" applyAlignment="1">
      <alignment vertical="center"/>
    </xf>
    <xf numFmtId="41" fontId="15" fillId="2" borderId="1" xfId="10" applyNumberFormat="1" applyFont="1" applyFill="1" applyBorder="1" applyAlignment="1">
      <alignment horizontal="left" vertical="center"/>
    </xf>
    <xf numFmtId="0" fontId="15" fillId="2" borderId="1" xfId="10" applyFont="1" applyFill="1" applyBorder="1" applyAlignment="1">
      <alignment horizontal="center" vertical="center" wrapText="1"/>
    </xf>
    <xf numFmtId="10" fontId="6" fillId="4" borderId="1" xfId="0" applyNumberFormat="1" applyFont="1" applyFill="1" applyBorder="1" applyAlignment="1">
      <alignment horizontal="center" vertical="center"/>
    </xf>
    <xf numFmtId="0" fontId="7" fillId="2" borderId="1" xfId="0" applyFont="1" applyFill="1" applyBorder="1" applyAlignment="1">
      <alignment horizontal="center" wrapText="1"/>
    </xf>
    <xf numFmtId="0" fontId="6" fillId="0" borderId="0" xfId="0" applyFont="1"/>
    <xf numFmtId="0" fontId="12" fillId="4" borderId="1" xfId="10" applyFont="1" applyFill="1" applyBorder="1" applyAlignment="1">
      <alignment horizontal="center" vertical="center" wrapText="1"/>
    </xf>
    <xf numFmtId="41" fontId="13" fillId="4" borderId="1" xfId="10" applyNumberFormat="1" applyFont="1" applyFill="1" applyBorder="1" applyAlignment="1">
      <alignment horizontal="center" vertical="center"/>
    </xf>
    <xf numFmtId="9" fontId="16" fillId="4" borderId="1" xfId="5" applyFont="1" applyFill="1" applyBorder="1" applyAlignment="1">
      <alignment horizontal="center" vertical="center"/>
    </xf>
    <xf numFmtId="0" fontId="1" fillId="2" borderId="0" xfId="1" applyFont="1" applyFill="1" applyAlignment="1">
      <alignment vertical="center"/>
    </xf>
    <xf numFmtId="10" fontId="1" fillId="2" borderId="0" xfId="9" applyNumberFormat="1" applyFont="1" applyFill="1" applyAlignment="1">
      <alignment horizontal="center" vertical="center"/>
    </xf>
    <xf numFmtId="0" fontId="18" fillId="5" borderId="8" xfId="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8" fillId="5" borderId="10" xfId="11" applyFont="1" applyFill="1" applyBorder="1" applyAlignment="1" applyProtection="1">
      <alignment horizontal="center" vertical="center" wrapText="1"/>
      <protection locked="0"/>
    </xf>
    <xf numFmtId="0" fontId="18" fillId="6" borderId="10" xfId="11" applyFont="1" applyFill="1" applyBorder="1" applyAlignment="1" applyProtection="1">
      <alignment horizontal="center" vertical="center" wrapText="1"/>
      <protection locked="0"/>
    </xf>
    <xf numFmtId="10" fontId="18" fillId="6" borderId="10" xfId="9" applyNumberFormat="1" applyFont="1" applyFill="1" applyBorder="1" applyAlignment="1" applyProtection="1">
      <alignment horizontal="center" vertical="center" wrapText="1"/>
      <protection locked="0"/>
    </xf>
    <xf numFmtId="0" fontId="19" fillId="2" borderId="0" xfId="1" applyFont="1" applyFill="1" applyAlignment="1" applyProtection="1">
      <alignment vertical="center"/>
      <protection locked="0"/>
    </xf>
    <xf numFmtId="0" fontId="18" fillId="2" borderId="6" xfId="11" applyFont="1" applyFill="1" applyBorder="1" applyAlignment="1">
      <alignment horizontal="center" vertical="center"/>
    </xf>
    <xf numFmtId="0" fontId="20" fillId="2" borderId="6" xfId="11" applyFont="1" applyFill="1" applyBorder="1" applyAlignment="1">
      <alignment horizontal="justify" vertical="center" wrapText="1"/>
    </xf>
    <xf numFmtId="0" fontId="20" fillId="2" borderId="7" xfId="11" applyFont="1" applyFill="1" applyBorder="1" applyAlignment="1">
      <alignment horizontal="justify" vertical="center" wrapText="1"/>
    </xf>
    <xf numFmtId="14" fontId="19" fillId="2" borderId="1" xfId="11" applyNumberFormat="1" applyFont="1" applyFill="1" applyBorder="1" applyAlignment="1">
      <alignment horizontal="center" vertical="center" wrapText="1"/>
    </xf>
    <xf numFmtId="9" fontId="18" fillId="2" borderId="1" xfId="11" applyNumberFormat="1" applyFont="1" applyFill="1" applyBorder="1" applyAlignment="1">
      <alignment horizontal="center" vertical="center"/>
    </xf>
    <xf numFmtId="9" fontId="19" fillId="2" borderId="7" xfId="11" applyNumberFormat="1" applyFont="1" applyFill="1" applyBorder="1" applyAlignment="1">
      <alignment vertical="center" wrapText="1"/>
    </xf>
    <xf numFmtId="0" fontId="19" fillId="2" borderId="2" xfId="11" applyFont="1" applyFill="1" applyBorder="1" applyAlignment="1">
      <alignment horizontal="justify" vertical="center" wrapText="1"/>
    </xf>
    <xf numFmtId="14" fontId="20" fillId="2" borderId="1" xfId="11" applyNumberFormat="1" applyFont="1" applyFill="1" applyBorder="1" applyAlignment="1">
      <alignment horizontal="center" vertical="center" wrapText="1"/>
    </xf>
    <xf numFmtId="9" fontId="19" fillId="2" borderId="2" xfId="11" applyNumberFormat="1" applyFont="1" applyFill="1" applyBorder="1" applyAlignment="1">
      <alignment horizontal="center" vertical="center" wrapText="1"/>
    </xf>
    <xf numFmtId="14" fontId="19" fillId="2" borderId="2" xfId="11" applyNumberFormat="1" applyFont="1" applyFill="1" applyBorder="1" applyAlignment="1">
      <alignment horizontal="center" vertical="center" wrapText="1"/>
    </xf>
    <xf numFmtId="0" fontId="19" fillId="2" borderId="6" xfId="11" applyFont="1" applyFill="1" applyBorder="1" applyAlignment="1">
      <alignment horizontal="justify" vertical="center" wrapText="1"/>
    </xf>
    <xf numFmtId="9" fontId="19" fillId="2" borderId="6" xfId="11" applyNumberFormat="1" applyFont="1" applyFill="1" applyBorder="1" applyAlignment="1">
      <alignment vertical="center" wrapText="1"/>
    </xf>
    <xf numFmtId="0" fontId="19" fillId="2" borderId="7" xfId="11" applyFont="1" applyFill="1" applyBorder="1" applyAlignment="1">
      <alignment horizontal="justify" vertical="center" wrapText="1"/>
    </xf>
    <xf numFmtId="9" fontId="21" fillId="2" borderId="1" xfId="11" applyNumberFormat="1" applyFont="1" applyFill="1" applyBorder="1" applyAlignment="1">
      <alignment horizontal="center" vertical="center"/>
    </xf>
    <xf numFmtId="0" fontId="18" fillId="2" borderId="2" xfId="11" applyFont="1" applyFill="1" applyBorder="1" applyAlignment="1">
      <alignment horizontal="center" vertical="center"/>
    </xf>
    <xf numFmtId="0" fontId="18" fillId="2" borderId="2" xfId="11" applyFont="1" applyFill="1" applyBorder="1" applyAlignment="1">
      <alignment horizontal="center" vertical="center" wrapText="1"/>
    </xf>
    <xf numFmtId="0" fontId="18" fillId="2" borderId="17" xfId="11" applyFont="1" applyFill="1" applyBorder="1" applyAlignment="1">
      <alignment horizontal="center" vertical="center" wrapText="1"/>
    </xf>
    <xf numFmtId="0" fontId="20" fillId="2" borderId="2" xfId="11" applyFont="1" applyFill="1" applyBorder="1" applyAlignment="1">
      <alignment horizontal="justify" vertical="center" wrapText="1"/>
    </xf>
    <xf numFmtId="0" fontId="19" fillId="2" borderId="1" xfId="11" applyFont="1" applyFill="1" applyBorder="1" applyAlignment="1">
      <alignment horizontal="justify" vertical="center" wrapText="1"/>
    </xf>
    <xf numFmtId="0" fontId="19" fillId="2" borderId="11" xfId="11" applyFont="1" applyFill="1" applyBorder="1" applyAlignment="1">
      <alignment horizontal="justify" vertical="center" wrapText="1"/>
    </xf>
    <xf numFmtId="0" fontId="19" fillId="7" borderId="11" xfId="11" applyFont="1" applyFill="1" applyBorder="1" applyAlignment="1">
      <alignment horizontal="justify" vertical="center" wrapText="1"/>
    </xf>
    <xf numFmtId="0" fontId="10" fillId="2" borderId="6" xfId="11" applyFont="1" applyFill="1" applyBorder="1" applyAlignment="1">
      <alignment vertical="center"/>
    </xf>
    <xf numFmtId="0" fontId="10" fillId="2" borderId="6" xfId="11" applyFont="1" applyFill="1" applyBorder="1" applyAlignment="1">
      <alignment vertical="center" wrapText="1"/>
    </xf>
    <xf numFmtId="0" fontId="10" fillId="2" borderId="13" xfId="11" applyFont="1" applyFill="1" applyBorder="1" applyAlignment="1">
      <alignment vertical="center" wrapText="1"/>
    </xf>
    <xf numFmtId="0" fontId="10" fillId="2" borderId="7" xfId="11" applyFont="1" applyFill="1" applyBorder="1" applyAlignment="1">
      <alignment vertical="center"/>
    </xf>
    <xf numFmtId="0" fontId="10" fillId="2" borderId="7" xfId="11" applyFont="1" applyFill="1" applyBorder="1" applyAlignment="1">
      <alignment vertical="center" wrapText="1"/>
    </xf>
    <xf numFmtId="0" fontId="10" fillId="2" borderId="15" xfId="11" applyFont="1" applyFill="1" applyBorder="1" applyAlignment="1">
      <alignment vertical="center" wrapText="1"/>
    </xf>
    <xf numFmtId="14" fontId="19" fillId="2" borderId="1" xfId="12" applyNumberFormat="1" applyFont="1" applyFill="1" applyBorder="1" applyAlignment="1">
      <alignment horizontal="center" vertical="center" wrapText="1"/>
    </xf>
    <xf numFmtId="9" fontId="20" fillId="2" borderId="2" xfId="11" applyNumberFormat="1" applyFont="1" applyFill="1" applyBorder="1" applyAlignment="1">
      <alignment horizontal="center" vertical="center" wrapText="1"/>
    </xf>
    <xf numFmtId="10" fontId="19" fillId="2" borderId="11" xfId="9" applyNumberFormat="1" applyFont="1" applyFill="1" applyBorder="1" applyAlignment="1">
      <alignment horizontal="center" vertical="center" wrapText="1"/>
    </xf>
    <xf numFmtId="0" fontId="10" fillId="2" borderId="6" xfId="11" applyFont="1" applyFill="1" applyBorder="1" applyAlignment="1">
      <alignment horizontal="center" vertical="center"/>
    </xf>
    <xf numFmtId="9" fontId="20" fillId="2" borderId="6" xfId="11" applyNumberFormat="1" applyFont="1" applyFill="1" applyBorder="1" applyAlignment="1">
      <alignment vertical="center" wrapText="1"/>
    </xf>
    <xf numFmtId="0" fontId="10" fillId="2" borderId="7" xfId="11" applyFont="1" applyFill="1" applyBorder="1" applyAlignment="1">
      <alignment horizontal="center" vertical="center"/>
    </xf>
    <xf numFmtId="0" fontId="20" fillId="2" borderId="1" xfId="11" applyFont="1" applyFill="1" applyBorder="1" applyAlignment="1">
      <alignment horizontal="justify" vertical="center" wrapText="1"/>
    </xf>
    <xf numFmtId="0" fontId="10" fillId="2" borderId="13" xfId="11" applyFont="1" applyFill="1" applyBorder="1" applyAlignment="1">
      <alignment horizontal="center" vertical="center" wrapText="1"/>
    </xf>
    <xf numFmtId="9" fontId="18" fillId="2" borderId="2" xfId="11" applyNumberFormat="1" applyFont="1" applyFill="1" applyBorder="1" applyAlignment="1">
      <alignment horizontal="center" vertical="center"/>
    </xf>
    <xf numFmtId="0" fontId="10" fillId="2" borderId="15" xfId="11" applyFont="1" applyFill="1" applyBorder="1" applyAlignment="1">
      <alignment horizontal="center" vertical="center" wrapText="1"/>
    </xf>
    <xf numFmtId="9" fontId="19" fillId="2" borderId="7" xfId="11" applyNumberFormat="1" applyFont="1" applyFill="1" applyBorder="1" applyAlignment="1">
      <alignment horizontal="center" vertical="center" wrapText="1"/>
    </xf>
    <xf numFmtId="0" fontId="19" fillId="2" borderId="1" xfId="0" applyFont="1" applyFill="1" applyBorder="1" applyAlignment="1">
      <alignment horizontal="justify" vertical="center" wrapText="1"/>
    </xf>
    <xf numFmtId="9" fontId="18" fillId="2" borderId="1" xfId="0" applyNumberFormat="1" applyFont="1" applyFill="1" applyBorder="1" applyAlignment="1">
      <alignment horizontal="center" vertical="center"/>
    </xf>
    <xf numFmtId="9" fontId="20" fillId="2" borderId="7" xfId="11" applyNumberFormat="1" applyFont="1" applyFill="1" applyBorder="1" applyAlignment="1">
      <alignment horizontal="center" vertical="center" wrapText="1"/>
    </xf>
    <xf numFmtId="0" fontId="18" fillId="2" borderId="13" xfId="11" applyFont="1" applyFill="1" applyBorder="1" applyAlignment="1">
      <alignment horizontal="center" vertical="center" wrapText="1"/>
    </xf>
    <xf numFmtId="0" fontId="19" fillId="2" borderId="2" xfId="0" applyFont="1" applyFill="1" applyBorder="1" applyAlignment="1">
      <alignment horizontal="justify" vertical="center" wrapText="1"/>
    </xf>
    <xf numFmtId="0" fontId="22" fillId="2" borderId="22" xfId="1" applyFont="1" applyFill="1" applyBorder="1" applyAlignment="1">
      <alignment horizontal="center" vertical="center" wrapText="1"/>
    </xf>
    <xf numFmtId="0" fontId="23" fillId="2" borderId="23" xfId="1" applyFont="1" applyFill="1" applyBorder="1" applyAlignment="1">
      <alignment horizontal="center" vertical="center" wrapText="1"/>
    </xf>
    <xf numFmtId="0" fontId="23" fillId="2" borderId="22" xfId="1" applyFont="1" applyFill="1" applyBorder="1" applyAlignment="1">
      <alignment horizontal="justify" vertical="center" wrapText="1"/>
    </xf>
    <xf numFmtId="14" fontId="23" fillId="2" borderId="22" xfId="1" applyNumberFormat="1" applyFont="1" applyFill="1" applyBorder="1" applyAlignment="1">
      <alignment horizontal="center" vertical="center" wrapText="1"/>
    </xf>
    <xf numFmtId="9" fontId="23" fillId="2" borderId="22" xfId="1" applyNumberFormat="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19" fillId="7" borderId="11" xfId="11" applyFont="1" applyFill="1" applyBorder="1" applyAlignment="1">
      <alignment horizontal="center" vertical="center" wrapText="1"/>
    </xf>
    <xf numFmtId="0" fontId="19" fillId="2" borderId="11" xfId="11" applyFont="1" applyFill="1" applyBorder="1" applyAlignment="1">
      <alignment horizontal="left" vertical="center" wrapText="1"/>
    </xf>
    <xf numFmtId="0" fontId="1" fillId="0" borderId="0" xfId="1" applyFont="1" applyAlignment="1">
      <alignment horizontal="center" vertical="center"/>
    </xf>
    <xf numFmtId="0" fontId="1" fillId="0" borderId="0" xfId="1" applyFont="1" applyAlignment="1">
      <alignment vertical="center"/>
    </xf>
    <xf numFmtId="0" fontId="18" fillId="2" borderId="16" xfId="11" applyFont="1" applyFill="1" applyBorder="1" applyAlignment="1">
      <alignment horizontal="center" vertical="center"/>
    </xf>
    <xf numFmtId="0" fontId="10" fillId="2" borderId="12" xfId="11" applyFont="1" applyFill="1" applyBorder="1" applyAlignment="1">
      <alignment vertical="center"/>
    </xf>
    <xf numFmtId="0" fontId="10" fillId="2" borderId="14" xfId="11" applyFont="1" applyFill="1" applyBorder="1" applyAlignment="1">
      <alignment vertical="center"/>
    </xf>
    <xf numFmtId="0" fontId="10" fillId="2" borderId="12" xfId="11" applyFont="1" applyFill="1" applyBorder="1" applyAlignment="1">
      <alignment horizontal="center" vertical="center"/>
    </xf>
    <xf numFmtId="0" fontId="10" fillId="2" borderId="14" xfId="11" applyFont="1" applyFill="1" applyBorder="1" applyAlignment="1">
      <alignment horizontal="center" vertical="center"/>
    </xf>
    <xf numFmtId="0" fontId="18" fillId="2" borderId="12" xfId="11" applyFont="1" applyFill="1" applyBorder="1" applyAlignment="1">
      <alignment horizontal="center" vertical="center"/>
    </xf>
    <xf numFmtId="0" fontId="22" fillId="2" borderId="21" xfId="1" applyFont="1" applyFill="1" applyBorder="1" applyAlignment="1">
      <alignment horizontal="center" vertical="center" wrapText="1"/>
    </xf>
    <xf numFmtId="10" fontId="19" fillId="2" borderId="18" xfId="9" applyNumberFormat="1" applyFont="1" applyFill="1" applyBorder="1" applyAlignment="1">
      <alignment horizontal="center" vertical="center" wrapText="1"/>
    </xf>
    <xf numFmtId="10" fontId="19" fillId="2" borderId="19" xfId="9" applyNumberFormat="1" applyFont="1" applyFill="1" applyBorder="1" applyAlignment="1">
      <alignment horizontal="center" vertical="center" wrapText="1"/>
    </xf>
    <xf numFmtId="10" fontId="19" fillId="2" borderId="20" xfId="9" applyNumberFormat="1" applyFont="1" applyFill="1" applyBorder="1" applyAlignment="1">
      <alignment horizontal="center" vertical="center" wrapText="1"/>
    </xf>
    <xf numFmtId="0" fontId="24" fillId="0" borderId="0" xfId="0" applyFont="1" applyAlignment="1">
      <alignment horizontal="center"/>
    </xf>
    <xf numFmtId="10" fontId="6" fillId="4" borderId="7" xfId="0" applyNumberFormat="1" applyFont="1" applyFill="1" applyBorder="1" applyAlignment="1">
      <alignment horizontal="center" vertical="center"/>
    </xf>
    <xf numFmtId="9" fontId="13" fillId="2" borderId="2" xfId="10" applyNumberFormat="1" applyFont="1" applyFill="1" applyBorder="1" applyAlignment="1">
      <alignment vertical="center"/>
    </xf>
    <xf numFmtId="9" fontId="13" fillId="2" borderId="6" xfId="10" applyNumberFormat="1" applyFont="1" applyFill="1" applyBorder="1" applyAlignment="1">
      <alignment vertical="center"/>
    </xf>
    <xf numFmtId="9" fontId="13" fillId="2" borderId="6" xfId="10" applyNumberFormat="1" applyFont="1" applyFill="1" applyBorder="1" applyAlignment="1">
      <alignment horizontal="center" vertical="center"/>
    </xf>
    <xf numFmtId="9" fontId="13" fillId="2" borderId="7" xfId="10" applyNumberFormat="1" applyFont="1" applyFill="1" applyBorder="1" applyAlignment="1">
      <alignment vertical="center"/>
    </xf>
    <xf numFmtId="9" fontId="13" fillId="2" borderId="24" xfId="10" applyNumberFormat="1" applyFont="1" applyFill="1" applyBorder="1" applyAlignment="1">
      <alignment vertical="center"/>
    </xf>
    <xf numFmtId="9" fontId="13" fillId="2" borderId="25" xfId="10" applyNumberFormat="1" applyFont="1" applyFill="1" applyBorder="1" applyAlignment="1">
      <alignment vertical="center"/>
    </xf>
    <xf numFmtId="9" fontId="13" fillId="2" borderId="25" xfId="10" applyNumberFormat="1" applyFont="1" applyFill="1" applyBorder="1" applyAlignment="1">
      <alignment horizontal="center" vertical="center"/>
    </xf>
    <xf numFmtId="9" fontId="13" fillId="2" borderId="26" xfId="10" applyNumberFormat="1" applyFont="1" applyFill="1" applyBorder="1" applyAlignment="1">
      <alignment vertical="center"/>
    </xf>
    <xf numFmtId="0" fontId="7" fillId="0" borderId="7" xfId="0" applyFont="1" applyBorder="1"/>
    <xf numFmtId="0" fontId="7" fillId="2" borderId="2" xfId="0" applyFont="1" applyFill="1" applyBorder="1" applyAlignment="1"/>
    <xf numFmtId="0" fontId="7" fillId="2" borderId="6" xfId="0" applyFont="1" applyFill="1" applyBorder="1" applyAlignment="1"/>
    <xf numFmtId="0" fontId="7" fillId="2" borderId="7" xfId="0" applyFont="1" applyFill="1" applyBorder="1" applyAlignment="1"/>
    <xf numFmtId="0" fontId="17" fillId="2" borderId="3" xfId="10" applyFont="1" applyFill="1" applyBorder="1" applyAlignment="1">
      <alignment vertical="center" wrapText="1"/>
    </xf>
    <xf numFmtId="0" fontId="17" fillId="2" borderId="4" xfId="10" applyFont="1" applyFill="1" applyBorder="1" applyAlignment="1">
      <alignment vertical="center" wrapText="1"/>
    </xf>
    <xf numFmtId="0" fontId="17" fillId="2" borderId="5" xfId="10" applyFont="1" applyFill="1" applyBorder="1" applyAlignment="1">
      <alignment vertical="center" wrapText="1"/>
    </xf>
    <xf numFmtId="10" fontId="19" fillId="2" borderId="19" xfId="9" applyNumberFormat="1" applyFont="1" applyFill="1" applyBorder="1" applyAlignment="1">
      <alignment vertical="center" wrapText="1"/>
    </xf>
  </cellXfs>
  <cellStyles count="13">
    <cellStyle name="Normal" xfId="0" builtinId="0"/>
    <cellStyle name="Normal 2" xfId="1" xr:uid="{00000000-0005-0000-0000-000001000000}"/>
    <cellStyle name="Normal 2 2" xfId="6" xr:uid="{00000000-0005-0000-0000-000002000000}"/>
    <cellStyle name="Normal 2 2 5" xfId="11" xr:uid="{00000000-0005-0000-0000-000003000000}"/>
    <cellStyle name="Normal 2 3" xfId="12" xr:uid="{00000000-0005-0000-0000-000004000000}"/>
    <cellStyle name="Normal 3" xfId="8" xr:uid="{00000000-0005-0000-0000-000005000000}"/>
    <cellStyle name="Normal 7" xfId="3" xr:uid="{00000000-0005-0000-0000-000006000000}"/>
    <cellStyle name="Normal_ACTUALIZACION DE INDICADORES 2008(R)" xfId="10" xr:uid="{00000000-0005-0000-0000-000007000000}"/>
    <cellStyle name="Porcentaje" xfId="5" builtinId="5"/>
    <cellStyle name="Porcentaje 2" xfId="2" xr:uid="{00000000-0005-0000-0000-000009000000}"/>
    <cellStyle name="Porcentaje 2 2" xfId="7" xr:uid="{00000000-0005-0000-0000-00000A000000}"/>
    <cellStyle name="Porcentaje 3" xfId="9" xr:uid="{00000000-0005-0000-0000-00000B000000}"/>
    <cellStyle name="Porcentaje 4" xfId="4" xr:uid="{00000000-0005-0000-0000-00000C000000}"/>
  </cellStyles>
  <dxfs count="0"/>
  <tableStyles count="0" defaultTableStyle="TableStyleMedium2" defaultPivotStyle="PivotStyleLight16"/>
  <colors>
    <mruColors>
      <color rgb="FFFEF5F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84883</xdr:colOff>
      <xdr:row>3</xdr:row>
      <xdr:rowOff>102442</xdr:rowOff>
    </xdr:from>
    <xdr:ext cx="1666097" cy="410818"/>
    <mc:AlternateContent xmlns:mc="http://schemas.openxmlformats.org/markup-compatibility/2006" xmlns:a14="http://schemas.microsoft.com/office/drawing/2010/main">
      <mc:Choice Requires="a14">
        <xdr:sp macro="" textlink="">
          <xdr:nvSpPr>
            <xdr:cNvPr id="3" name="CuadroTexto 4">
              <a:extLst>
                <a:ext uri="{FF2B5EF4-FFF2-40B4-BE49-F238E27FC236}">
                  <a16:creationId xmlns:a16="http://schemas.microsoft.com/office/drawing/2014/main" id="{C06E9D74-F193-4ED8-891C-E2375968466C}"/>
                </a:ext>
              </a:extLst>
            </xdr:cNvPr>
            <xdr:cNvSpPr txBox="1"/>
          </xdr:nvSpPr>
          <xdr:spPr>
            <a:xfrm>
              <a:off x="4323508" y="1039067"/>
              <a:ext cx="1666097" cy="410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es-CO" sz="1100" i="1">
                            <a:latin typeface="Cambria Math" panose="02040503050406030204" pitchFamily="18" charset="0"/>
                          </a:rPr>
                        </m:ctrlPr>
                      </m:sSubPr>
                      <m:e>
                        <m:r>
                          <a:rPr lang="es-CO" sz="1100" b="0" i="1">
                            <a:latin typeface="Cambria Math" panose="02040503050406030204" pitchFamily="18" charset="0"/>
                          </a:rPr>
                          <m:t>𝐼𝑚</m:t>
                        </m:r>
                        <m:r>
                          <a:rPr lang="es-CO" sz="1100" b="0" i="1">
                            <a:latin typeface="Cambria Math" panose="02040503050406030204" pitchFamily="18" charset="0"/>
                          </a:rPr>
                          <m:t>=</m:t>
                        </m:r>
                        <m:r>
                          <a:rPr lang="es-CO" sz="1100" b="0" i="1">
                            <a:latin typeface="Cambria Math" panose="02040503050406030204" pitchFamily="18" charset="0"/>
                          </a:rPr>
                          <m:t>𝐹𝑚</m:t>
                        </m:r>
                      </m:e>
                      <m:sub>
                        <m:r>
                          <a:rPr lang="es-CO" sz="1100" b="0" i="1">
                            <a:latin typeface="Cambria Math" panose="02040503050406030204" pitchFamily="18" charset="0"/>
                          </a:rPr>
                          <m:t>𝑀</m:t>
                        </m:r>
                      </m:sub>
                    </m:sSub>
                    <m:r>
                      <a:rPr lang="es-CO" sz="1100" b="0" i="1">
                        <a:latin typeface="Cambria Math" panose="02040503050406030204" pitchFamily="18" charset="0"/>
                      </a:rPr>
                      <m:t>=</m:t>
                    </m:r>
                    <m:nary>
                      <m:naryPr>
                        <m:chr m:val="∑"/>
                        <m:supHide m:val="on"/>
                        <m:ctrlPr>
                          <a:rPr lang="es-CO" sz="1100" b="0" i="1">
                            <a:latin typeface="Cambria Math" panose="02040503050406030204" pitchFamily="18" charset="0"/>
                          </a:rPr>
                        </m:ctrlPr>
                      </m:naryPr>
                      <m:sub>
                        <m:r>
                          <m:rPr>
                            <m:brk m:alnAt="7"/>
                          </m:rPr>
                          <a:rPr lang="es-CO" sz="1100" b="0" i="1">
                            <a:latin typeface="Cambria Math" panose="02040503050406030204" pitchFamily="18" charset="0"/>
                          </a:rPr>
                          <m:t>𝑑</m:t>
                        </m:r>
                        <m:r>
                          <a:rPr lang="es-CO" sz="1100" b="0" i="1">
                            <a:latin typeface="Cambria Math" panose="02040503050406030204" pitchFamily="18" charset="0"/>
                          </a:rPr>
                          <m:t>€</m:t>
                        </m:r>
                        <m:r>
                          <a:rPr lang="es-CO" sz="1100" b="0" i="1">
                            <a:latin typeface="Cambria Math" panose="02040503050406030204" pitchFamily="18" charset="0"/>
                          </a:rPr>
                          <m:t>𝑀</m:t>
                        </m:r>
                      </m:sub>
                      <m:sup/>
                      <m:e>
                        <m:f>
                          <m:fPr>
                            <m:ctrlPr>
                              <a:rPr lang="es-CO" sz="1100" i="1">
                                <a:solidFill>
                                  <a:schemeClr val="tx1"/>
                                </a:solidFill>
                                <a:effectLst/>
                                <a:latin typeface="Cambria Math" panose="02040503050406030204" pitchFamily="18" charset="0"/>
                                <a:ea typeface="+mn-ea"/>
                                <a:cs typeface="+mn-cs"/>
                              </a:rPr>
                            </m:ctrlPr>
                          </m:fPr>
                          <m:num>
                            <m:sSub>
                              <m:sSubPr>
                                <m:ctrlPr>
                                  <a:rPr lang="es-CO" sz="1100" i="1">
                                    <a:solidFill>
                                      <a:schemeClr val="tx1"/>
                                    </a:solidFill>
                                    <a:effectLst/>
                                    <a:latin typeface="Cambria Math" panose="02040503050406030204" pitchFamily="18" charset="0"/>
                                    <a:ea typeface="+mn-ea"/>
                                    <a:cs typeface="+mn-cs"/>
                                  </a:rPr>
                                </m:ctrlPr>
                              </m:sSubPr>
                              <m:e>
                                <m:r>
                                  <a:rPr lang="es-CO" sz="1100" b="0" i="1">
                                    <a:solidFill>
                                      <a:schemeClr val="tx1"/>
                                    </a:solidFill>
                                    <a:effectLst/>
                                    <a:latin typeface="Cambria Math" panose="02040503050406030204" pitchFamily="18" charset="0"/>
                                    <a:ea typeface="+mn-ea"/>
                                    <a:cs typeface="+mn-cs"/>
                                  </a:rPr>
                                  <m:t>𝐾𝑜</m:t>
                                </m:r>
                              </m:e>
                              <m:sub>
                                <m:r>
                                  <a:rPr lang="es-CO" sz="1100" b="0" i="1">
                                    <a:solidFill>
                                      <a:schemeClr val="tx1"/>
                                    </a:solidFill>
                                    <a:effectLst/>
                                    <a:latin typeface="Cambria Math" panose="02040503050406030204" pitchFamily="18" charset="0"/>
                                    <a:ea typeface="+mn-ea"/>
                                    <a:cs typeface="+mn-cs"/>
                                  </a:rPr>
                                  <m:t>𝑀</m:t>
                                </m:r>
                              </m:sub>
                            </m:sSub>
                          </m:num>
                          <m:den>
                            <m:sSub>
                              <m:sSubPr>
                                <m:ctrlPr>
                                  <a:rPr lang="es-CO" sz="1100" i="1">
                                    <a:solidFill>
                                      <a:schemeClr val="tx1"/>
                                    </a:solidFill>
                                    <a:effectLst/>
                                    <a:latin typeface="Cambria Math" panose="02040503050406030204" pitchFamily="18" charset="0"/>
                                    <a:ea typeface="+mn-ea"/>
                                    <a:cs typeface="+mn-cs"/>
                                  </a:rPr>
                                </m:ctrlPr>
                              </m:sSubPr>
                              <m:e>
                                <m:r>
                                  <a:rPr lang="es-CO" sz="1100" b="0" i="1">
                                    <a:solidFill>
                                      <a:schemeClr val="tx1"/>
                                    </a:solidFill>
                                    <a:effectLst/>
                                    <a:latin typeface="Cambria Math" panose="02040503050406030204" pitchFamily="18" charset="0"/>
                                    <a:ea typeface="+mn-ea"/>
                                    <a:cs typeface="+mn-cs"/>
                                  </a:rPr>
                                  <m:t>𝐹</m:t>
                                </m:r>
                              </m:e>
                              <m:sub>
                                <m:r>
                                  <a:rPr lang="es-CO" sz="1100" b="0" i="1">
                                    <a:solidFill>
                                      <a:schemeClr val="tx1"/>
                                    </a:solidFill>
                                    <a:effectLst/>
                                    <a:latin typeface="Cambria Math" panose="02040503050406030204" pitchFamily="18" charset="0"/>
                                    <a:ea typeface="+mn-ea"/>
                                    <a:cs typeface="+mn-cs"/>
                                  </a:rPr>
                                  <m:t>𝑀</m:t>
                                </m:r>
                              </m:sub>
                            </m:sSub>
                          </m:den>
                        </m:f>
                      </m:e>
                    </m:nary>
                  </m:oMath>
                </m:oMathPara>
              </a14:m>
              <a:endParaRPr lang="es-CO" sz="1100"/>
            </a:p>
          </xdr:txBody>
        </xdr:sp>
      </mc:Choice>
      <mc:Fallback xmlns="">
        <xdr:sp macro="" textlink="">
          <xdr:nvSpPr>
            <xdr:cNvPr id="3" name="CuadroTexto 4">
              <a:extLst>
                <a:ext uri="{FF2B5EF4-FFF2-40B4-BE49-F238E27FC236}">
                  <a16:creationId xmlns:a16="http://schemas.microsoft.com/office/drawing/2014/main" id="{C06E9D74-F193-4ED8-891C-E2375968466C}"/>
                </a:ext>
              </a:extLst>
            </xdr:cNvPr>
            <xdr:cNvSpPr txBox="1"/>
          </xdr:nvSpPr>
          <xdr:spPr>
            <a:xfrm>
              <a:off x="4323508" y="1039067"/>
              <a:ext cx="1666097" cy="410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CO" sz="1100" b="0" i="0">
                  <a:latin typeface="Cambria Math" panose="02040503050406030204" pitchFamily="18" charset="0"/>
                </a:rPr>
                <a:t>𝐼𝑚=𝐹𝑚〗_𝑀=∑_𝑑€𝑀</a:t>
              </a:r>
              <a:r>
                <a:rPr lang="es-CO" sz="1100" b="0" i="0">
                  <a:solidFill>
                    <a:schemeClr val="tx1"/>
                  </a:solidFill>
                  <a:effectLst/>
                  <a:latin typeface="Cambria Math" panose="02040503050406030204" pitchFamily="18" charset="0"/>
                  <a:ea typeface="+mn-ea"/>
                  <a:cs typeface="+mn-cs"/>
                </a:rPr>
                <a:t>▒〖𝐾𝑜〗_𝑀/𝐹_𝑀 </a:t>
              </a:r>
              <a:endParaRPr lang="es-CO"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5546875" defaultRowHeight="15" x14ac:dyDescent="0.2"/>
  <cols>
    <col min="1" max="16384" width="11.554687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T40"/>
  <sheetViews>
    <sheetView tabSelected="1" zoomScale="55" zoomScaleNormal="80" zoomScaleSheetLayoutView="55" workbookViewId="0">
      <selection activeCell="B5" sqref="B5"/>
    </sheetView>
  </sheetViews>
  <sheetFormatPr baseColWidth="10" defaultColWidth="11.5546875" defaultRowHeight="15.75" x14ac:dyDescent="0.25"/>
  <cols>
    <col min="1" max="1" width="2.109375" style="3" customWidth="1"/>
    <col min="2" max="2" width="23.6640625" style="3" customWidth="1"/>
    <col min="3" max="3" width="19" style="3" bestFit="1" customWidth="1"/>
    <col min="4" max="4" width="22.88671875" style="3" customWidth="1"/>
    <col min="5" max="5" width="24.88671875" style="3" customWidth="1"/>
    <col min="6" max="6" width="12.5546875" style="3" customWidth="1"/>
    <col min="7" max="7" width="28.88671875" style="13" customWidth="1"/>
    <col min="8" max="8" width="22.109375" style="13" customWidth="1"/>
    <col min="9" max="9" width="14.21875" style="18" customWidth="1"/>
    <col min="10" max="10" width="16" style="18" customWidth="1"/>
    <col min="11" max="11" width="16" style="3" customWidth="1"/>
    <col min="12" max="12" width="3.109375" style="3" customWidth="1"/>
    <col min="13" max="16384" width="11.5546875" style="3"/>
  </cols>
  <sheetData>
    <row r="1" spans="1:11" ht="20.25" x14ac:dyDescent="0.3">
      <c r="G1" s="103" t="s">
        <v>150</v>
      </c>
    </row>
    <row r="2" spans="1:11" s="4" customFormat="1" x14ac:dyDescent="0.25">
      <c r="B2" s="5"/>
      <c r="C2" s="6"/>
      <c r="D2" s="6"/>
      <c r="E2" s="6"/>
      <c r="F2" s="6"/>
      <c r="G2" s="11" t="s">
        <v>9</v>
      </c>
      <c r="H2" s="7"/>
      <c r="I2" s="15"/>
      <c r="J2" s="15"/>
      <c r="K2" s="6"/>
    </row>
    <row r="3" spans="1:11" s="9" customFormat="1" ht="49.5" customHeight="1" x14ac:dyDescent="0.2">
      <c r="A3" s="7"/>
      <c r="B3" s="8" t="s">
        <v>0</v>
      </c>
      <c r="C3" s="8" t="s">
        <v>1</v>
      </c>
      <c r="D3" s="8" t="s">
        <v>2</v>
      </c>
      <c r="E3" s="8" t="s">
        <v>3</v>
      </c>
      <c r="F3" s="8" t="s">
        <v>4</v>
      </c>
      <c r="G3" s="8" t="s">
        <v>161</v>
      </c>
      <c r="H3" s="8" t="s">
        <v>5</v>
      </c>
      <c r="I3" s="16" t="s">
        <v>6</v>
      </c>
      <c r="J3" s="16" t="s">
        <v>10</v>
      </c>
      <c r="K3" s="8" t="s">
        <v>35</v>
      </c>
    </row>
    <row r="4" spans="1:11" s="4" customFormat="1" ht="141.75" x14ac:dyDescent="0.2">
      <c r="B4" s="2" t="s">
        <v>12</v>
      </c>
      <c r="C4" s="2" t="s">
        <v>11</v>
      </c>
      <c r="D4" s="10" t="s">
        <v>20</v>
      </c>
      <c r="E4" s="2" t="s">
        <v>26</v>
      </c>
      <c r="F4" s="2" t="s">
        <v>18</v>
      </c>
      <c r="G4" s="12">
        <v>0.8</v>
      </c>
      <c r="H4" s="12">
        <v>1</v>
      </c>
      <c r="I4" s="17">
        <v>1</v>
      </c>
      <c r="J4" s="17">
        <v>1</v>
      </c>
      <c r="K4" s="12" t="s">
        <v>36</v>
      </c>
    </row>
    <row r="5" spans="1:11" s="4" customFormat="1" ht="258.60000000000002" customHeight="1" x14ac:dyDescent="0.2">
      <c r="B5" s="2" t="s">
        <v>13</v>
      </c>
      <c r="C5" s="2" t="s">
        <v>11</v>
      </c>
      <c r="D5" s="10" t="s">
        <v>21</v>
      </c>
      <c r="E5" s="2" t="s">
        <v>27</v>
      </c>
      <c r="F5" s="2" t="s">
        <v>33</v>
      </c>
      <c r="G5" s="12">
        <v>0</v>
      </c>
      <c r="H5" s="12">
        <v>35.4</v>
      </c>
      <c r="I5" s="17">
        <v>1.84E-2</v>
      </c>
      <c r="J5" s="17">
        <v>1.84E-2</v>
      </c>
      <c r="K5" s="12" t="s">
        <v>36</v>
      </c>
    </row>
    <row r="6" spans="1:11" s="4" customFormat="1" ht="78.75" x14ac:dyDescent="0.2">
      <c r="B6" s="2" t="s">
        <v>14</v>
      </c>
      <c r="C6" s="2" t="s">
        <v>7</v>
      </c>
      <c r="D6" s="10" t="s">
        <v>22</v>
      </c>
      <c r="E6" s="2" t="s">
        <v>28</v>
      </c>
      <c r="F6" s="2" t="s">
        <v>8</v>
      </c>
      <c r="G6" s="12">
        <v>0.8</v>
      </c>
      <c r="H6" s="12">
        <v>1</v>
      </c>
      <c r="I6" s="17">
        <v>1</v>
      </c>
      <c r="J6" s="17">
        <v>1</v>
      </c>
      <c r="K6" s="12" t="s">
        <v>36</v>
      </c>
    </row>
    <row r="7" spans="1:11" s="4" customFormat="1" ht="94.5" x14ac:dyDescent="0.2">
      <c r="B7" s="2" t="s">
        <v>15</v>
      </c>
      <c r="C7" s="2" t="s">
        <v>11</v>
      </c>
      <c r="D7" s="10" t="s">
        <v>23</v>
      </c>
      <c r="E7" s="2" t="s">
        <v>29</v>
      </c>
      <c r="F7" s="2" t="s">
        <v>8</v>
      </c>
      <c r="G7" s="12">
        <v>0.9</v>
      </c>
      <c r="H7" s="12">
        <v>1</v>
      </c>
      <c r="I7" s="17">
        <v>0.98080000000000001</v>
      </c>
      <c r="J7" s="17">
        <v>0.98080000000000001</v>
      </c>
      <c r="K7" s="12" t="s">
        <v>36</v>
      </c>
    </row>
    <row r="8" spans="1:11" s="4" customFormat="1" ht="94.5" x14ac:dyDescent="0.2">
      <c r="B8" s="2" t="s">
        <v>16</v>
      </c>
      <c r="C8" s="2" t="s">
        <v>11</v>
      </c>
      <c r="D8" s="10" t="s">
        <v>24</v>
      </c>
      <c r="E8" s="2" t="s">
        <v>30</v>
      </c>
      <c r="F8" s="2" t="s">
        <v>8</v>
      </c>
      <c r="G8" s="12">
        <v>0.9</v>
      </c>
      <c r="H8" s="12">
        <v>1</v>
      </c>
      <c r="I8" s="17">
        <v>0.99960000000000004</v>
      </c>
      <c r="J8" s="17">
        <v>0.99960000000000004</v>
      </c>
      <c r="K8" s="12" t="s">
        <v>36</v>
      </c>
    </row>
    <row r="9" spans="1:11" s="4" customFormat="1" ht="409.5" x14ac:dyDescent="0.25">
      <c r="B9" s="2" t="s">
        <v>17</v>
      </c>
      <c r="C9" s="2" t="s">
        <v>7</v>
      </c>
      <c r="D9" s="10" t="s">
        <v>25</v>
      </c>
      <c r="E9" s="2" t="s">
        <v>31</v>
      </c>
      <c r="F9" s="2" t="s">
        <v>19</v>
      </c>
      <c r="G9" s="27" t="s">
        <v>34</v>
      </c>
      <c r="H9" s="27" t="s">
        <v>32</v>
      </c>
      <c r="I9" s="17"/>
      <c r="J9" s="17"/>
      <c r="K9" s="12" t="s">
        <v>36</v>
      </c>
    </row>
    <row r="10" spans="1:11" x14ac:dyDescent="0.25">
      <c r="H10" s="14"/>
    </row>
    <row r="11" spans="1:11" x14ac:dyDescent="0.25">
      <c r="B11" s="28" t="s">
        <v>72</v>
      </c>
      <c r="H11" s="14"/>
    </row>
    <row r="12" spans="1:11" x14ac:dyDescent="0.25">
      <c r="B12" s="29" t="s">
        <v>63</v>
      </c>
      <c r="C12" s="30" t="s">
        <v>64</v>
      </c>
      <c r="D12" s="30" t="s">
        <v>65</v>
      </c>
      <c r="E12" s="30" t="s">
        <v>66</v>
      </c>
      <c r="F12" s="30" t="s">
        <v>67</v>
      </c>
      <c r="G12" s="30" t="s">
        <v>68</v>
      </c>
      <c r="H12" s="30" t="s">
        <v>69</v>
      </c>
      <c r="I12" s="105"/>
      <c r="J12" s="109"/>
      <c r="K12" s="114"/>
    </row>
    <row r="13" spans="1:11" x14ac:dyDescent="0.25">
      <c r="B13" s="19" t="s">
        <v>37</v>
      </c>
      <c r="C13" s="20">
        <v>31333.333333333332</v>
      </c>
      <c r="D13" s="20">
        <v>34951.4</v>
      </c>
      <c r="E13" s="20">
        <v>32450</v>
      </c>
      <c r="F13" s="20">
        <v>30700</v>
      </c>
      <c r="G13" s="22">
        <v>0.94299674267100975</v>
      </c>
      <c r="H13" s="22">
        <v>0.92044408251900101</v>
      </c>
      <c r="I13" s="106"/>
      <c r="J13" s="110"/>
      <c r="K13" s="115"/>
    </row>
    <row r="14" spans="1:11" x14ac:dyDescent="0.25">
      <c r="B14" s="19" t="s">
        <v>38</v>
      </c>
      <c r="C14" s="20">
        <v>21530</v>
      </c>
      <c r="D14" s="20">
        <v>25660</v>
      </c>
      <c r="E14" s="20">
        <v>25115</v>
      </c>
      <c r="F14" s="20">
        <v>23460</v>
      </c>
      <c r="G14" s="22">
        <v>0.92945439045183287</v>
      </c>
      <c r="H14" s="22">
        <v>0.99424552429667523</v>
      </c>
      <c r="I14" s="106"/>
      <c r="J14" s="110"/>
      <c r="K14" s="115"/>
    </row>
    <row r="15" spans="1:11" x14ac:dyDescent="0.25">
      <c r="B15" s="19" t="s">
        <v>39</v>
      </c>
      <c r="C15" s="20">
        <v>25933.333333333332</v>
      </c>
      <c r="D15" s="20">
        <v>24616</v>
      </c>
      <c r="E15" s="20">
        <v>27010</v>
      </c>
      <c r="F15" s="20">
        <v>25740</v>
      </c>
      <c r="G15" s="22">
        <v>0.95066045066045068</v>
      </c>
      <c r="H15" s="22">
        <v>1</v>
      </c>
      <c r="I15" s="106"/>
      <c r="J15" s="110"/>
      <c r="K15" s="115"/>
    </row>
    <row r="16" spans="1:11" x14ac:dyDescent="0.25">
      <c r="B16" s="19" t="s">
        <v>40</v>
      </c>
      <c r="C16" s="20">
        <v>12509.166666666666</v>
      </c>
      <c r="D16" s="20">
        <v>12420</v>
      </c>
      <c r="E16" s="20">
        <v>13950</v>
      </c>
      <c r="F16" s="20">
        <v>13650</v>
      </c>
      <c r="G16" s="22">
        <v>0.97802197802197799</v>
      </c>
      <c r="H16" s="22">
        <v>1</v>
      </c>
      <c r="I16" s="106"/>
      <c r="J16" s="110"/>
      <c r="K16" s="115"/>
    </row>
    <row r="17" spans="2:11" x14ac:dyDescent="0.25">
      <c r="B17" s="19" t="s">
        <v>41</v>
      </c>
      <c r="C17" s="20">
        <v>13232.111111111109</v>
      </c>
      <c r="D17" s="20">
        <v>14080.8</v>
      </c>
      <c r="E17" s="20">
        <v>14350</v>
      </c>
      <c r="F17" s="20">
        <v>13823.666666666668</v>
      </c>
      <c r="G17" s="22">
        <v>0.96192520074268772</v>
      </c>
      <c r="H17" s="22">
        <v>1</v>
      </c>
      <c r="I17" s="106"/>
      <c r="J17" s="110"/>
      <c r="K17" s="115"/>
    </row>
    <row r="18" spans="2:11" x14ac:dyDescent="0.25">
      <c r="B18" s="19" t="s">
        <v>42</v>
      </c>
      <c r="C18" s="20">
        <v>17763.833333333332</v>
      </c>
      <c r="D18" s="20">
        <v>18174</v>
      </c>
      <c r="E18" s="20">
        <v>17869.625</v>
      </c>
      <c r="F18" s="20">
        <v>16600</v>
      </c>
      <c r="G18" s="22">
        <v>0.92351656626506018</v>
      </c>
      <c r="H18" s="22">
        <v>0.91753514056224916</v>
      </c>
      <c r="I18" s="106"/>
      <c r="J18" s="110"/>
      <c r="K18" s="115"/>
    </row>
    <row r="19" spans="2:11" x14ac:dyDescent="0.25">
      <c r="B19" s="19" t="s">
        <v>43</v>
      </c>
      <c r="C19" s="20">
        <v>5681.666666666667</v>
      </c>
      <c r="D19" s="20">
        <v>5266.2</v>
      </c>
      <c r="E19" s="20">
        <v>5794.25</v>
      </c>
      <c r="F19" s="20">
        <v>5466.5</v>
      </c>
      <c r="G19" s="22">
        <v>0.9400439037775542</v>
      </c>
      <c r="H19" s="22">
        <v>0.99864020244519647</v>
      </c>
      <c r="I19" s="106"/>
      <c r="J19" s="110"/>
      <c r="K19" s="115"/>
    </row>
    <row r="20" spans="2:11" x14ac:dyDescent="0.25">
      <c r="B20" s="19" t="s">
        <v>44</v>
      </c>
      <c r="C20" s="20">
        <v>10660</v>
      </c>
      <c r="D20" s="20">
        <v>9984</v>
      </c>
      <c r="E20" s="20">
        <v>11940</v>
      </c>
      <c r="F20" s="20">
        <v>11400</v>
      </c>
      <c r="G20" s="22">
        <v>0.95263157894736838</v>
      </c>
      <c r="H20" s="22">
        <v>1</v>
      </c>
      <c r="I20" s="106"/>
      <c r="J20" s="110"/>
      <c r="K20" s="115"/>
    </row>
    <row r="21" spans="2:11" x14ac:dyDescent="0.25">
      <c r="B21" s="19" t="s">
        <v>45</v>
      </c>
      <c r="C21" s="20">
        <v>8695.3333333333339</v>
      </c>
      <c r="D21" s="20">
        <v>8613.6</v>
      </c>
      <c r="E21" s="20">
        <v>9048</v>
      </c>
      <c r="F21" s="20">
        <v>8162</v>
      </c>
      <c r="G21" s="22">
        <v>0.89144817446704239</v>
      </c>
      <c r="H21" s="22">
        <v>0.93966348117291509</v>
      </c>
      <c r="I21" s="106"/>
      <c r="J21" s="110"/>
      <c r="K21" s="115"/>
    </row>
    <row r="22" spans="2:11" x14ac:dyDescent="0.25">
      <c r="B22" s="19" t="s">
        <v>46</v>
      </c>
      <c r="C22" s="20">
        <v>7176.1111111111104</v>
      </c>
      <c r="D22" s="20">
        <v>7201.2</v>
      </c>
      <c r="E22" s="20">
        <v>7632.3333333333339</v>
      </c>
      <c r="F22" s="20">
        <v>7053.1666666666661</v>
      </c>
      <c r="G22" s="22">
        <v>0.91788558330773395</v>
      </c>
      <c r="H22" s="22">
        <v>0.98079034633773632</v>
      </c>
      <c r="I22" s="106"/>
      <c r="J22" s="110"/>
      <c r="K22" s="115"/>
    </row>
    <row r="23" spans="2:11" x14ac:dyDescent="0.25">
      <c r="B23" s="19" t="s">
        <v>47</v>
      </c>
      <c r="C23" s="20">
        <v>6826</v>
      </c>
      <c r="D23" s="20">
        <v>7202.4666666666672</v>
      </c>
      <c r="E23" s="20">
        <v>7240.25</v>
      </c>
      <c r="F23" s="20">
        <v>6637.8333333333339</v>
      </c>
      <c r="G23" s="22">
        <v>0.90924498455821434</v>
      </c>
      <c r="H23" s="22">
        <v>0.9432947497928541</v>
      </c>
      <c r="I23" s="106"/>
      <c r="J23" s="110"/>
      <c r="K23" s="115"/>
    </row>
    <row r="24" spans="2:11" x14ac:dyDescent="0.25">
      <c r="B24" s="19" t="s">
        <v>48</v>
      </c>
      <c r="C24" s="20">
        <v>5023.5</v>
      </c>
      <c r="D24" s="20">
        <v>4907.0666666666666</v>
      </c>
      <c r="E24" s="20">
        <v>5764.6666666666661</v>
      </c>
      <c r="F24" s="20">
        <v>5557.166666666667</v>
      </c>
      <c r="G24" s="22">
        <v>0.96266082835977584</v>
      </c>
      <c r="H24" s="22">
        <v>1</v>
      </c>
      <c r="I24" s="106"/>
      <c r="J24" s="110"/>
      <c r="K24" s="115"/>
    </row>
    <row r="25" spans="2:11" x14ac:dyDescent="0.25">
      <c r="B25" s="19" t="s">
        <v>49</v>
      </c>
      <c r="C25" s="20">
        <v>5186.4460470085469</v>
      </c>
      <c r="D25" s="20">
        <v>5646.8249999999998</v>
      </c>
      <c r="E25" s="20">
        <v>5391.5</v>
      </c>
      <c r="F25" s="20">
        <v>5041.1875</v>
      </c>
      <c r="G25" s="22">
        <v>0.93050992449695635</v>
      </c>
      <c r="H25" s="22">
        <v>0.92552389223684428</v>
      </c>
      <c r="I25" s="106"/>
      <c r="J25" s="110"/>
      <c r="K25" s="115"/>
    </row>
    <row r="26" spans="2:11" x14ac:dyDescent="0.25">
      <c r="B26" s="19" t="s">
        <v>50</v>
      </c>
      <c r="C26" s="20">
        <v>4245.0476190476193</v>
      </c>
      <c r="D26" s="20">
        <v>4238.8714285714286</v>
      </c>
      <c r="E26" s="20">
        <v>4256.4107142857138</v>
      </c>
      <c r="F26" s="20">
        <v>3990.25</v>
      </c>
      <c r="G26" s="22">
        <v>0.93329723343506954</v>
      </c>
      <c r="H26" s="22">
        <v>0.93691885876586067</v>
      </c>
      <c r="I26" s="107">
        <v>0.94829472939171866</v>
      </c>
      <c r="J26" s="111">
        <v>0.94829472939171866</v>
      </c>
      <c r="K26" s="115"/>
    </row>
    <row r="27" spans="2:11" x14ac:dyDescent="0.25">
      <c r="B27" s="19" t="s">
        <v>51</v>
      </c>
      <c r="C27" s="20">
        <v>3921.0392156862749</v>
      </c>
      <c r="D27" s="20">
        <v>3901.8941176470589</v>
      </c>
      <c r="E27" s="20">
        <v>3777.453125</v>
      </c>
      <c r="F27" s="20">
        <v>3621.59375</v>
      </c>
      <c r="G27" s="22">
        <v>0.95696387122382243</v>
      </c>
      <c r="H27" s="22">
        <v>0.919959847327805</v>
      </c>
      <c r="I27" s="106"/>
      <c r="J27" s="110"/>
      <c r="K27" s="115"/>
    </row>
    <row r="28" spans="2:11" x14ac:dyDescent="0.25">
      <c r="B28" s="19" t="s">
        <v>52</v>
      </c>
      <c r="C28" s="20">
        <v>3213.5238095238092</v>
      </c>
      <c r="D28" s="20">
        <v>3289.3453634085213</v>
      </c>
      <c r="E28" s="20">
        <v>3367.2142857142858</v>
      </c>
      <c r="F28" s="20">
        <v>3211.7857142857142</v>
      </c>
      <c r="G28" s="22">
        <v>0.95160680529300568</v>
      </c>
      <c r="H28" s="22">
        <v>0.98765519380570854</v>
      </c>
      <c r="I28" s="106"/>
      <c r="J28" s="110"/>
      <c r="K28" s="115"/>
    </row>
    <row r="29" spans="2:11" x14ac:dyDescent="0.25">
      <c r="B29" s="19" t="s">
        <v>53</v>
      </c>
      <c r="C29" s="20">
        <v>2438.9743589743589</v>
      </c>
      <c r="D29" s="20">
        <v>2583.7230769230764</v>
      </c>
      <c r="E29" s="20">
        <v>2320.0192307692305</v>
      </c>
      <c r="F29" s="20">
        <v>2209.0769230769229</v>
      </c>
      <c r="G29" s="22">
        <v>0.94977888432342084</v>
      </c>
      <c r="H29" s="22">
        <v>0.86316828005664292</v>
      </c>
      <c r="I29" s="106"/>
      <c r="J29" s="110"/>
      <c r="K29" s="115"/>
    </row>
    <row r="30" spans="2:11" x14ac:dyDescent="0.25">
      <c r="B30" s="19" t="s">
        <v>54</v>
      </c>
      <c r="C30" s="20">
        <v>2279.8321078431372</v>
      </c>
      <c r="D30" s="20">
        <v>2306.1117647058827</v>
      </c>
      <c r="E30" s="20">
        <v>2254.6544117647059</v>
      </c>
      <c r="F30" s="20">
        <v>2189.7794117647059</v>
      </c>
      <c r="G30" s="22">
        <v>0.97037372821597667</v>
      </c>
      <c r="H30" s="22">
        <v>0.95287537915673293</v>
      </c>
      <c r="I30" s="106"/>
      <c r="J30" s="110"/>
      <c r="K30" s="115"/>
    </row>
    <row r="31" spans="2:11" x14ac:dyDescent="0.25">
      <c r="B31" s="19" t="s">
        <v>55</v>
      </c>
      <c r="C31" s="20">
        <v>1879.3611111111111</v>
      </c>
      <c r="D31" s="20">
        <v>1874.2333333333331</v>
      </c>
      <c r="E31" s="20">
        <v>2025.375</v>
      </c>
      <c r="F31" s="20">
        <v>1882.3333333333335</v>
      </c>
      <c r="G31" s="22">
        <v>0.92400832300336466</v>
      </c>
      <c r="H31" s="22">
        <v>1</v>
      </c>
      <c r="I31" s="106"/>
      <c r="J31" s="110"/>
      <c r="K31" s="115"/>
    </row>
    <row r="32" spans="2:11" x14ac:dyDescent="0.25">
      <c r="B32" s="19" t="s">
        <v>56</v>
      </c>
      <c r="C32" s="20">
        <v>998.73809523809507</v>
      </c>
      <c r="D32" s="20">
        <v>1184.3142857142859</v>
      </c>
      <c r="E32" s="20">
        <v>1046.9285714285716</v>
      </c>
      <c r="F32" s="20">
        <v>989</v>
      </c>
      <c r="G32" s="22">
        <v>0.94142712696807729</v>
      </c>
      <c r="H32" s="22">
        <v>0.89633347777938266</v>
      </c>
      <c r="I32" s="106"/>
      <c r="J32" s="110"/>
      <c r="K32" s="115"/>
    </row>
    <row r="33" spans="1:20" x14ac:dyDescent="0.25">
      <c r="B33" s="19" t="s">
        <v>57</v>
      </c>
      <c r="C33" s="20">
        <v>4560</v>
      </c>
      <c r="D33" s="20">
        <v>4603.3999999999996</v>
      </c>
      <c r="E33" s="20">
        <v>5489.5</v>
      </c>
      <c r="F33" s="20">
        <v>4949.5</v>
      </c>
      <c r="G33" s="22">
        <v>0.89089807051217296</v>
      </c>
      <c r="H33" s="22">
        <v>1</v>
      </c>
      <c r="I33" s="106"/>
      <c r="J33" s="110"/>
      <c r="K33" s="115"/>
    </row>
    <row r="34" spans="1:20" x14ac:dyDescent="0.25">
      <c r="B34" s="19" t="s">
        <v>58</v>
      </c>
      <c r="C34" s="20">
        <v>2439.5000000000005</v>
      </c>
      <c r="D34" s="20">
        <v>2503.1333333333332</v>
      </c>
      <c r="E34" s="20">
        <v>2626.9166666666665</v>
      </c>
      <c r="F34" s="20">
        <v>2565.666666666667</v>
      </c>
      <c r="G34" s="22">
        <v>0.97612706249188008</v>
      </c>
      <c r="H34" s="22">
        <v>1</v>
      </c>
      <c r="I34" s="106"/>
      <c r="J34" s="110"/>
      <c r="K34" s="115"/>
    </row>
    <row r="35" spans="1:20" x14ac:dyDescent="0.25">
      <c r="B35" s="19" t="s">
        <v>59</v>
      </c>
      <c r="C35" s="20">
        <v>1169.2222222222224</v>
      </c>
      <c r="D35" s="20">
        <v>1335.3333333333333</v>
      </c>
      <c r="E35" s="20">
        <v>1126.75</v>
      </c>
      <c r="F35" s="20">
        <v>1079.8333333333333</v>
      </c>
      <c r="G35" s="22">
        <v>0.956551937027319</v>
      </c>
      <c r="H35" s="22">
        <v>0.84030457375109313</v>
      </c>
      <c r="I35" s="106"/>
      <c r="J35" s="110"/>
      <c r="K35" s="115"/>
    </row>
    <row r="36" spans="1:20" x14ac:dyDescent="0.25">
      <c r="B36" s="19" t="s">
        <v>60</v>
      </c>
      <c r="C36" s="20">
        <v>6202.5</v>
      </c>
      <c r="D36" s="20">
        <v>6526.4</v>
      </c>
      <c r="E36" s="20">
        <v>6864</v>
      </c>
      <c r="F36" s="20">
        <v>6379.5</v>
      </c>
      <c r="G36" s="22">
        <v>0.92405360921702329</v>
      </c>
      <c r="H36" s="22">
        <v>1</v>
      </c>
      <c r="I36" s="106"/>
      <c r="J36" s="110"/>
      <c r="K36" s="115"/>
    </row>
    <row r="37" spans="1:20" x14ac:dyDescent="0.25">
      <c r="B37" s="19" t="s">
        <v>61</v>
      </c>
      <c r="C37" s="20">
        <v>5478.166666666667</v>
      </c>
      <c r="D37" s="20">
        <v>6451.6</v>
      </c>
      <c r="E37" s="20">
        <v>5499.75</v>
      </c>
      <c r="F37" s="20">
        <v>4380.5</v>
      </c>
      <c r="G37" s="22">
        <v>0.74449263782673203</v>
      </c>
      <c r="H37" s="22">
        <v>0.63830993417798587</v>
      </c>
      <c r="I37" s="106"/>
      <c r="J37" s="110"/>
      <c r="K37" s="115"/>
    </row>
    <row r="38" spans="1:20" x14ac:dyDescent="0.25">
      <c r="B38" s="19" t="s">
        <v>62</v>
      </c>
      <c r="C38" s="20">
        <v>10698.666666666666</v>
      </c>
      <c r="D38" s="20">
        <v>10949.2</v>
      </c>
      <c r="E38" s="20">
        <v>13700</v>
      </c>
      <c r="F38" s="20">
        <v>12500</v>
      </c>
      <c r="G38" s="22">
        <v>0.90400000000000003</v>
      </c>
      <c r="H38" s="22">
        <v>1</v>
      </c>
      <c r="I38" s="106"/>
      <c r="J38" s="110"/>
      <c r="K38" s="115"/>
    </row>
    <row r="39" spans="1:20" ht="30" x14ac:dyDescent="0.25">
      <c r="A39" s="23"/>
      <c r="B39" s="25" t="s">
        <v>71</v>
      </c>
      <c r="C39" s="24">
        <f>AVERAGE(C13:C38)</f>
        <v>8502.9002618799004</v>
      </c>
      <c r="D39" s="24">
        <f t="shared" ref="D39:H39" si="0">AVERAGE(D13:D38)</f>
        <v>8864.2737834732179</v>
      </c>
      <c r="E39" s="24">
        <f t="shared" si="0"/>
        <v>9150.4075771395837</v>
      </c>
      <c r="F39" s="24">
        <f t="shared" si="0"/>
        <v>8586.1669217613089</v>
      </c>
      <c r="G39" s="31">
        <f t="shared" si="0"/>
        <v>0.93132998447175086</v>
      </c>
      <c r="H39" s="31">
        <f t="shared" si="0"/>
        <v>0.94829472939171866</v>
      </c>
      <c r="I39" s="108"/>
      <c r="J39" s="112"/>
      <c r="K39" s="116"/>
      <c r="S39" s="21"/>
      <c r="T39" s="21"/>
    </row>
    <row r="40" spans="1:20" ht="18" x14ac:dyDescent="0.25">
      <c r="B40" s="117" t="s">
        <v>70</v>
      </c>
      <c r="C40" s="118"/>
      <c r="D40" s="118"/>
      <c r="E40" s="118"/>
      <c r="F40" s="118"/>
      <c r="G40" s="118"/>
      <c r="H40" s="119"/>
      <c r="I40" s="26">
        <f>AVERAGE(I4:I39)</f>
        <v>0.82451578823195304</v>
      </c>
      <c r="J40" s="104">
        <f>AVERAGE(J4:J39)</f>
        <v>0.82451578823195304</v>
      </c>
      <c r="K40" s="113"/>
    </row>
  </sheetData>
  <pageMargins left="0.51181102362204722" right="0.51181102362204722" top="0.74803149606299213" bottom="0.74803149606299213" header="0.31496062992125984" footer="0.31496062992125984"/>
  <pageSetup paperSize="14" scale="2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9"/>
  <sheetViews>
    <sheetView zoomScale="50" zoomScaleNormal="100" zoomScaleSheetLayoutView="100" workbookViewId="0">
      <selection activeCell="K4" sqref="K4"/>
    </sheetView>
  </sheetViews>
  <sheetFormatPr baseColWidth="10" defaultColWidth="8.77734375" defaultRowHeight="15" x14ac:dyDescent="0.2"/>
  <cols>
    <col min="1" max="1" width="1.33203125" style="32" customWidth="1"/>
    <col min="2" max="2" width="9" style="91" customWidth="1"/>
    <col min="3" max="3" width="10.109375" style="91" customWidth="1"/>
    <col min="4" max="4" width="11" style="91" customWidth="1"/>
    <col min="5" max="5" width="11.109375" style="91" customWidth="1"/>
    <col min="6" max="6" width="25.109375" style="92" customWidth="1"/>
    <col min="7" max="7" width="25.6640625" style="92" customWidth="1"/>
    <col min="8" max="8" width="29.44140625" style="92" customWidth="1"/>
    <col min="9" max="9" width="20.6640625" style="91" customWidth="1"/>
    <col min="10" max="10" width="11.5546875" style="91" customWidth="1"/>
    <col min="11" max="11" width="47.109375" style="91" customWidth="1"/>
    <col min="12" max="12" width="44.33203125" style="32" customWidth="1"/>
    <col min="13" max="13" width="59.33203125" style="32" customWidth="1"/>
    <col min="14" max="14" width="15.21875" style="33" customWidth="1"/>
    <col min="15" max="15" width="1.33203125" style="32" customWidth="1"/>
    <col min="16" max="16384" width="8.77734375" style="32"/>
  </cols>
  <sheetData>
    <row r="1" spans="2:14" ht="20.25" x14ac:dyDescent="0.3">
      <c r="G1" s="103" t="s">
        <v>151</v>
      </c>
    </row>
    <row r="2" spans="2:14" ht="10.5" customHeight="1" thickBot="1" x14ac:dyDescent="0.25"/>
    <row r="3" spans="2:14" s="39" customFormat="1" ht="57.75" thickBot="1" x14ac:dyDescent="0.25">
      <c r="B3" s="34" t="s">
        <v>73</v>
      </c>
      <c r="C3" s="35" t="s">
        <v>74</v>
      </c>
      <c r="D3" s="35" t="s">
        <v>75</v>
      </c>
      <c r="E3" s="35" t="s">
        <v>76</v>
      </c>
      <c r="F3" s="35" t="s">
        <v>77</v>
      </c>
      <c r="G3" s="35" t="s">
        <v>78</v>
      </c>
      <c r="H3" s="35" t="s">
        <v>79</v>
      </c>
      <c r="I3" s="35" t="s">
        <v>80</v>
      </c>
      <c r="J3" s="35" t="s">
        <v>81</v>
      </c>
      <c r="K3" s="35" t="s">
        <v>82</v>
      </c>
      <c r="L3" s="36" t="s">
        <v>149</v>
      </c>
      <c r="M3" s="37" t="s">
        <v>83</v>
      </c>
      <c r="N3" s="38" t="s">
        <v>84</v>
      </c>
    </row>
    <row r="4" spans="2:14" ht="142.5" x14ac:dyDescent="0.2">
      <c r="B4" s="93">
        <v>1</v>
      </c>
      <c r="C4" s="54" t="s">
        <v>85</v>
      </c>
      <c r="D4" s="55" t="s">
        <v>86</v>
      </c>
      <c r="E4" s="56" t="s">
        <v>87</v>
      </c>
      <c r="F4" s="57" t="s">
        <v>88</v>
      </c>
      <c r="G4" s="57" t="s">
        <v>89</v>
      </c>
      <c r="H4" s="58" t="s">
        <v>90</v>
      </c>
      <c r="I4" s="47">
        <v>44196</v>
      </c>
      <c r="J4" s="53">
        <v>0.5</v>
      </c>
      <c r="K4" s="48" t="s">
        <v>160</v>
      </c>
      <c r="L4" s="60" t="s">
        <v>91</v>
      </c>
      <c r="M4" s="59" t="s">
        <v>92</v>
      </c>
      <c r="N4" s="100">
        <f>(((4/4)*0.5+(4/4)*0.5))</f>
        <v>1</v>
      </c>
    </row>
    <row r="5" spans="2:14" ht="85.5" x14ac:dyDescent="0.2">
      <c r="B5" s="94"/>
      <c r="C5" s="61"/>
      <c r="D5" s="62"/>
      <c r="E5" s="63"/>
      <c r="F5" s="41"/>
      <c r="G5" s="42"/>
      <c r="H5" s="58" t="s">
        <v>93</v>
      </c>
      <c r="I5" s="47">
        <v>44196</v>
      </c>
      <c r="J5" s="53">
        <v>0.5</v>
      </c>
      <c r="K5" s="45"/>
      <c r="L5" s="60" t="s">
        <v>94</v>
      </c>
      <c r="M5" s="59" t="s">
        <v>95</v>
      </c>
      <c r="N5" s="120"/>
    </row>
    <row r="6" spans="2:14" ht="171" x14ac:dyDescent="0.2">
      <c r="B6" s="94"/>
      <c r="C6" s="61"/>
      <c r="D6" s="62"/>
      <c r="E6" s="63"/>
      <c r="F6" s="41"/>
      <c r="G6" s="46" t="s">
        <v>96</v>
      </c>
      <c r="H6" s="58" t="s">
        <v>97</v>
      </c>
      <c r="I6" s="47">
        <v>44196</v>
      </c>
      <c r="J6" s="44">
        <v>0.4</v>
      </c>
      <c r="K6" s="48" t="s">
        <v>98</v>
      </c>
      <c r="L6" s="60" t="s">
        <v>99</v>
      </c>
      <c r="M6" s="59" t="s">
        <v>100</v>
      </c>
      <c r="N6" s="100">
        <f>((4/4)*J6)+((4/4)*J7)+((4/4)*J8)</f>
        <v>1</v>
      </c>
    </row>
    <row r="7" spans="2:14" ht="99.75" x14ac:dyDescent="0.2">
      <c r="B7" s="94"/>
      <c r="C7" s="61"/>
      <c r="D7" s="62"/>
      <c r="E7" s="63"/>
      <c r="F7" s="41"/>
      <c r="G7" s="50"/>
      <c r="H7" s="58" t="s">
        <v>101</v>
      </c>
      <c r="I7" s="47">
        <v>44196</v>
      </c>
      <c r="J7" s="44">
        <v>0.2</v>
      </c>
      <c r="K7" s="51"/>
      <c r="L7" s="60" t="s">
        <v>102</v>
      </c>
      <c r="M7" s="59" t="s">
        <v>103</v>
      </c>
      <c r="N7" s="102"/>
    </row>
    <row r="8" spans="2:14" ht="99.75" x14ac:dyDescent="0.2">
      <c r="B8" s="94"/>
      <c r="C8" s="61"/>
      <c r="D8" s="62"/>
      <c r="E8" s="63"/>
      <c r="F8" s="41"/>
      <c r="G8" s="52"/>
      <c r="H8" s="58" t="s">
        <v>104</v>
      </c>
      <c r="I8" s="47">
        <v>44196</v>
      </c>
      <c r="J8" s="44">
        <v>0.4</v>
      </c>
      <c r="K8" s="45"/>
      <c r="L8" s="60" t="s">
        <v>105</v>
      </c>
      <c r="M8" s="59" t="s">
        <v>106</v>
      </c>
      <c r="N8" s="101"/>
    </row>
    <row r="9" spans="2:14" ht="85.5" x14ac:dyDescent="0.2">
      <c r="B9" s="94"/>
      <c r="C9" s="61"/>
      <c r="D9" s="62"/>
      <c r="E9" s="63"/>
      <c r="F9" s="41"/>
      <c r="G9" s="46" t="s">
        <v>107</v>
      </c>
      <c r="H9" s="58" t="s">
        <v>108</v>
      </c>
      <c r="I9" s="47">
        <v>44196</v>
      </c>
      <c r="J9" s="44">
        <v>0.5</v>
      </c>
      <c r="K9" s="48" t="s">
        <v>109</v>
      </c>
      <c r="L9" s="60" t="s">
        <v>110</v>
      </c>
      <c r="M9" s="59" t="s">
        <v>111</v>
      </c>
      <c r="N9" s="100">
        <f>(((4/4)*0.5)+((4/4)*0.5))</f>
        <v>1</v>
      </c>
    </row>
    <row r="10" spans="2:14" ht="142.5" x14ac:dyDescent="0.2">
      <c r="B10" s="95"/>
      <c r="C10" s="64"/>
      <c r="D10" s="65"/>
      <c r="E10" s="66"/>
      <c r="F10" s="41"/>
      <c r="G10" s="52"/>
      <c r="H10" s="58" t="s">
        <v>152</v>
      </c>
      <c r="I10" s="47">
        <v>44196</v>
      </c>
      <c r="J10" s="44">
        <v>0.5</v>
      </c>
      <c r="K10" s="45"/>
      <c r="L10" s="60" t="s">
        <v>112</v>
      </c>
      <c r="M10" s="59" t="s">
        <v>153</v>
      </c>
      <c r="N10" s="101"/>
    </row>
    <row r="11" spans="2:14" ht="128.25" x14ac:dyDescent="0.2">
      <c r="B11" s="93">
        <v>1</v>
      </c>
      <c r="C11" s="54" t="s">
        <v>85</v>
      </c>
      <c r="D11" s="54" t="s">
        <v>113</v>
      </c>
      <c r="E11" s="56" t="s">
        <v>114</v>
      </c>
      <c r="F11" s="57" t="s">
        <v>115</v>
      </c>
      <c r="G11" s="57" t="s">
        <v>116</v>
      </c>
      <c r="H11" s="73" t="s">
        <v>117</v>
      </c>
      <c r="I11" s="67">
        <v>43921</v>
      </c>
      <c r="J11" s="44">
        <v>0.3</v>
      </c>
      <c r="K11" s="68" t="s">
        <v>118</v>
      </c>
      <c r="L11" s="60" t="s">
        <v>119</v>
      </c>
      <c r="M11" s="59" t="s">
        <v>120</v>
      </c>
      <c r="N11" s="100">
        <f>((1*0.3)+(1*0.4)+(1*0.3))</f>
        <v>1</v>
      </c>
    </row>
    <row r="12" spans="2:14" ht="99.75" x14ac:dyDescent="0.2">
      <c r="B12" s="96"/>
      <c r="C12" s="70"/>
      <c r="D12" s="70"/>
      <c r="E12" s="74"/>
      <c r="F12" s="41"/>
      <c r="G12" s="41"/>
      <c r="H12" s="73" t="s">
        <v>121</v>
      </c>
      <c r="I12" s="43">
        <v>44012</v>
      </c>
      <c r="J12" s="44">
        <v>0.4</v>
      </c>
      <c r="K12" s="71"/>
      <c r="L12" s="60" t="s">
        <v>122</v>
      </c>
      <c r="M12" s="59" t="s">
        <v>123</v>
      </c>
      <c r="N12" s="102"/>
    </row>
    <row r="13" spans="2:14" ht="114" x14ac:dyDescent="0.2">
      <c r="B13" s="96"/>
      <c r="C13" s="70"/>
      <c r="D13" s="70"/>
      <c r="E13" s="74"/>
      <c r="F13" s="41"/>
      <c r="G13" s="42"/>
      <c r="H13" s="73" t="s">
        <v>124</v>
      </c>
      <c r="I13" s="49">
        <v>44196</v>
      </c>
      <c r="J13" s="75">
        <v>0.3</v>
      </c>
      <c r="K13" s="71"/>
      <c r="L13" s="60" t="s">
        <v>125</v>
      </c>
      <c r="M13" s="59" t="s">
        <v>126</v>
      </c>
      <c r="N13" s="101"/>
    </row>
    <row r="14" spans="2:14" ht="99.75" x14ac:dyDescent="0.2">
      <c r="B14" s="96"/>
      <c r="C14" s="70"/>
      <c r="D14" s="70"/>
      <c r="E14" s="74"/>
      <c r="F14" s="41"/>
      <c r="G14" s="46" t="s">
        <v>127</v>
      </c>
      <c r="H14" s="58" t="s">
        <v>128</v>
      </c>
      <c r="I14" s="43">
        <v>44196</v>
      </c>
      <c r="J14" s="44">
        <v>0.5</v>
      </c>
      <c r="K14" s="48" t="s">
        <v>129</v>
      </c>
      <c r="L14" s="60" t="s">
        <v>130</v>
      </c>
      <c r="M14" s="59" t="s">
        <v>131</v>
      </c>
      <c r="N14" s="100">
        <f>(((11/11)*0.5)+((4/4)*0.5))</f>
        <v>1</v>
      </c>
    </row>
    <row r="15" spans="2:14" ht="114" x14ac:dyDescent="0.2">
      <c r="B15" s="97"/>
      <c r="C15" s="72"/>
      <c r="D15" s="72"/>
      <c r="E15" s="76"/>
      <c r="F15" s="41"/>
      <c r="G15" s="52"/>
      <c r="H15" s="58" t="s">
        <v>132</v>
      </c>
      <c r="I15" s="43">
        <v>44196</v>
      </c>
      <c r="J15" s="44">
        <v>0.5</v>
      </c>
      <c r="K15" s="77"/>
      <c r="L15" s="60" t="s">
        <v>133</v>
      </c>
      <c r="M15" s="59" t="s">
        <v>134</v>
      </c>
      <c r="N15" s="120"/>
    </row>
    <row r="16" spans="2:14" ht="228" x14ac:dyDescent="0.2">
      <c r="B16" s="93">
        <v>1</v>
      </c>
      <c r="C16" s="54" t="s">
        <v>85</v>
      </c>
      <c r="D16" s="54" t="s">
        <v>135</v>
      </c>
      <c r="E16" s="56" t="s">
        <v>136</v>
      </c>
      <c r="F16" s="57" t="s">
        <v>137</v>
      </c>
      <c r="G16" s="78" t="s">
        <v>154</v>
      </c>
      <c r="H16" s="73" t="s">
        <v>138</v>
      </c>
      <c r="I16" s="47" t="s">
        <v>139</v>
      </c>
      <c r="J16" s="79">
        <v>1</v>
      </c>
      <c r="K16" s="80" t="s">
        <v>140</v>
      </c>
      <c r="L16" s="60" t="s">
        <v>141</v>
      </c>
      <c r="M16" s="59" t="s">
        <v>155</v>
      </c>
      <c r="N16" s="69">
        <f>(11/11)</f>
        <v>1</v>
      </c>
    </row>
    <row r="17" spans="2:14" ht="171" x14ac:dyDescent="0.2">
      <c r="B17" s="98"/>
      <c r="C17" s="40"/>
      <c r="D17" s="40"/>
      <c r="E17" s="81"/>
      <c r="F17" s="41"/>
      <c r="G17" s="82" t="s">
        <v>142</v>
      </c>
      <c r="H17" s="78" t="s">
        <v>143</v>
      </c>
      <c r="I17" s="67">
        <v>44196</v>
      </c>
      <c r="J17" s="79">
        <v>1</v>
      </c>
      <c r="K17" s="68" t="s">
        <v>144</v>
      </c>
      <c r="L17" s="60" t="s">
        <v>156</v>
      </c>
      <c r="M17" s="59" t="s">
        <v>157</v>
      </c>
      <c r="N17" s="69">
        <f>(100/100)</f>
        <v>1</v>
      </c>
    </row>
    <row r="18" spans="2:14" ht="200.25" thickBot="1" x14ac:dyDescent="0.25">
      <c r="B18" s="99">
        <v>1</v>
      </c>
      <c r="C18" s="83" t="s">
        <v>85</v>
      </c>
      <c r="D18" s="83" t="s">
        <v>145</v>
      </c>
      <c r="E18" s="84" t="s">
        <v>146</v>
      </c>
      <c r="F18" s="85" t="s">
        <v>147</v>
      </c>
      <c r="G18" s="85" t="s">
        <v>147</v>
      </c>
      <c r="H18" s="85" t="s">
        <v>147</v>
      </c>
      <c r="I18" s="86">
        <v>44196</v>
      </c>
      <c r="J18" s="87">
        <v>1</v>
      </c>
      <c r="K18" s="88" t="s">
        <v>158</v>
      </c>
      <c r="L18" s="89" t="s">
        <v>159</v>
      </c>
      <c r="M18" s="90" t="s">
        <v>148</v>
      </c>
      <c r="N18" s="69">
        <f>(100/100)</f>
        <v>1</v>
      </c>
    </row>
    <row r="19" spans="2:14" ht="8.25" customHeight="1" x14ac:dyDescent="0.2"/>
  </sheetData>
  <pageMargins left="0.70866141732283472" right="0.70866141732283472" top="0.74803149606299213" bottom="0.74803149606299213" header="0.31496062992125984" footer="0.31496062992125984"/>
  <pageSetup scale="2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8863A389DCD0241AB66B7B593D8D20D" ma:contentTypeVersion="11" ma:contentTypeDescription="Crear nuevo documento." ma:contentTypeScope="" ma:versionID="7ca88ce6e19a2dfb6124d75b487f0050">
  <xsd:schema xmlns:xsd="http://www.w3.org/2001/XMLSchema" xmlns:xs="http://www.w3.org/2001/XMLSchema" xmlns:p="http://schemas.microsoft.com/office/2006/metadata/properties" xmlns:ns3="28b8358b-57d7-4115-9dc5-79f3250cf9b1" xmlns:ns4="25e4ee63-009a-43e8-a539-21e923e738f7" targetNamespace="http://schemas.microsoft.com/office/2006/metadata/properties" ma:root="true" ma:fieldsID="b52c4de75ff6a191687a7ced6403da23" ns3:_="" ns4:_="">
    <xsd:import namespace="28b8358b-57d7-4115-9dc5-79f3250cf9b1"/>
    <xsd:import namespace="25e4ee63-009a-43e8-a539-21e923e738f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8358b-57d7-4115-9dc5-79f3250cf9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e4ee63-009a-43e8-a539-21e923e738f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660354-F7D6-4C9B-9607-E5901CBCF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8358b-57d7-4115-9dc5-79f3250cf9b1"/>
    <ds:schemaRef ds:uri="25e4ee63-009a-43e8-a539-21e923e738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D5EF40-2B8B-426D-AC43-443DB7031770}">
  <ds:schemaRefs>
    <ds:schemaRef ds:uri="http://schemas.microsoft.com/sharepoint/v3/contenttype/forms"/>
  </ds:schemaRefs>
</ds:datastoreItem>
</file>

<file path=customXml/itemProps3.xml><?xml version="1.0" encoding="utf-8"?>
<ds:datastoreItem xmlns:ds="http://schemas.openxmlformats.org/officeDocument/2006/customXml" ds:itemID="{EE3DF91C-22BF-495B-AB88-99F09336E8EA}">
  <ds:schemaRefs>
    <ds:schemaRef ds:uri="http://schemas.microsoft.com/office/2006/documentManagement/types"/>
    <ds:schemaRef ds:uri="http://schemas.microsoft.com/office/infopath/2007/PartnerControls"/>
    <ds:schemaRef ds:uri="28b8358b-57d7-4115-9dc5-79f3250cf9b1"/>
    <ds:schemaRef ds:uri="http://purl.org/dc/elements/1.1/"/>
    <ds:schemaRef ds:uri="http://schemas.microsoft.com/office/2006/metadata/properties"/>
    <ds:schemaRef ds:uri="http://purl.org/dc/terms/"/>
    <ds:schemaRef ds:uri="25e4ee63-009a-43e8-a539-21e923e738f7"/>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Anexo 1</vt:lpstr>
      <vt:lpstr>Anexo 2</vt:lpstr>
      <vt:lpstr>'Anexo 1'!Área_de_impresión</vt:lpstr>
      <vt:lpstr>'Anexo 2'!Área_de_impresión</vt:lpstr>
      <vt:lpstr>'Anexo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santiago santos</cp:lastModifiedBy>
  <cp:lastPrinted>2020-01-31T20:44:35Z</cp:lastPrinted>
  <dcterms:created xsi:type="dcterms:W3CDTF">2019-04-24T15:44:32Z</dcterms:created>
  <dcterms:modified xsi:type="dcterms:W3CDTF">2021-03-09T19:25:29Z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0x010100A8863A389DCD0241AB66B7B593D8D20D</vt:lpwstr>
  </property>
</Properties>
</file>