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transmilenio-my.sharepoint.com/personal/katherine_prada_transmilenio_gov_co/Documents/OCI2021/2. Dependencias/1. SE/2. Informe/"/>
    </mc:Choice>
  </mc:AlternateContent>
  <xr:revisionPtr revIDLastSave="677" documentId="13_ncr:1_{19D04678-FDBE-4F4B-8F17-33C6B4657B1A}" xr6:coauthVersionLast="45" xr6:coauthVersionMax="45" xr10:uidLastSave="{92E23217-86EE-4B2B-97F4-8750309105CE}"/>
  <bookViews>
    <workbookView xWindow="-120" yWindow="-120" windowWidth="29040" windowHeight="15840" tabRatio="754" activeTab="2" xr2:uid="{00000000-000D-0000-FFFF-FFFF00000000}"/>
  </bookViews>
  <sheets>
    <sheet name="Anexo 1 - Analisis Indicadores" sheetId="5" r:id="rId1"/>
    <sheet name="Acerno_Cache_XXXXX" sheetId="11" state="veryHidden" r:id="rId2"/>
    <sheet name="Anexo 2 - Seguimiento PAI" sheetId="6" r:id="rId3"/>
  </sheets>
  <externalReferences>
    <externalReference r:id="rId4"/>
  </externalReferences>
  <definedNames>
    <definedName name="_xlnm._FilterDatabase" localSheetId="2" hidden="1">'Anexo 2 - Seguimiento PAI'!$A$4:$N$31</definedName>
    <definedName name="Afeb">[1]Resumen!$D$30</definedName>
    <definedName name="Ajul">[1]Resumen!$I$31</definedName>
    <definedName name="Amar">[1]Resumen!$E$31</definedName>
    <definedName name="_xlnm.Print_Area" localSheetId="2">'Anexo 2 - Seguimiento PAI'!$A$1:$O$31</definedName>
    <definedName name="Tene">[1]Resumen!$C$30</definedName>
    <definedName name="Tfeb">[1]Resumen!$D$29</definedName>
    <definedName name="_xlnm.Print_Titles" localSheetId="0">'Anexo 1 - Analisis Indicadores'!$1:$4</definedName>
    <definedName name="_xlnm.Print_Titles" localSheetId="2">'Anexo 2 - Seguimiento PAI'!$1:$4</definedName>
    <definedName name="Tjul">[1]Resumen!$I$30</definedName>
    <definedName name="Tmar">[1]Resumen!$E$30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 i="5" l="1"/>
  <c r="K8" i="5" l="1"/>
  <c r="M8" i="5"/>
  <c r="B59" i="6" l="1"/>
  <c r="N31" i="6" l="1"/>
  <c r="M9" i="5" l="1"/>
  <c r="M31" i="6" l="1"/>
</calcChain>
</file>

<file path=xl/sharedStrings.xml><?xml version="1.0" encoding="utf-8"?>
<sst xmlns="http://schemas.openxmlformats.org/spreadsheetml/2006/main" count="188" uniqueCount="157">
  <si>
    <t>Compromiso</t>
  </si>
  <si>
    <t>Listado de Actividades Necesarias para el Logro del Producto</t>
  </si>
  <si>
    <t>Ponderación en el Logro del Producto</t>
  </si>
  <si>
    <t>Indicador</t>
  </si>
  <si>
    <t>Proceso</t>
  </si>
  <si>
    <t>Fecha de Inicio</t>
  </si>
  <si>
    <t>Fecha final de Ejecución</t>
  </si>
  <si>
    <t>Gestión Económica de los Agentes del Sistema</t>
  </si>
  <si>
    <t>{(Informe elaborado que incluya los resultados de la revisión efectuada /1)*0,50 +</t>
  </si>
  <si>
    <t>Anexo 1 - Matriz de Análisis de Indicadores de Gestión</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</si>
  <si>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</si>
  <si>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</si>
  <si>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</si>
  <si>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</si>
  <si>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</si>
  <si>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</si>
  <si>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</si>
  <si>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</si>
  <si>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</si>
  <si>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</si>
  <si>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</si>
  <si>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Actualización de tarifas de remuneración a concesionarios del SITP.</t>
  </si>
  <si>
    <t>Eficiencia</t>
  </si>
  <si>
    <t>Anual</t>
  </si>
  <si>
    <t>N. A.</t>
  </si>
  <si>
    <t>Dane, Ministerio de Minas, Ministerio de Trabajo</t>
  </si>
  <si>
    <t>CM1</t>
  </si>
  <si>
    <t>Porcentaje de error en la proyección de ingresos del Ente Gestor por participación en la remuneración de los agentes del Sistema</t>
  </si>
  <si>
    <t>Mantener la proyección de ingresos de TRANSMILENIO S.A.  por participación en la remuneración de los agentes del Sistema, con una confiabilidad que permita tomar decisiones a nivel de planeación presupuestal de la entidad.
Este indicador permite observar el porcentaje de error que se tiene entre los ingresos proyectados y los ingresos reales, ajustado por el error en la proyección de oferta y demanda.</t>
  </si>
  <si>
    <t xml:space="preserve">   + / - 10%</t>
  </si>
  <si>
    <t>El error máximo de la proyección de ingresos frente a los ingresos reales debe ser menor al + / - 8%</t>
  </si>
  <si>
    <t xml:space="preserve">Profesional Especializado de Planeación Tarifaria </t>
  </si>
  <si>
    <t>CM2</t>
  </si>
  <si>
    <t>Liquidaciones que han sido ajustadas debido a la gestión del subproceso de Remuneración de Agentes del Sistema</t>
  </si>
  <si>
    <t>Eficacia</t>
  </si>
  <si>
    <t>Disminuir los ajustes efectuados debido a inconsistencias realizadas por la gestión del personal del subproceso de Remuneración de Agentes del Sistema en las liquidaciones previas semanales.
Permite hacer seguimiento a los ajustes efectuados  por la gestión del personal del subproceso de Remuneración de Agentes del Sistema en las liquidaciones previas semanales para medir la oportunidad y calidad de la información entregada.</t>
  </si>
  <si>
    <t>Trimestral</t>
  </si>
  <si>
    <t>Lograr como máximo que el 30% de las liquidaciones deban ser ajustadas</t>
  </si>
  <si>
    <t>Lograr que el 0% de las liquidaciones semanales deban ser ajustadas</t>
  </si>
  <si>
    <t>La fuente de la información son las liquidaciones previas de las Remuneraciones de los Agentes, en el ítem de Ajustes, teniendo en cuenta que se hace una selección dependiendo del concepto del ajuste y el área generador (cartas de ajustes enviadas al concesionario).</t>
  </si>
  <si>
    <t>CM3</t>
  </si>
  <si>
    <t xml:space="preserve">Liquidaciones Previas entregadas a Tiempo a la Fiduciaria </t>
  </si>
  <si>
    <t>Disminuir el número de liquidaciones semanales que se entregan por fuera del plazo máximo permitido a la Fiduciaria.
Permite hacer seguimiento a las causas que eventualmente afecten la oportunidad en la entrega de las liquidaciones previas</t>
  </si>
  <si>
    <t>Lograr como mínimo que el 90% de las liquidaciones sean entregadas los días miércoles</t>
  </si>
  <si>
    <t>Lograr que el 100% de las liquidaciones sean entregadas a tiempo</t>
  </si>
  <si>
    <t>Fechas en las cuales se subió la liquidación previa al aplicativo implementado por la Fiduciaria o el correo enviado a la Fiduciaria con la liquidación previa</t>
  </si>
  <si>
    <t>CM4</t>
  </si>
  <si>
    <t xml:space="preserve">Porcentaje Total de Cumplimiento </t>
  </si>
  <si>
    <t>Fecha de Entrega de la Actividad</t>
  </si>
  <si>
    <t>Resultado Esperado</t>
  </si>
  <si>
    <t>PA1</t>
  </si>
  <si>
    <t>PA2</t>
  </si>
  <si>
    <t>PA3</t>
  </si>
  <si>
    <t>PA4</t>
  </si>
  <si>
    <t>PA5</t>
  </si>
  <si>
    <t>PA6</t>
  </si>
  <si>
    <t>PA7</t>
  </si>
  <si>
    <t>PA8</t>
  </si>
  <si>
    <t>PA9</t>
  </si>
  <si>
    <t>PA10</t>
  </si>
  <si>
    <t>PA14</t>
  </si>
  <si>
    <t>PA15</t>
  </si>
  <si>
    <t>PA16</t>
  </si>
  <si>
    <t>PA17</t>
  </si>
  <si>
    <t>PA18</t>
  </si>
  <si>
    <t>PA19</t>
  </si>
  <si>
    <t>PA20</t>
  </si>
  <si>
    <t>PA21</t>
  </si>
  <si>
    <t>PA22</t>
  </si>
  <si>
    <t>Anexo 2 - Matriz Seguimiento al Plan de Acción Institucional</t>
  </si>
  <si>
    <t>Mensual</t>
  </si>
  <si>
    <t>Elaboración de estudio técnico y económico para la contratación de la consultoría</t>
  </si>
  <si>
    <t>Contratación de la consultoría</t>
  </si>
  <si>
    <t>Entrega producto 1 por parte de la consultoría - Plan de trabajo, cronograma, metodología y cumplimiento de obligaciones, presentado a la Subgerente Económica (o)</t>
  </si>
  <si>
    <t>Entrega producto 2 por parte de la consultoría - Primer informe de avance, presentado a la Subgerente Económica (o)</t>
  </si>
  <si>
    <t>Entrega producto 3 por parte de la consultoría - Segundo informe de avance, presentado a la Subgerente Económica (o)</t>
  </si>
  <si>
    <t>Entrega producto 4 por parte de la consultoría - Informe Final, presentado a la Subgerente Económica (o)</t>
  </si>
  <si>
    <t>Solicitud de cotizaciones a los diferentes proveedores. Mínimo deberán ser 3 cotizaciones requeridas.</t>
  </si>
  <si>
    <t>Recopilación de la información requerida en archivo formato Excel, con alimentación entre enero y septiembre de 2020.
Nota: La elaboración de este archivo será una actividad continua durante el año.</t>
  </si>
  <si>
    <t>Depuración de la información, en archivo formato Excel.</t>
  </si>
  <si>
    <t>Construcción de indicadores, en archivo formato Excel.</t>
  </si>
  <si>
    <t>Presentación de indicadores de la base de datos a la Subgerente Económica (o), por correo electrónico</t>
  </si>
  <si>
    <t>{(Estudio técnico y económico para contratación de la consultoría /1)*0,16 +</t>
  </si>
  <si>
    <t>Contrato de consultoría suscrito / 1)*0,16 +</t>
  </si>
  <si>
    <t>(entrega de producto 1 /1)*0,16 +</t>
  </si>
  <si>
    <t xml:space="preserve">(entrega de producto 2 /1)*0,16 +
</t>
  </si>
  <si>
    <t>(entrega de producto 3 /1)*0,16 +</t>
  </si>
  <si>
    <t>(entrega de producto 4 /1)*0,20} * 100</t>
  </si>
  <si>
    <t>{(Solicitud de cotizaciones /3)*0,20 +</t>
  </si>
  <si>
    <t>(Matriz en Excel de Recopilación elaborada /1)*0,20 +</t>
  </si>
  <si>
    <t>(Depuración de la información en archivo formato Excel/1)*0,20 +</t>
  </si>
  <si>
    <t>(Construcción de indicadores, en archivo formato Excel/1)*0,20 +</t>
  </si>
  <si>
    <t>(Presentación de indicadores de la base de datos/1)*0,20} * 100</t>
  </si>
  <si>
    <t>Revisar los aspectos posibles a mejorar, su conveniencia y procedencia y plasmar en un informe que especifique los factores que hayan sido sujetos de actualización dentro del modelo.
Nota: El informe se realizará de forma paralela a la actualización del modelo FET</t>
  </si>
  <si>
    <t xml:space="preserve"> (Actualización Modelo FET Elaborada/1)*0,50} * 100</t>
  </si>
  <si>
    <t>Recopilar información, en archivo formato Excel</t>
  </si>
  <si>
    <t>Análisis de la información y formulación de indicadores, en archivo formato Excel.</t>
  </si>
  <si>
    <t>Elaboración del documento en formato Word y remisión por correo electrónico a la Subgerente Económica (o)</t>
  </si>
  <si>
    <t>{(Matriz en Excel de Recopilación elaborada /1)*0,25 +</t>
  </si>
  <si>
    <t>(Depuración de la información en archivo formato Excel/1)*0,25 +</t>
  </si>
  <si>
    <t>(Archivo en Excel con el análisis de información y formulación de indicadores/1)*0,25 +</t>
  </si>
  <si>
    <t>(Documento elaborado en word y presentado/1)*0,25} * 100</t>
  </si>
  <si>
    <t>(Documento elaborado en word y presentado /1)*0,25} * 100</t>
  </si>
  <si>
    <t>Levantamiento de la información de obligaciones económicas y financieras de los concesionarios y/u operadores, en formato Excel, conforme los respectivos contratos de concesión, sus estudios previos y anexos.</t>
  </si>
  <si>
    <t>Estructurar la forma de realizar el seguimiento por parte de las diferentes interventorías a los contratos de concesión del Sistema, en lo referente a las obligaciones económicas y financieras. Lo anterior se realizará en archivo formato Excel.</t>
  </si>
  <si>
    <t>Estructurar y estandarizar los formatos en archivos Excel, que deberán ser utilizados como insumo para los seguimientos a ser diligenciados por los concesionarios y las fiducias, respecto a temas económicos y financieros.</t>
  </si>
  <si>
    <t>Presentar a la Subgerente Económica (o) mediante correo electrónico los formatos elaborados.</t>
  </si>
  <si>
    <t>SEP1 Realizar el seguimiento y revisión de los costos del Sistema</t>
  </si>
  <si>
    <t>SEP2 Proyectar la situación financiera del Sistema, incluyendo las necesidades de recursos externos y presentar a la Administración Distrital los distintos escenarios frente a los niveles de tarifas a los usuarios a establecer.</t>
  </si>
  <si>
    <t>SEP3 Adelantar actividades que permitan optimizar y fortalecer los roles y responsabilidades a cargo de la Subgerencia Económica</t>
  </si>
  <si>
    <t>Elaborar un (1) diagnóstico del sector, en documento Word</t>
  </si>
  <si>
    <t>Presentar el 50% de la matriz en excel que contiene el mapeo de las obligaciones económicas y financieras del contrato de Recaudo Bogotá asociadas a procesos y macroprocesos.</t>
  </si>
  <si>
    <t>Presentar el restante 50% de la matriz en excel que contiene el mapeo de las obligaciones económicas y financieras del contrato de Recaudo Bogotá asociadas a procesos y macroprocesos.</t>
  </si>
  <si>
    <t>{(Diagnóstico del sector elaborado en Word /1)*0,20 +</t>
  </si>
  <si>
    <t>(Documento elaborado en word con la evaluación de posibles fórmulas de remuneración/1)*0,30 +</t>
  </si>
  <si>
    <t>(Documento elaborado en word y presentado a la Subgerente Económica/1)*0,50} * 100</t>
  </si>
  <si>
    <t>SEP4 Aportar desde el alcance económico y financiero en la planeación del plan de transición del contrato del SIRCI</t>
  </si>
  <si>
    <t xml:space="preserve">Convocar al tribunal de decisiones para analizar las opciones frente al contrato de administración de recursos del Sistema </t>
  </si>
  <si>
    <t>Desarrollar la opción definida por el tribunal de decisiones, para lograr el contrato de administración de recursos del Sistema.</t>
  </si>
  <si>
    <t>{((1) convocatoria realizada al tribunal de decisiones /1)*0,50 +</t>
  </si>
  <si>
    <t>(Contar con (1) contrato de administración de recursos del Sistema /1)*0,50} * 100</t>
  </si>
  <si>
    <t>Se logró reunir al Tribunal de Decisiones con el objeto de definir la modificación contractual con Fidupopular y se firmó la modificación por parte de los fideicomitentes y Fidupopular.</t>
  </si>
  <si>
    <t>Teniendo en cuenta que la actividad necesaria para logro del producto se cumplió debido a que se cuenta con el contrato 574 de 2020 con UT DELOITTE - TRANSCONSULT
Resultado de la actividad 2: 16%
Los soportes se archivan en la carpeta compartida del presente trabajo, con la siguiente nomenclatura:
1. PA2. Caratula CTO574-20
2. PA2. Lineamientos Generales Anexos CTO574-20</t>
  </si>
  <si>
    <t>Realizar la actualización de las tarifas de remuneración de los concesionarios del SITP, dentro de los plazos previstos contractualmente.
Este indicador permite medir el nivel de cumplimiento de las actualizaciones tarifarias.</t>
  </si>
  <si>
    <t>Valor Minimo Aceptado</t>
  </si>
  <si>
    <t>Lograr que el 100% de las actualizaciones de tarifas de remuneración de los concesionarios del SITP, se realice dentro de los 10 primeros días hábiles de cada mes.</t>
  </si>
  <si>
    <t xml:space="preserve">* El plazo máximo permitido por la Fiduciaria se refiere que la liquidación previa debe estar a más tardar el día miercoles en el FTP (aplicativo de la fiduciaria Popular), </t>
  </si>
  <si>
    <t>Resultado del Auditor y o de OAP</t>
  </si>
  <si>
    <t>Teniendo en cuenta que la Oficina Asesora de Planeación como segunda línea de Defensa adelantó el seguimiento a este compromiso con sus respectivas actividades, este no fue objeto de evaluación por Parte de la Oficina de Control Interno. No obstante se presenta el resultado verificado por dicha área.</t>
  </si>
  <si>
    <t>1.1. (1) Revisión de tarifas de remuneración de vehículo y kilómetro y de la canasta de costos de los contratos de concesión de la Fase III del SITP.</t>
  </si>
  <si>
    <t xml:space="preserve">1.2. Conformar (1) base de datos que contenga la información de costos de inversión, operación y mantenimiento de buses del Sistema. </t>
  </si>
  <si>
    <t>2.1. (1) Modelo FET Actualizado</t>
  </si>
  <si>
    <t>2.2. (1) estudio técnico y financiero de soporte a la actualización tarifaria</t>
  </si>
  <si>
    <t>3.1. Elaborar (3) matrices de seguimiento a las obligaciones contractuales financieras para los concesionarios de las fases III, V y Cable con el fin de armonizar las actividades adelantadas por las diferentes interventorías.</t>
  </si>
  <si>
    <t>4.1. (1) matriz en excel que contenga el mapeo de las obligaciones económicas y financieras del contrato de Recaudo Bogotá asociadas a procesos y macroprocesos.</t>
  </si>
  <si>
    <t>5.1. Contar con (1) contrato de administración de los recursos del Sistema</t>
  </si>
  <si>
    <t>Resultado del Producto 2.2.: 100%
Los soportes para el producto se archivan en la carpeta compartida del presente trabajo, con la siguiente nomenclatura:
1. PA10. 2020EE10050 Memorando SDM Requerimientos TRANSMILENIO
2. PA10. 2020EE12467 Memorando SDM Requerimientos TRANSMILENIO
3. PA10. 2020EE18406 Remisión Estudio Técnico Actualización Tarifaria SDM
4. PA10. Aclaración de observaciones</t>
  </si>
  <si>
    <t>La Subgerencia Económica indicó como avance del producto que se realizaron los estudios de soporte a la actualización tarifaria y requerimientos del FET, en cumplimiento de las funciones de TMSA con el fin de contar con los recursos para cubrir el diferencial tarifario para la vigencia 2021. 
Se adjuntan los soportes "Producto 2.1, Producto 2.2 y Producto 2.3" con los estudios de actualización tarifaria realizados.
Teniendo en cuenta los soportes remitidos correspondientes a los estudios técnicos remitidos a la Secretaria Distrital de Movilidad, se cumplieron las actividades y por ende el producto</t>
  </si>
  <si>
    <t>SEP5 Dar continuidad a la administración de los recursos del Sistema</t>
  </si>
  <si>
    <t>De acuerdo con la información suministrada por la dependencia el cálculo mensual se realizaría para los ocho concesionarios, por lo que la fórmula del indicador y la meta a lograr no tendrían relación.
Se observó que para en julio y octubre de 2020 de la etiqueta del radicado tiene fecha del onceavo día hábil, pero el tramite de solicitud de salida al área de correspondencia si cumple con los términos del indicador, por lo que se recomienda tomar las acciones preventivas para que el envió quede en los términos.
Del recálculo de indicador se evidencia que para la vigencia 2020 se logró el reporte de las actualizaciones dentro de los diez (10) primeros días hábiles de cada mes, por lo tanto en un promedio simple el indicador alcanzó un porcentaje de cumplimiento del 100%
Los soportes se archivan en la carpeta compartida del presente trabajo, con la siguiente nomenclatura:
1. CM1. Soportes Indicador</t>
  </si>
  <si>
    <t>Según lo reportado por la Subgerencia Económica, para el año 2020, lo recaudado por el Ente Gestor superó lo proyectado en un 5,47%. Es importante mencionar que no se registró la descripción en la ficha técnica, por tanto no evidencia las circunstancias por la cuales se llegó al resultado. Por otra parte se indicó que el indicador sería revisado para ser ajustado.
Por otra parte se evidenció que se reportó de forma extemporánea, incumpliendo con el numeral 6.8. Reporte de los indicadores de gestión en la viñeta 4 “El reporte deberá ser realizado los primeros diez días hábiles del mes siguiente al período que se reporta posterior a este tiempo, el archivo será retirado.”
Los soportes se archivan en la carpeta compartida del presente trabajo, con la siguiente nomenclatura:
1. CM2. indicador planeación SITP
2. CM2. Reporte indicador OAP</t>
  </si>
  <si>
    <t>No se evidenció lo establecido en el numera 6.7 "Seguimiento de los indicadores de gestión" así: "(...) en caso de que no se hayan alcanzado las metas propuestas, se deben documentar las acciones que sean pertinentes, en cumplimiento de los dispuesto en el procedimiento de Acciones Correctivas, Preventivas y de Mejora.", conforme a la verificación de la matriz que se encuentra publicada en la intranet se observa en la ficha técnica se registra el porque no se logró con la meta mínima del 90%.
Teniendo en cuenta que para de las 53 semanas remuneradas en la vigencia 2020, 47 fueron entregadas a tiempo conforme a lo establecido en la ficha tecina, el indicador alcanzó un porcentaje de cumplimiento del 88,68%, no obstante es importante mencionar que la ficha que se encuentra publicada presenta inconstancias en el segundo trimestre debido a que se reportó como semanas base 11 y para los meses analizados fueron 13.
Por otra parte se evidenció que se reportó de forma extemporánea, incumpliendo con el numeral 6.8. Reporte de los indicadores de gestión en la viñeta 4 “El reporte deberá ser realizado los primeros diez días hábiles del mes siguiente al período que se reporta posterior a este tiempo, el archivo será retirado.”
Los soportes se archivan en la carpeta compartida del presente trabajo, con la siguiente nomenclatura: 
1. CM3 y CM4. Soportes</t>
  </si>
  <si>
    <t>La Subgerencia Económica indicó para el producto que se conformó una base de datos de información de costos del Sistema, con el fin de tener el referente de variables de costos de operación, mantenimiento e inversión de las tipologías de vehículos del Sistema.
Se adjunta el soporte "Producto 2" que contiene el correo en el cual se remitió al Subgerente Económico el informe de indicadores.
Teniendo en cuenta que la información registrada en la base de datos es de carácter confidencial, se valido mediante el correo remitido al Subgerente Económico y en reunión del 26 de enero de 2021, se permitió observar el documento sin conservar soporte documental, por lo que se evidenció el cumplimiento de las actividades y por ende del producto
Resultado del Producto 1.2: 20%
Los soportes para el producto se archivan en la carpeta compartida del presente trabajo, con la siguiente nomenclatura:
1. PA7. Base de Datos Indicadores
2. PA7. Informe costos - indicadores SE</t>
  </si>
  <si>
    <t>La Subgerencia Económica indicó como avance del producto que se realizó la actualización del modelo de proyección de Ingresos y Costos del Sistema, con el fin de afinar las proyecciones de requerimientos de recursos del Fondo de Estabilización Tarifaria.
Se adjuntan los soportes "Producto 1.1 y Producto 1.2" en los cuales se evidencia el correo enviado al Subgerente Económico con el modelo del FET versión final con las matrices en Excel. Dichas matrices se omitieron por ser de carácter confidencial, pero se envía pantallazo del correo para que se evidencie su envío.
Teniendo en cuenta el soporte remitido correspondiente al informe de los ajustes y mejoras realizadas al modelo FET durante la vigencia 2020, se cumplió la actividad.
Resultado de la Actividad 1: 20%
Los soportes para el producto se archivan en la carpeta compartida del presente trabajo, con la siguiente nomenclatura:
1. PA8. Informe Actualización del Modelo FET 2020
2. PA8 y PA9. Correo Actualización del Modelo FET 2020</t>
  </si>
  <si>
    <t>Teniendo en cuenta que la información registrada en el modelo es de carácter confidencial, se valido mediante el correo remitido al Subgerente Económico y en reunión del 26 de enero de 2021, se permitió observar el documento sin conservar soporte documental, por lo que se evidenció el cumplimiento de la actividad
Resultado de la Actividad 2: 50%
Los soportes para el producto se archivan en la carpeta compartida del presente trabajo, con la siguiente nomenclatura:
1. PA9. Remisión SE Actualización Modelo FET 31-12-2020
2. PA8 y PA9. Correo Actualización del Modelo FET 2020
3. PA9. Soporte Modelo FET</t>
  </si>
  <si>
    <t>La Subgerencia Económica reportó a la Oficina Asesora de Planeación como avance del cumplimiento que se establecieron las matrices en Excel para las Fases III, V y el operador de Cable , las cuales evidencian cada una de las obligaciones económicas y financieras que establecen los contratos de Concesión.
Se estructuró el seguimiento de la nueva interventoría de Fase III y el operador del Cable, en lo referente a las obligaciones económicas y financieras.
Se estructuraron y estandarizaron los formatos de información financiera correspondientes a Fase III, V y Operador del Cable, los cuales han sido socializados con cada uno de los Concesionarios y Fiducias. Se elaboraron los formatos de fiducia correspondientes a Fase III.
Se presentó al Subgerente Económico, mediante correo electrónico, los formatos de información financiera de fase III, V y Operador del cable.</t>
  </si>
  <si>
    <t>La Subgerencia Económica reportó a la Oficina Asesora de Planeación como avance del cumplimiento que se elaboró matriz en Excel elaborada con el 100% de obligaciones económicas del contrato del SIRCI, asociadas a procesos y macroprocesos.
Teniendo en cuenta que la Oficina Asesora de Planeación como segunda línea de Defensa adelantó el seguimiento a este compromiso con sus respectivas actividades, este no fue objeto de evaluación por Parte de la Oficina de Control Interno. No obstante se presenta el resultado verificado por dicha área.</t>
  </si>
  <si>
    <t>De acuerdo con la información reportada por la Subgerencia Económica para la vigencia 2018, 2019 y 2020, el porcentaje de los ajustes en la remuneración correspondientes a la gestión del subproceso de Remuneración de Agentes del Sistema, fueron del 0,1%, 8,08% y 1,03% respectivamente, es decir que los resultados de dichas vigencias reflejan que siempre se logrará el cumplimiento de la meta.
Por anterior se recomienda revisar y o ajustar el valor máximo aceptado toda vez que como se indicó con la meta actual el área siempre va a cumplir, por lo tanto nunca requerirá la toma de acciones preventivas que promuevan la mejora continua.
Teniendo en cuenta que para los cuatro trimestres se reportó como resultado del indicador 2%, 2%, 0% y 0%, por lo tanto en un promedio simple el indicador presenta un resultado del 1,03%, conforme a lo registrado en la ficha tecina, no obstante al realizar el recálculo del indicador acumulado en la vigencia 2020, el porcentaje es del 2,18%. 
Debido a que la meta a lograr es del 0% de las liquidaciones semanales, no es posible calcular el grado de cumplimiento porque el resultado es indeterminado, por lo tanto no se realiza la calificación de este.
Por otra parte se evidenció que se reportó de forma extemporánea, incumpliendo con el numeral 6.8. Reporte de los indicadores de gestión en la viñeta 4 “El reporte deberá ser realizado los primeros diez días hábiles del mes siguiente al período que se reporta posterior a este tiempo, el archivo será retirado.”
Los soportes se archivan en la carpeta compartida del presente trabajo, con la siguiente nomenclatura: 
1. CM3 y CM4.</t>
  </si>
  <si>
    <t>Producto y o Meta</t>
  </si>
  <si>
    <t xml:space="preserve">La Subgerencia Económica Reporto como avance para todo el compromiso que con el desarrollo del proceso precontractual, de contratación y ejecución de la consultoría de revisión de tarifas y canasta de costos, se da cumplimiento a lo dispuesto en los contratos de concesión en su cláusula 64, parágrafo 1 de la licitación pública 04 de 2009.
Teniendo en cuenta que la actividad necesaria para logro del producto se cumplió debido a que se cuenta con el contrato 574 de 2020 con UT DELOITTE - TRANSCONSULT
Resultado de la actividad 1: 16%
Los soportes se archivan en la carpeta compartida del presente trabajo, con la siguiente nomenclatura:
1. PA1. Estudio Previo Canasta de Costos 12.02.2020
2. PA1. Pliego de Condiciones
3. PA1. Anexo Técnico Canasta de Costos 27.01.2020 </t>
  </si>
  <si>
    <t>Teniendo en cuenta el radicado 2020ER19620 del 15-07-2020, mediante el cual el contratista remitió el Producto 1, se evidencia que la actividad necesaria para logro del producto se cumplió
Resultado de la actividad 3: 16%
Los soportes se archivan en la carpeta compartida del presente trabajo, con la siguiente nomenclatura:
1. PA3 a PA6. Ejemplo citación de verificación resultados.
2. PA3 a PA6. Memorandos Entrega de productos
3. PA3. 2020ER19620 Producto 1 15-07-2020
4. PA3. 2020ER19620 Producto 1 Cronograma
5. PA3. 2020ER19620 Producto 1 Metodología</t>
  </si>
  <si>
    <t>Teniendo en cuenta el radicado 2020ER25670 del 14-09-2020, mediante el cual el contratista remitió el Producto 1, se evidencia que la actividad necesaria para logro del producto se cumplió
Resultado de la actividad 4: 16%
Los soportes se archivan en la carpeta compartida del presente trabajo, con la siguiente nomenclatura:
1. PA3 a PA6. Ejemplo citación de verificación resultados.
2. PA3 a PA6. Memorandos Entrega de productos
3. PA4. 2020ER25670 Producto 2 14-09-2020</t>
  </si>
  <si>
    <t>Teniendo en cuenta el radicado 2020ER27593 del 30-09-2020, mediante el cual el contratista remitió el Producto 1, se evidencia que la actividad necesaria para logro del producto se cumplió
Resultado de la actividad 5: 16%
Los soportes se archivan en la carpeta compartida del presente trabajo, con la siguiente nomenclatura:
1. PA3 a PA6. Ejemplo citación de verificación resultados.
2. PA3 a PA6. Memorandos Entrega de productos
3. PA5. 2020ER27593 Producto 3 30-09-2020</t>
  </si>
  <si>
    <t>Teniendo en cuenta el radicado 2020ER32712 del 13-11-2020, mediante el cual el contratista remitió el Producto 1, se evidencia que la actividad necesaria para logro del producto se cumplió
Resultado de la actividad 6: 20%
Los soportes se archivan en la carpeta compartida del presente trabajo, con la siguiente nomenclatura:
1. PA3 a PA6. Ejemplo citación de verificación resultados.
2. PA3 a PA6. Memorandos Entrega de productos
3. PA6. 2020ER32712 Producto 4 13-11-2020</t>
  </si>
  <si>
    <t xml:space="preserve">Actualizar modelo FET en formato Excel que contemple los mismos aspectos incorporados en el informe y remitir por correo electrónico la versión definitiva a la Subgerente Económica 
Nota: La actualización del modelo FET se realizará de forma paralela al informe </t>
  </si>
  <si>
    <t>Seguimiento OCI Vigencia 2020</t>
  </si>
  <si>
    <t>Programación Porcentual Esperado con corte 31/12/20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</si>
</sst>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d/mm/yyyy;@"/>
    <numFmt numFmtId="165" formatCode="0.0%"/>
    <numFmt numFmtId="166" formatCode="0.000"/>
    <numFmt numFmtId="167" formatCode="d\-mmm\-yyyy"/>
  </numFmts>
  <fonts count="27" x14ac:knownFonts="1">
    <font>
      <sz val="11"/>
      <color indexed="8"/>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indexed="8"/>
      <name val="Calibri"/>
      <family val="2"/>
      <scheme val="minor"/>
    </font>
    <font>
      <sz val="9"/>
      <name val="Tahoma"/>
      <family val="2"/>
    </font>
    <font>
      <u/>
      <sz val="12"/>
      <color theme="10"/>
      <name val="Arial"/>
      <family val="2"/>
    </font>
    <font>
      <sz val="10"/>
      <name val="Arial"/>
      <family val="2"/>
    </font>
    <font>
      <b/>
      <sz val="9"/>
      <name val="Tahoma"/>
      <family val="2"/>
    </font>
    <font>
      <b/>
      <sz val="16"/>
      <name val="Tahoma"/>
      <family val="2"/>
    </font>
    <font>
      <sz val="12"/>
      <name val="Tahoma"/>
      <family val="2"/>
    </font>
    <font>
      <sz val="11"/>
      <name val="Tahoma"/>
      <family val="2"/>
    </font>
    <font>
      <b/>
      <sz val="8"/>
      <name val="Tahoma"/>
      <family val="2"/>
    </font>
    <font>
      <sz val="8"/>
      <name val="Tahoma"/>
      <family val="2"/>
    </font>
    <font>
      <sz val="11"/>
      <name val="Arial"/>
      <family val="2"/>
    </font>
    <font>
      <b/>
      <sz val="18"/>
      <name val="Arial"/>
      <family val="2"/>
    </font>
    <font>
      <b/>
      <sz val="10"/>
      <name val="Arial"/>
      <family val="2"/>
    </font>
    <font>
      <sz val="10"/>
      <name val="Tahoma"/>
      <family val="2"/>
    </font>
    <font>
      <sz val="9"/>
      <name val="Cambria"/>
      <family val="1"/>
    </font>
    <font>
      <b/>
      <sz val="9"/>
      <name val="Cambria"/>
      <family val="1"/>
    </font>
    <font>
      <sz val="11"/>
      <name val="Cambria"/>
      <family val="1"/>
    </font>
    <font>
      <sz val="12"/>
      <name val="Cambria"/>
      <family val="1"/>
    </font>
    <font>
      <b/>
      <sz val="10"/>
      <name val="Cambria"/>
      <family val="1"/>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DF0E9"/>
        <bgColor indexed="64"/>
      </patternFill>
    </fill>
    <fill>
      <patternFill patternType="solid">
        <fgColor rgb="FFF2F8EE"/>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medium">
        <color indexed="64"/>
      </right>
      <top/>
      <bottom/>
      <diagonal/>
    </border>
    <border>
      <left style="thin">
        <color auto="1"/>
      </left>
      <right style="medium">
        <color indexed="64"/>
      </right>
      <top/>
      <bottom style="thin">
        <color auto="1"/>
      </bottom>
      <diagonal/>
    </border>
    <border>
      <left style="thin">
        <color indexed="64"/>
      </left>
      <right style="thin">
        <color indexed="64"/>
      </right>
      <top/>
      <bottom style="medium">
        <color indexed="64"/>
      </bottom>
      <diagonal/>
    </border>
    <border>
      <left style="thin">
        <color auto="1"/>
      </left>
      <right style="thin">
        <color auto="1"/>
      </right>
      <top style="medium">
        <color auto="1"/>
      </top>
      <bottom/>
      <diagonal/>
    </border>
    <border>
      <left style="medium">
        <color indexed="64"/>
      </left>
      <right style="thin">
        <color auto="1"/>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auto="1"/>
      </left>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2">
    <xf numFmtId="0" fontId="0" fillId="0" borderId="0"/>
    <xf numFmtId="0" fontId="7" fillId="0" borderId="0"/>
    <xf numFmtId="0" fontId="6" fillId="0" borderId="0"/>
    <xf numFmtId="9" fontId="6" fillId="0" borderId="0" applyFont="0" applyFill="0" applyBorder="0" applyAlignment="0" applyProtection="0"/>
    <xf numFmtId="0" fontId="5" fillId="0" borderId="0"/>
    <xf numFmtId="0" fontId="5" fillId="0" borderId="0"/>
    <xf numFmtId="0" fontId="4" fillId="0" borderId="0"/>
    <xf numFmtId="9" fontId="5"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9" fillId="0" borderId="0" applyNumberFormat="0" applyFill="0" applyBorder="0" applyAlignment="0" applyProtection="0"/>
    <xf numFmtId="9" fontId="7" fillId="0" borderId="0" applyFont="0" applyFill="0" applyBorder="0" applyAlignment="0" applyProtection="0"/>
    <xf numFmtId="0" fontId="3" fillId="0" borderId="0"/>
    <xf numFmtId="41" fontId="3" fillId="0" borderId="0" applyFont="0" applyFill="0" applyBorder="0" applyAlignment="0" applyProtection="0"/>
    <xf numFmtId="9" fontId="3" fillId="0" borderId="0" applyFont="0" applyFill="0" applyBorder="0" applyAlignment="0" applyProtection="0"/>
    <xf numFmtId="0" fontId="3" fillId="0" borderId="0"/>
    <xf numFmtId="0" fontId="5" fillId="0" borderId="0"/>
    <xf numFmtId="0" fontId="5"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262">
    <xf numFmtId="0" fontId="0" fillId="0" borderId="0" xfId="0"/>
    <xf numFmtId="0" fontId="0" fillId="0" borderId="0" xfId="0" applyAlignment="1">
      <alignment shrinkToFit="1"/>
    </xf>
    <xf numFmtId="0" fontId="12" fillId="3" borderId="0" xfId="6" applyFont="1" applyFill="1" applyBorder="1" applyAlignment="1" applyProtection="1">
      <alignment horizontal="center" vertical="center" wrapText="1"/>
      <protection locked="0"/>
    </xf>
    <xf numFmtId="0" fontId="8" fillId="3" borderId="0" xfId="6" applyFont="1" applyFill="1" applyAlignment="1" applyProtection="1">
      <alignment horizontal="left" vertical="center"/>
      <protection locked="0"/>
    </xf>
    <xf numFmtId="0" fontId="8" fillId="3" borderId="0" xfId="6" applyFont="1" applyFill="1" applyAlignment="1" applyProtection="1">
      <alignment vertical="center"/>
      <protection locked="0"/>
    </xf>
    <xf numFmtId="41" fontId="8" fillId="3" borderId="0" xfId="9" applyFont="1" applyFill="1" applyAlignment="1" applyProtection="1">
      <alignment vertical="center"/>
      <protection locked="0"/>
    </xf>
    <xf numFmtId="0" fontId="13" fillId="3" borderId="0" xfId="6" applyFont="1" applyFill="1" applyAlignment="1">
      <alignment vertical="center"/>
    </xf>
    <xf numFmtId="0" fontId="13" fillId="3" borderId="0" xfId="6" applyFont="1" applyFill="1" applyAlignment="1">
      <alignment horizontal="center" vertical="center"/>
    </xf>
    <xf numFmtId="0" fontId="8" fillId="3" borderId="0" xfId="6" applyFont="1" applyFill="1" applyAlignment="1">
      <alignment horizontal="center"/>
    </xf>
    <xf numFmtId="0" fontId="8" fillId="3" borderId="0" xfId="6" applyFont="1" applyFill="1" applyAlignment="1">
      <alignment horizontal="justify" vertical="center"/>
    </xf>
    <xf numFmtId="0" fontId="11" fillId="3" borderId="0" xfId="6" applyFont="1" applyFill="1" applyAlignment="1">
      <alignment horizontal="center"/>
    </xf>
    <xf numFmtId="0" fontId="11" fillId="3" borderId="0" xfId="6" applyFont="1" applyFill="1"/>
    <xf numFmtId="0" fontId="13" fillId="3" borderId="0" xfId="6" applyFont="1" applyFill="1" applyAlignment="1">
      <alignment horizontal="left" vertical="center"/>
    </xf>
    <xf numFmtId="41" fontId="14" fillId="3" borderId="0" xfId="9" applyFont="1" applyFill="1" applyAlignment="1">
      <alignment vertical="center"/>
    </xf>
    <xf numFmtId="9" fontId="13" fillId="3" borderId="0" xfId="11" applyFont="1" applyFill="1" applyAlignment="1">
      <alignment vertical="center"/>
    </xf>
    <xf numFmtId="0" fontId="11" fillId="5" borderId="20" xfId="6" applyFont="1" applyFill="1" applyBorder="1" applyAlignment="1" applyProtection="1">
      <alignment horizontal="center" vertical="center"/>
      <protection locked="0"/>
    </xf>
    <xf numFmtId="0" fontId="11" fillId="5" borderId="21" xfId="6" applyFont="1" applyFill="1" applyBorder="1" applyAlignment="1" applyProtection="1">
      <alignment horizontal="center" vertical="center"/>
      <protection locked="0"/>
    </xf>
    <xf numFmtId="0" fontId="11" fillId="5" borderId="22" xfId="6" applyFont="1" applyFill="1" applyBorder="1" applyAlignment="1" applyProtection="1">
      <alignment horizontal="center" vertical="center"/>
      <protection locked="0"/>
    </xf>
    <xf numFmtId="0" fontId="8" fillId="3" borderId="0" xfId="5" applyFont="1" applyFill="1" applyAlignment="1" applyProtection="1">
      <alignment horizontal="left" vertical="center"/>
      <protection locked="0"/>
    </xf>
    <xf numFmtId="0" fontId="8" fillId="3" borderId="0" xfId="5" applyFont="1" applyFill="1" applyAlignment="1" applyProtection="1">
      <alignment vertical="center"/>
      <protection locked="0"/>
    </xf>
    <xf numFmtId="0" fontId="14" fillId="3" borderId="0" xfId="5" applyFont="1" applyFill="1" applyAlignment="1">
      <alignment vertical="center"/>
    </xf>
    <xf numFmtId="0" fontId="15" fillId="2" borderId="1" xfId="5" applyFont="1" applyFill="1" applyBorder="1" applyAlignment="1" applyProtection="1">
      <alignment horizontal="center" vertical="center" wrapText="1"/>
    </xf>
    <xf numFmtId="0" fontId="15" fillId="2" borderId="30" xfId="5" applyFont="1" applyFill="1" applyBorder="1" applyAlignment="1" applyProtection="1">
      <alignment horizontal="center" vertical="center" wrapText="1"/>
    </xf>
    <xf numFmtId="0" fontId="15" fillId="5" borderId="15" xfId="6" applyFont="1" applyFill="1" applyBorder="1" applyAlignment="1">
      <alignment horizontal="center" vertical="center" wrapText="1"/>
    </xf>
    <xf numFmtId="0" fontId="15" fillId="5" borderId="1" xfId="6" applyFont="1" applyFill="1" applyBorder="1" applyAlignment="1">
      <alignment horizontal="center" vertical="center" wrapText="1"/>
    </xf>
    <xf numFmtId="9" fontId="15" fillId="3" borderId="0" xfId="7" applyFont="1" applyFill="1" applyBorder="1" applyAlignment="1">
      <alignment horizontal="center" vertical="center" wrapText="1"/>
    </xf>
    <xf numFmtId="0" fontId="16" fillId="3" borderId="0" xfId="5" applyFont="1" applyFill="1" applyAlignment="1">
      <alignment horizontal="left" vertical="center"/>
    </xf>
    <xf numFmtId="0" fontId="16" fillId="3" borderId="0" xfId="5" applyFont="1" applyFill="1" applyAlignment="1">
      <alignment vertical="center"/>
    </xf>
    <xf numFmtId="41" fontId="16" fillId="3" borderId="0" xfId="9" applyFont="1" applyFill="1" applyAlignment="1" applyProtection="1">
      <alignment vertical="center"/>
      <protection locked="0"/>
    </xf>
    <xf numFmtId="0" fontId="16" fillId="3" borderId="0" xfId="5" applyFont="1" applyFill="1" applyAlignment="1" applyProtection="1">
      <alignment vertical="center"/>
      <protection locked="0"/>
    </xf>
    <xf numFmtId="0" fontId="17" fillId="3" borderId="0" xfId="6" applyFont="1" applyFill="1" applyAlignment="1">
      <alignment vertical="center" wrapText="1"/>
    </xf>
    <xf numFmtId="0" fontId="18" fillId="3" borderId="0" xfId="6" applyFont="1" applyFill="1" applyAlignment="1">
      <alignment horizontal="center"/>
    </xf>
    <xf numFmtId="0" fontId="17" fillId="3" borderId="0" xfId="6" applyFont="1" applyFill="1" applyAlignment="1">
      <alignment vertical="center"/>
    </xf>
    <xf numFmtId="0" fontId="17" fillId="3" borderId="0" xfId="6" applyFont="1" applyFill="1" applyAlignment="1">
      <alignment horizontal="center" vertical="center" wrapText="1"/>
    </xf>
    <xf numFmtId="0" fontId="17" fillId="3" borderId="0" xfId="6" applyFont="1" applyFill="1" applyAlignment="1">
      <alignment horizontal="center" vertical="center"/>
    </xf>
    <xf numFmtId="0" fontId="19" fillId="3" borderId="0" xfId="6" applyFont="1" applyFill="1" applyBorder="1" applyAlignment="1">
      <alignment horizontal="center" vertical="center" wrapText="1"/>
    </xf>
    <xf numFmtId="0" fontId="19" fillId="3" borderId="0" xfId="6" applyFont="1" applyFill="1" applyAlignment="1">
      <alignment horizontal="center" vertical="center"/>
    </xf>
    <xf numFmtId="10" fontId="10" fillId="0" borderId="16" xfId="8" applyNumberFormat="1" applyFont="1" applyFill="1" applyBorder="1" applyAlignment="1">
      <alignment horizontal="center" vertical="center"/>
    </xf>
    <xf numFmtId="0" fontId="10" fillId="3" borderId="0" xfId="6" applyFont="1" applyFill="1" applyAlignment="1">
      <alignment vertical="center"/>
    </xf>
    <xf numFmtId="0" fontId="10" fillId="3" borderId="0" xfId="6" applyFont="1" applyFill="1" applyAlignment="1">
      <alignment vertical="center" wrapText="1"/>
    </xf>
    <xf numFmtId="0" fontId="10" fillId="3" borderId="0" xfId="6" applyFont="1" applyFill="1" applyAlignment="1">
      <alignment horizontal="center" vertical="center" wrapText="1"/>
    </xf>
    <xf numFmtId="0" fontId="10" fillId="3" borderId="0" xfId="6" applyFont="1" applyFill="1" applyAlignment="1">
      <alignment horizontal="justify" vertical="center" wrapText="1"/>
    </xf>
    <xf numFmtId="0" fontId="19" fillId="3" borderId="18" xfId="6" applyFont="1" applyFill="1" applyBorder="1" applyAlignment="1">
      <alignment horizontal="center" vertical="center" wrapText="1"/>
    </xf>
    <xf numFmtId="10" fontId="19" fillId="3" borderId="19" xfId="6" applyNumberFormat="1" applyFont="1" applyFill="1" applyBorder="1" applyAlignment="1">
      <alignment horizontal="center" vertical="center"/>
    </xf>
    <xf numFmtId="10" fontId="19" fillId="3" borderId="0" xfId="6" applyNumberFormat="1" applyFont="1" applyFill="1" applyBorder="1" applyAlignment="1">
      <alignment horizontal="center" vertical="center"/>
    </xf>
    <xf numFmtId="0" fontId="17" fillId="3" borderId="0" xfId="6" applyFont="1" applyFill="1" applyAlignment="1">
      <alignment horizontal="justify" vertical="center" wrapText="1"/>
    </xf>
    <xf numFmtId="10" fontId="17" fillId="3" borderId="0" xfId="6" applyNumberFormat="1" applyFont="1" applyFill="1" applyAlignment="1">
      <alignment horizontal="center" vertical="center"/>
    </xf>
    <xf numFmtId="9" fontId="10" fillId="0" borderId="0" xfId="7" applyFont="1" applyFill="1" applyBorder="1" applyAlignment="1">
      <alignment horizontal="center" vertical="center"/>
    </xf>
    <xf numFmtId="41" fontId="14" fillId="0" borderId="0" xfId="9" applyFont="1" applyFill="1" applyAlignment="1">
      <alignment vertical="center"/>
    </xf>
    <xf numFmtId="0" fontId="13" fillId="0" borderId="0" xfId="6" applyFont="1" applyFill="1" applyAlignment="1">
      <alignment vertical="center"/>
    </xf>
    <xf numFmtId="0" fontId="13" fillId="0" borderId="0" xfId="6" applyFont="1" applyFill="1" applyAlignment="1">
      <alignment horizontal="center" vertical="center"/>
    </xf>
    <xf numFmtId="0" fontId="8" fillId="0" borderId="0" xfId="6" applyFont="1" applyFill="1" applyAlignment="1">
      <alignment horizontal="center"/>
    </xf>
    <xf numFmtId="0" fontId="13" fillId="0" borderId="0" xfId="6" applyFont="1" applyFill="1" applyAlignment="1">
      <alignment horizontal="left" vertical="center"/>
    </xf>
    <xf numFmtId="0" fontId="8" fillId="0" borderId="0" xfId="6" applyFont="1" applyFill="1" applyAlignment="1">
      <alignment horizontal="justify" vertical="center"/>
    </xf>
    <xf numFmtId="0" fontId="11" fillId="0" borderId="0" xfId="6" applyFont="1" applyFill="1" applyAlignment="1">
      <alignment horizontal="center"/>
    </xf>
    <xf numFmtId="0" fontId="11" fillId="0" borderId="0" xfId="6" applyFont="1" applyFill="1"/>
    <xf numFmtId="0" fontId="21" fillId="3" borderId="2" xfId="5" applyFont="1" applyFill="1" applyBorder="1" applyAlignment="1" applyProtection="1">
      <alignment horizontal="justify" vertical="center" wrapText="1"/>
    </xf>
    <xf numFmtId="0" fontId="21" fillId="3" borderId="3" xfId="5" applyFont="1" applyFill="1" applyBorder="1" applyAlignment="1" applyProtection="1">
      <alignment horizontal="justify" vertical="center" wrapText="1"/>
    </xf>
    <xf numFmtId="0" fontId="21" fillId="3" borderId="4" xfId="5" applyFont="1" applyFill="1" applyBorder="1" applyAlignment="1" applyProtection="1">
      <alignment horizontal="center" vertical="center" wrapText="1"/>
    </xf>
    <xf numFmtId="9" fontId="21" fillId="3" borderId="7" xfId="5" applyNumberFormat="1" applyFont="1" applyFill="1" applyBorder="1" applyAlignment="1" applyProtection="1">
      <alignment horizontal="center" vertical="center" wrapText="1"/>
    </xf>
    <xf numFmtId="165" fontId="21" fillId="3" borderId="7" xfId="5" applyNumberFormat="1" applyFont="1" applyFill="1" applyBorder="1" applyAlignment="1" applyProtection="1">
      <alignment horizontal="center" vertical="center" wrapText="1"/>
    </xf>
    <xf numFmtId="14" fontId="21" fillId="3" borderId="7" xfId="5" applyNumberFormat="1" applyFont="1" applyFill="1" applyBorder="1" applyAlignment="1" applyProtection="1">
      <alignment horizontal="center" vertical="center"/>
    </xf>
    <xf numFmtId="14" fontId="21" fillId="3" borderId="28" xfId="5" applyNumberFormat="1" applyFont="1" applyFill="1" applyBorder="1" applyAlignment="1" applyProtection="1">
      <alignment horizontal="center" vertical="center"/>
    </xf>
    <xf numFmtId="0" fontId="21" fillId="3" borderId="8" xfId="6" applyFont="1" applyFill="1" applyBorder="1" applyAlignment="1">
      <alignment horizontal="center" vertical="center" wrapText="1"/>
    </xf>
    <xf numFmtId="0" fontId="21" fillId="3" borderId="4" xfId="6" applyFont="1" applyFill="1" applyBorder="1" applyAlignment="1">
      <alignment horizontal="justify" vertical="center" wrapText="1"/>
    </xf>
    <xf numFmtId="9" fontId="22" fillId="3" borderId="28" xfId="7" applyFont="1" applyFill="1" applyBorder="1" applyAlignment="1">
      <alignment horizontal="center" wrapText="1"/>
    </xf>
    <xf numFmtId="9" fontId="22" fillId="3" borderId="35" xfId="7" applyFont="1" applyFill="1" applyBorder="1" applyAlignment="1">
      <alignment horizontal="center" wrapText="1"/>
    </xf>
    <xf numFmtId="9" fontId="22" fillId="3" borderId="0" xfId="7" applyFont="1" applyFill="1" applyBorder="1" applyAlignment="1">
      <alignment horizontal="center" vertical="center" wrapText="1"/>
    </xf>
    <xf numFmtId="0" fontId="23" fillId="3" borderId="0" xfId="5" applyFont="1" applyFill="1" applyAlignment="1">
      <alignment vertical="center"/>
    </xf>
    <xf numFmtId="41" fontId="23" fillId="3" borderId="0" xfId="9" applyFont="1" applyFill="1" applyAlignment="1">
      <alignment vertical="center"/>
    </xf>
    <xf numFmtId="0" fontId="21" fillId="3" borderId="2" xfId="5" applyFont="1" applyFill="1" applyBorder="1" applyAlignment="1" applyProtection="1">
      <alignment horizontal="justify" wrapText="1"/>
    </xf>
    <xf numFmtId="0" fontId="21" fillId="3" borderId="1" xfId="5" quotePrefix="1" applyFont="1" applyFill="1" applyBorder="1" applyAlignment="1" applyProtection="1">
      <alignment horizontal="center" vertical="center" wrapText="1"/>
    </xf>
    <xf numFmtId="9" fontId="21" fillId="3" borderId="3" xfId="5" applyNumberFormat="1" applyFont="1" applyFill="1" applyBorder="1" applyAlignment="1" applyProtection="1">
      <alignment horizontal="center" vertical="center" wrapText="1"/>
    </xf>
    <xf numFmtId="165" fontId="21" fillId="3" borderId="3" xfId="5" applyNumberFormat="1" applyFont="1" applyFill="1" applyBorder="1" applyAlignment="1" applyProtection="1">
      <alignment horizontal="center" vertical="center" wrapText="1"/>
    </xf>
    <xf numFmtId="14" fontId="21" fillId="3" borderId="3" xfId="5" applyNumberFormat="1" applyFont="1" applyFill="1" applyBorder="1" applyAlignment="1" applyProtection="1">
      <alignment horizontal="center" vertical="center"/>
    </xf>
    <xf numFmtId="14" fontId="21" fillId="3" borderId="23" xfId="5" applyNumberFormat="1" applyFont="1" applyFill="1" applyBorder="1" applyAlignment="1" applyProtection="1">
      <alignment horizontal="center" vertical="center"/>
    </xf>
    <xf numFmtId="0" fontId="21" fillId="3" borderId="9" xfId="6" applyFont="1" applyFill="1" applyBorder="1" applyAlignment="1">
      <alignment horizontal="center" vertical="center" wrapText="1"/>
    </xf>
    <xf numFmtId="9" fontId="22" fillId="3" borderId="23" xfId="7" applyFont="1" applyFill="1" applyBorder="1" applyAlignment="1">
      <alignment horizontal="center" vertical="center" wrapText="1"/>
    </xf>
    <xf numFmtId="9" fontId="22" fillId="3" borderId="36" xfId="7" applyFont="1" applyFill="1" applyBorder="1" applyAlignment="1">
      <alignment horizontal="center" vertical="center" wrapText="1"/>
    </xf>
    <xf numFmtId="9" fontId="23" fillId="3" borderId="0" xfId="8" applyFont="1" applyFill="1" applyAlignment="1">
      <alignment vertical="center"/>
    </xf>
    <xf numFmtId="9" fontId="23" fillId="3" borderId="0" xfId="9" applyNumberFormat="1" applyFont="1" applyFill="1" applyAlignment="1">
      <alignment vertical="center"/>
    </xf>
    <xf numFmtId="14" fontId="21" fillId="3" borderId="5" xfId="5" applyNumberFormat="1" applyFont="1" applyFill="1" applyBorder="1" applyAlignment="1" applyProtection="1">
      <alignment horizontal="center" vertical="center"/>
    </xf>
    <xf numFmtId="9" fontId="21" fillId="3" borderId="3" xfId="5" applyNumberFormat="1" applyFont="1" applyFill="1" applyBorder="1" applyAlignment="1" applyProtection="1">
      <alignment horizontal="center" vertical="top" wrapText="1"/>
    </xf>
    <xf numFmtId="165" fontId="21" fillId="3" borderId="3" xfId="5" applyNumberFormat="1" applyFont="1" applyFill="1" applyBorder="1" applyAlignment="1" applyProtection="1">
      <alignment horizontal="center" vertical="top" wrapText="1"/>
    </xf>
    <xf numFmtId="167" fontId="21" fillId="3" borderId="3" xfId="5" applyNumberFormat="1" applyFont="1" applyFill="1" applyBorder="1" applyAlignment="1" applyProtection="1">
      <alignment horizontal="center" vertical="top"/>
    </xf>
    <xf numFmtId="167" fontId="21" fillId="3" borderId="5" xfId="5" applyNumberFormat="1" applyFont="1" applyFill="1" applyBorder="1" applyAlignment="1" applyProtection="1">
      <alignment horizontal="center" vertical="top"/>
    </xf>
    <xf numFmtId="0" fontId="21" fillId="3" borderId="4" xfId="5" applyFont="1" applyFill="1" applyBorder="1" applyAlignment="1" applyProtection="1">
      <alignment horizontal="justify" vertical="center" wrapText="1"/>
    </xf>
    <xf numFmtId="9" fontId="21" fillId="3" borderId="4" xfId="5" applyNumberFormat="1" applyFont="1" applyFill="1" applyBorder="1" applyAlignment="1" applyProtection="1">
      <alignment horizontal="center" vertical="center" wrapText="1"/>
    </xf>
    <xf numFmtId="165" fontId="21" fillId="3" borderId="4" xfId="5" applyNumberFormat="1" applyFont="1" applyFill="1" applyBorder="1" applyAlignment="1" applyProtection="1">
      <alignment horizontal="center" vertical="center" wrapText="1"/>
    </xf>
    <xf numFmtId="14" fontId="21" fillId="3" borderId="4" xfId="5" applyNumberFormat="1" applyFont="1" applyFill="1" applyBorder="1" applyAlignment="1" applyProtection="1">
      <alignment horizontal="center" vertical="center"/>
    </xf>
    <xf numFmtId="14" fontId="21" fillId="3" borderId="6" xfId="5" applyNumberFormat="1" applyFont="1" applyFill="1" applyBorder="1" applyAlignment="1" applyProtection="1">
      <alignment horizontal="center" vertical="center"/>
    </xf>
    <xf numFmtId="0" fontId="21" fillId="3" borderId="15" xfId="6" applyFont="1" applyFill="1" applyBorder="1" applyAlignment="1">
      <alignment horizontal="center" vertical="center" wrapText="1"/>
    </xf>
    <xf numFmtId="9" fontId="22" fillId="3" borderId="24" xfId="7" applyFont="1" applyFill="1" applyBorder="1" applyAlignment="1">
      <alignment horizontal="center" wrapText="1"/>
    </xf>
    <xf numFmtId="9" fontId="22" fillId="3" borderId="37" xfId="7" applyFont="1" applyFill="1" applyBorder="1" applyAlignment="1">
      <alignment horizontal="center" wrapText="1"/>
    </xf>
    <xf numFmtId="0" fontId="21" fillId="3" borderId="7" xfId="5" applyFont="1" applyFill="1" applyBorder="1" applyAlignment="1" applyProtection="1">
      <alignment horizontal="justify" vertical="center" wrapText="1"/>
    </xf>
    <xf numFmtId="0" fontId="21" fillId="3" borderId="1" xfId="5" applyFont="1" applyFill="1" applyBorder="1" applyAlignment="1" applyProtection="1">
      <alignment horizontal="center" vertical="center" wrapText="1"/>
    </xf>
    <xf numFmtId="9" fontId="21" fillId="3" borderId="7" xfId="5" applyNumberFormat="1" applyFont="1" applyFill="1" applyBorder="1" applyAlignment="1" applyProtection="1">
      <alignment horizontal="center" wrapText="1"/>
    </xf>
    <xf numFmtId="0" fontId="21" fillId="3" borderId="7" xfId="5" applyFont="1" applyFill="1" applyBorder="1" applyAlignment="1" applyProtection="1">
      <alignment horizontal="center" wrapText="1"/>
    </xf>
    <xf numFmtId="14" fontId="21" fillId="3" borderId="7" xfId="5" applyNumberFormat="1" applyFont="1" applyFill="1" applyBorder="1" applyAlignment="1" applyProtection="1">
      <alignment horizontal="center"/>
    </xf>
    <xf numFmtId="14" fontId="21" fillId="3" borderId="10" xfId="5" applyNumberFormat="1" applyFont="1" applyFill="1" applyBorder="1" applyAlignment="1" applyProtection="1">
      <alignment horizontal="center"/>
    </xf>
    <xf numFmtId="0" fontId="21" fillId="3" borderId="7" xfId="6" applyFont="1" applyFill="1" applyBorder="1" applyAlignment="1">
      <alignment horizontal="justify" vertical="center" wrapText="1"/>
    </xf>
    <xf numFmtId="9" fontId="22" fillId="3" borderId="28" xfId="7" applyNumberFormat="1" applyFont="1" applyFill="1" applyBorder="1" applyAlignment="1">
      <alignment horizontal="center" wrapText="1"/>
    </xf>
    <xf numFmtId="9" fontId="22" fillId="3" borderId="35" xfId="7" applyNumberFormat="1" applyFont="1" applyFill="1" applyBorder="1" applyAlignment="1">
      <alignment horizontal="center" wrapText="1"/>
    </xf>
    <xf numFmtId="10" fontId="22" fillId="3" borderId="0" xfId="7" applyNumberFormat="1" applyFont="1" applyFill="1" applyBorder="1" applyAlignment="1">
      <alignment horizontal="center" vertical="center" wrapText="1"/>
    </xf>
    <xf numFmtId="10" fontId="23" fillId="3" borderId="0" xfId="8" applyNumberFormat="1" applyFont="1" applyFill="1" applyAlignment="1">
      <alignment vertical="center"/>
    </xf>
    <xf numFmtId="0" fontId="21" fillId="3" borderId="7" xfId="5" applyFont="1" applyFill="1" applyBorder="1" applyAlignment="1" applyProtection="1">
      <alignment horizontal="center" vertical="center" wrapText="1"/>
    </xf>
    <xf numFmtId="9" fontId="21" fillId="3" borderId="3" xfId="5" applyNumberFormat="1" applyFont="1" applyFill="1" applyBorder="1" applyAlignment="1" applyProtection="1">
      <alignment horizontal="center" wrapText="1"/>
    </xf>
    <xf numFmtId="0" fontId="21" fillId="3" borderId="3" xfId="5" applyFont="1" applyFill="1" applyBorder="1" applyAlignment="1" applyProtection="1">
      <alignment horizontal="center" wrapText="1"/>
    </xf>
    <xf numFmtId="14" fontId="21" fillId="3" borderId="3" xfId="5" applyNumberFormat="1" applyFont="1" applyFill="1" applyBorder="1" applyAlignment="1" applyProtection="1">
      <alignment horizontal="center"/>
    </xf>
    <xf numFmtId="14" fontId="21" fillId="3" borderId="5" xfId="5" applyNumberFormat="1" applyFont="1" applyFill="1" applyBorder="1" applyAlignment="1" applyProtection="1">
      <alignment horizontal="center"/>
    </xf>
    <xf numFmtId="0" fontId="21" fillId="3" borderId="3" xfId="6" applyFont="1" applyFill="1" applyBorder="1" applyAlignment="1">
      <alignment horizontal="justify" vertical="center" wrapText="1"/>
    </xf>
    <xf numFmtId="9" fontId="22" fillId="3" borderId="23" xfId="7" applyNumberFormat="1" applyFont="1" applyFill="1" applyBorder="1" applyAlignment="1">
      <alignment horizontal="center" wrapText="1"/>
    </xf>
    <xf numFmtId="9" fontId="22" fillId="3" borderId="36" xfId="7" applyNumberFormat="1" applyFont="1" applyFill="1" applyBorder="1" applyAlignment="1">
      <alignment horizontal="center" wrapText="1"/>
    </xf>
    <xf numFmtId="0" fontId="21" fillId="3" borderId="31" xfId="5" applyFont="1" applyFill="1" applyBorder="1" applyAlignment="1" applyProtection="1">
      <alignment horizontal="justify" vertical="center" wrapText="1"/>
    </xf>
    <xf numFmtId="0" fontId="21" fillId="3" borderId="25" xfId="5" applyFont="1" applyFill="1" applyBorder="1" applyAlignment="1" applyProtection="1">
      <alignment horizontal="justify" vertical="center" wrapText="1"/>
    </xf>
    <xf numFmtId="0" fontId="21" fillId="3" borderId="17" xfId="5" quotePrefix="1" applyFont="1" applyFill="1" applyBorder="1" applyAlignment="1" applyProtection="1">
      <alignment horizontal="center" vertical="center" wrapText="1"/>
    </xf>
    <xf numFmtId="9" fontId="21" fillId="3" borderId="25" xfId="5" applyNumberFormat="1" applyFont="1" applyFill="1" applyBorder="1" applyAlignment="1" applyProtection="1">
      <alignment horizontal="center" vertical="center" wrapText="1"/>
    </xf>
    <xf numFmtId="0" fontId="21" fillId="3" borderId="25" xfId="5" applyFont="1" applyFill="1" applyBorder="1" applyAlignment="1" applyProtection="1">
      <alignment horizontal="center" vertical="center" wrapText="1"/>
    </xf>
    <xf numFmtId="14" fontId="21" fillId="3" borderId="25" xfId="5" applyNumberFormat="1" applyFont="1" applyFill="1" applyBorder="1" applyAlignment="1" applyProtection="1">
      <alignment horizontal="center" vertical="center"/>
    </xf>
    <xf numFmtId="14" fontId="21" fillId="3" borderId="32" xfId="5" applyNumberFormat="1" applyFont="1" applyFill="1" applyBorder="1" applyAlignment="1" applyProtection="1">
      <alignment horizontal="center" vertical="center"/>
    </xf>
    <xf numFmtId="9" fontId="22" fillId="3" borderId="29" xfId="7" applyNumberFormat="1" applyFont="1" applyFill="1" applyBorder="1" applyAlignment="1">
      <alignment horizontal="center" vertical="center" wrapText="1"/>
    </xf>
    <xf numFmtId="9" fontId="22" fillId="3" borderId="19" xfId="7" applyNumberFormat="1" applyFont="1" applyFill="1" applyBorder="1" applyAlignment="1">
      <alignment horizontal="center" vertical="center" wrapText="1"/>
    </xf>
    <xf numFmtId="166" fontId="23" fillId="3" borderId="0" xfId="5" applyNumberFormat="1" applyFont="1" applyFill="1" applyAlignment="1">
      <alignment vertical="center"/>
    </xf>
    <xf numFmtId="0" fontId="21" fillId="3" borderId="27" xfId="5" applyFont="1" applyFill="1" applyBorder="1" applyAlignment="1" applyProtection="1">
      <alignment horizontal="justify" vertical="center" wrapText="1"/>
    </xf>
    <xf numFmtId="0" fontId="21" fillId="3" borderId="26" xfId="5" applyFont="1" applyFill="1" applyBorder="1" applyAlignment="1" applyProtection="1">
      <alignment horizontal="justify" vertical="center" wrapText="1"/>
    </xf>
    <xf numFmtId="0" fontId="21" fillId="3" borderId="13" xfId="5" applyFont="1" applyFill="1" applyBorder="1" applyAlignment="1" applyProtection="1">
      <alignment horizontal="justify" vertical="center" wrapText="1"/>
    </xf>
    <xf numFmtId="164" fontId="21" fillId="3" borderId="13" xfId="5" applyNumberFormat="1" applyFont="1" applyFill="1" applyBorder="1" applyAlignment="1" applyProtection="1">
      <alignment horizontal="center" vertical="center" wrapText="1"/>
    </xf>
    <xf numFmtId="9" fontId="21" fillId="3" borderId="13" xfId="7" applyFont="1" applyFill="1" applyBorder="1" applyAlignment="1" applyProtection="1">
      <alignment horizontal="center" vertical="center" wrapText="1"/>
    </xf>
    <xf numFmtId="0" fontId="21" fillId="3" borderId="13" xfId="5" applyFont="1" applyFill="1" applyBorder="1" applyAlignment="1" applyProtection="1">
      <alignment horizontal="center" vertical="center" wrapText="1"/>
    </xf>
    <xf numFmtId="9" fontId="21" fillId="3" borderId="26" xfId="5" applyNumberFormat="1" applyFont="1" applyFill="1" applyBorder="1" applyAlignment="1" applyProtection="1">
      <alignment horizontal="center" vertical="center" wrapText="1"/>
    </xf>
    <xf numFmtId="0" fontId="21" fillId="3" borderId="26" xfId="5" applyFont="1" applyFill="1" applyBorder="1" applyAlignment="1" applyProtection="1">
      <alignment horizontal="center" vertical="center" wrapText="1"/>
    </xf>
    <xf numFmtId="14" fontId="21" fillId="3" borderId="26" xfId="5" applyNumberFormat="1" applyFont="1" applyFill="1" applyBorder="1" applyAlignment="1" applyProtection="1">
      <alignment horizontal="center" vertical="center"/>
    </xf>
    <xf numFmtId="14" fontId="21" fillId="3" borderId="33" xfId="5" applyNumberFormat="1" applyFont="1" applyFill="1" applyBorder="1" applyAlignment="1" applyProtection="1">
      <alignment horizontal="center" vertical="center"/>
    </xf>
    <xf numFmtId="0" fontId="21" fillId="3" borderId="27" xfId="6" quotePrefix="1" applyFont="1" applyFill="1" applyBorder="1" applyAlignment="1">
      <alignment horizontal="center" vertical="center" wrapText="1"/>
    </xf>
    <xf numFmtId="0" fontId="21" fillId="3" borderId="13" xfId="6" applyFont="1" applyFill="1" applyBorder="1" applyAlignment="1">
      <alignment horizontal="justify" vertical="center" wrapText="1"/>
    </xf>
    <xf numFmtId="9" fontId="22" fillId="3" borderId="11" xfId="7" applyFont="1" applyFill="1" applyBorder="1" applyAlignment="1">
      <alignment horizontal="center" wrapText="1"/>
    </xf>
    <xf numFmtId="9" fontId="22" fillId="3" borderId="22" xfId="7" applyFont="1" applyFill="1" applyBorder="1" applyAlignment="1">
      <alignment horizontal="center" wrapText="1"/>
    </xf>
    <xf numFmtId="0" fontId="21" fillId="3" borderId="1" xfId="5" applyFont="1" applyFill="1" applyBorder="1" applyAlignment="1" applyProtection="1">
      <alignment horizontal="justify" vertical="center" wrapText="1"/>
    </xf>
    <xf numFmtId="164" fontId="21" fillId="3" borderId="1" xfId="5" applyNumberFormat="1" applyFont="1" applyFill="1" applyBorder="1" applyAlignment="1" applyProtection="1">
      <alignment horizontal="center" vertical="center" wrapText="1"/>
    </xf>
    <xf numFmtId="9" fontId="21" fillId="3" borderId="1" xfId="7" applyFont="1" applyFill="1" applyBorder="1" applyAlignment="1" applyProtection="1">
      <alignment horizontal="center" vertical="center" wrapText="1"/>
    </xf>
    <xf numFmtId="0" fontId="21" fillId="3" borderId="15" xfId="6" quotePrefix="1" applyFont="1" applyFill="1" applyBorder="1" applyAlignment="1">
      <alignment horizontal="center" vertical="center" wrapText="1"/>
    </xf>
    <xf numFmtId="9" fontId="22" fillId="3" borderId="23" xfId="7" applyFont="1" applyFill="1" applyBorder="1" applyAlignment="1">
      <alignment horizontal="center" wrapText="1"/>
    </xf>
    <xf numFmtId="9" fontId="22" fillId="3" borderId="36" xfId="7" applyFont="1" applyFill="1" applyBorder="1" applyAlignment="1">
      <alignment horizontal="center" wrapText="1"/>
    </xf>
    <xf numFmtId="0" fontId="21" fillId="3" borderId="3" xfId="5" applyFont="1" applyFill="1" applyBorder="1" applyAlignment="1" applyProtection="1">
      <alignment horizontal="center" vertical="top" wrapText="1"/>
    </xf>
    <xf numFmtId="14" fontId="21" fillId="3" borderId="3" xfId="5" applyNumberFormat="1" applyFont="1" applyFill="1" applyBorder="1" applyAlignment="1" applyProtection="1">
      <alignment horizontal="center" vertical="top"/>
    </xf>
    <xf numFmtId="14" fontId="21" fillId="3" borderId="5" xfId="5" applyNumberFormat="1" applyFont="1" applyFill="1" applyBorder="1" applyAlignment="1" applyProtection="1">
      <alignment horizontal="center" vertical="top"/>
    </xf>
    <xf numFmtId="9" fontId="22" fillId="3" borderId="23" xfId="7" applyFont="1" applyFill="1" applyBorder="1" applyAlignment="1">
      <alignment horizontal="center" vertical="top" wrapText="1"/>
    </xf>
    <xf numFmtId="9" fontId="22" fillId="3" borderId="36" xfId="7" applyFont="1" applyFill="1" applyBorder="1" applyAlignment="1">
      <alignment horizontal="center" vertical="top" wrapText="1"/>
    </xf>
    <xf numFmtId="164" fontId="21" fillId="3" borderId="4" xfId="5" applyNumberFormat="1" applyFont="1" applyFill="1" applyBorder="1" applyAlignment="1" applyProtection="1">
      <alignment horizontal="center" vertical="center" wrapText="1"/>
    </xf>
    <xf numFmtId="0" fontId="21" fillId="3" borderId="2" xfId="6" applyFont="1" applyFill="1" applyBorder="1" applyAlignment="1">
      <alignment horizontal="center" vertical="center" wrapText="1"/>
    </xf>
    <xf numFmtId="0" fontId="21" fillId="3" borderId="3" xfId="5" applyFont="1" applyFill="1" applyBorder="1" applyAlignment="1" applyProtection="1">
      <alignment horizontal="center" vertical="center" wrapText="1"/>
    </xf>
    <xf numFmtId="0" fontId="21" fillId="3" borderId="3" xfId="5" applyFont="1" applyFill="1" applyBorder="1" applyAlignment="1" applyProtection="1">
      <alignment horizontal="justify" wrapText="1"/>
    </xf>
    <xf numFmtId="0" fontId="21" fillId="3" borderId="17" xfId="5" applyFont="1" applyFill="1" applyBorder="1" applyAlignment="1" applyProtection="1">
      <alignment horizontal="justify" vertical="center" wrapText="1"/>
    </xf>
    <xf numFmtId="164" fontId="21" fillId="3" borderId="17" xfId="5" applyNumberFormat="1" applyFont="1" applyFill="1" applyBorder="1" applyAlignment="1" applyProtection="1">
      <alignment horizontal="center" vertical="center" wrapText="1"/>
    </xf>
    <xf numFmtId="9" fontId="22" fillId="3" borderId="29" xfId="7" applyFont="1" applyFill="1" applyBorder="1" applyAlignment="1">
      <alignment horizontal="center" vertical="center" wrapText="1"/>
    </xf>
    <xf numFmtId="9" fontId="22" fillId="3" borderId="19" xfId="7" applyFont="1" applyFill="1" applyBorder="1" applyAlignment="1">
      <alignment horizontal="center" vertical="center" wrapText="1"/>
    </xf>
    <xf numFmtId="0" fontId="24" fillId="3" borderId="0" xfId="6" applyFont="1" applyFill="1" applyAlignment="1">
      <alignment vertical="center"/>
    </xf>
    <xf numFmtId="0" fontId="24" fillId="3" borderId="0" xfId="6" applyFont="1" applyFill="1" applyAlignment="1">
      <alignment horizontal="center" vertical="center"/>
    </xf>
    <xf numFmtId="0" fontId="21" fillId="3" borderId="0" xfId="6" applyFont="1" applyFill="1" applyAlignment="1">
      <alignment horizontal="center"/>
    </xf>
    <xf numFmtId="10" fontId="22" fillId="3" borderId="18" xfId="6" applyNumberFormat="1" applyFont="1" applyFill="1" applyBorder="1" applyAlignment="1">
      <alignment horizontal="center" vertical="center"/>
    </xf>
    <xf numFmtId="9" fontId="22" fillId="3" borderId="18" xfId="6" applyNumberFormat="1" applyFont="1" applyFill="1" applyBorder="1" applyAlignment="1">
      <alignment horizontal="center" vertical="center"/>
    </xf>
    <xf numFmtId="9" fontId="22" fillId="3" borderId="0" xfId="6" applyNumberFormat="1" applyFont="1" applyFill="1" applyBorder="1" applyAlignment="1">
      <alignment horizontal="center"/>
    </xf>
    <xf numFmtId="0" fontId="24" fillId="3" borderId="0" xfId="6" applyFont="1" applyFill="1" applyAlignment="1">
      <alignment horizontal="left" vertical="center"/>
    </xf>
    <xf numFmtId="0" fontId="21" fillId="3" borderId="0" xfId="6" applyFont="1" applyFill="1" applyAlignment="1">
      <alignment horizontal="justify" vertical="center"/>
    </xf>
    <xf numFmtId="0" fontId="22" fillId="3" borderId="0" xfId="6" applyFont="1" applyFill="1" applyAlignment="1">
      <alignment horizontal="center"/>
    </xf>
    <xf numFmtId="0" fontId="22" fillId="3" borderId="0" xfId="6" applyFont="1" applyFill="1"/>
    <xf numFmtId="167" fontId="21" fillId="3" borderId="3" xfId="5" applyNumberFormat="1" applyFont="1" applyFill="1" applyBorder="1" applyAlignment="1" applyProtection="1">
      <alignment horizontal="center"/>
    </xf>
    <xf numFmtId="0" fontId="21" fillId="3" borderId="26" xfId="5" applyFont="1" applyFill="1" applyBorder="1" applyAlignment="1" applyProtection="1">
      <alignment horizontal="center" wrapText="1"/>
    </xf>
    <xf numFmtId="0" fontId="21" fillId="3" borderId="26" xfId="5" applyFont="1" applyFill="1" applyBorder="1" applyAlignment="1" applyProtection="1">
      <alignment horizontal="left" wrapText="1"/>
    </xf>
    <xf numFmtId="9" fontId="21" fillId="3" borderId="4" xfId="5" applyNumberFormat="1" applyFont="1" applyFill="1" applyBorder="1" applyAlignment="1" applyProtection="1">
      <alignment horizontal="center" vertical="top" wrapText="1"/>
    </xf>
    <xf numFmtId="0" fontId="21" fillId="3" borderId="4" xfId="5" applyFont="1" applyFill="1" applyBorder="1" applyAlignment="1" applyProtection="1">
      <alignment horizontal="center" vertical="top" wrapText="1"/>
    </xf>
    <xf numFmtId="167" fontId="21" fillId="3" borderId="4" xfId="5" applyNumberFormat="1" applyFont="1" applyFill="1" applyBorder="1" applyAlignment="1" applyProtection="1">
      <alignment horizontal="center" vertical="top"/>
    </xf>
    <xf numFmtId="167" fontId="21" fillId="3" borderId="23" xfId="5" applyNumberFormat="1" applyFont="1" applyFill="1" applyBorder="1" applyAlignment="1" applyProtection="1">
      <alignment horizontal="center" vertical="top"/>
    </xf>
    <xf numFmtId="167" fontId="21" fillId="3" borderId="23" xfId="5" applyNumberFormat="1" applyFont="1" applyFill="1" applyBorder="1" applyAlignment="1" applyProtection="1">
      <alignment horizontal="center"/>
    </xf>
    <xf numFmtId="9" fontId="21" fillId="3" borderId="4" xfId="7" applyNumberFormat="1" applyFont="1" applyFill="1" applyBorder="1" applyAlignment="1" applyProtection="1">
      <alignment horizontal="center" vertical="center" wrapText="1"/>
    </xf>
    <xf numFmtId="9" fontId="21" fillId="3" borderId="1" xfId="7" applyNumberFormat="1" applyFont="1" applyFill="1" applyBorder="1" applyAlignment="1" applyProtection="1">
      <alignment horizontal="center" vertical="center" wrapText="1"/>
    </xf>
    <xf numFmtId="9" fontId="21" fillId="3" borderId="13" xfId="7" applyNumberFormat="1" applyFont="1" applyFill="1" applyBorder="1" applyAlignment="1" applyProtection="1">
      <alignment horizontal="center" vertical="center" wrapText="1"/>
    </xf>
    <xf numFmtId="9" fontId="21" fillId="3" borderId="17" xfId="7" applyNumberFormat="1" applyFont="1" applyFill="1" applyBorder="1" applyAlignment="1" applyProtection="1">
      <alignment horizontal="center" vertical="center" wrapText="1"/>
    </xf>
    <xf numFmtId="164" fontId="21" fillId="3" borderId="7" xfId="5" applyNumberFormat="1" applyFont="1" applyFill="1" applyBorder="1" applyAlignment="1" applyProtection="1">
      <alignment horizontal="center" vertical="center" wrapText="1"/>
    </xf>
    <xf numFmtId="9" fontId="21" fillId="3" borderId="7" xfId="7" applyFont="1" applyFill="1" applyBorder="1" applyAlignment="1" applyProtection="1">
      <alignment horizontal="center" vertical="center" wrapText="1"/>
    </xf>
    <xf numFmtId="0" fontId="21" fillId="3" borderId="7" xfId="5" quotePrefix="1" applyFont="1" applyFill="1" applyBorder="1" applyAlignment="1" applyProtection="1">
      <alignment horizontal="center" vertical="center" wrapText="1"/>
    </xf>
    <xf numFmtId="0" fontId="21" fillId="3" borderId="27" xfId="6" applyFont="1" applyFill="1" applyBorder="1" applyAlignment="1">
      <alignment horizontal="center" vertical="center" wrapText="1"/>
    </xf>
    <xf numFmtId="0" fontId="21" fillId="3" borderId="26" xfId="6" applyFont="1" applyFill="1" applyBorder="1" applyAlignment="1">
      <alignment horizontal="justify" vertical="center" wrapText="1"/>
    </xf>
    <xf numFmtId="9" fontId="22" fillId="3" borderId="11" xfId="7" applyFont="1" applyFill="1" applyBorder="1" applyAlignment="1">
      <alignment horizontal="center" vertical="center" wrapText="1"/>
    </xf>
    <xf numFmtId="167" fontId="21" fillId="3" borderId="3" xfId="5" applyNumberFormat="1" applyFont="1" applyFill="1" applyBorder="1" applyAlignment="1" applyProtection="1">
      <alignment horizontal="center" vertical="center"/>
    </xf>
    <xf numFmtId="167" fontId="21" fillId="3" borderId="23" xfId="5" applyNumberFormat="1" applyFont="1" applyFill="1" applyBorder="1" applyAlignment="1" applyProtection="1">
      <alignment horizontal="center" vertical="center"/>
    </xf>
    <xf numFmtId="0" fontId="25" fillId="3" borderId="18" xfId="6" applyFont="1" applyFill="1" applyBorder="1" applyAlignment="1">
      <alignment horizontal="center" vertical="center" wrapText="1"/>
    </xf>
    <xf numFmtId="0" fontId="21" fillId="3" borderId="26" xfId="5" applyFont="1" applyFill="1" applyBorder="1" applyAlignment="1" applyProtection="1">
      <alignment horizontal="justify" wrapText="1"/>
    </xf>
    <xf numFmtId="9" fontId="21" fillId="3" borderId="26" xfId="5" applyNumberFormat="1" applyFont="1" applyFill="1" applyBorder="1" applyAlignment="1" applyProtection="1">
      <alignment horizontal="center" wrapText="1"/>
    </xf>
    <xf numFmtId="14" fontId="21" fillId="3" borderId="33" xfId="5" applyNumberFormat="1" applyFont="1" applyFill="1" applyBorder="1" applyAlignment="1" applyProtection="1">
      <alignment horizontal="center"/>
    </xf>
    <xf numFmtId="0" fontId="21" fillId="3" borderId="25" xfId="5" applyFont="1" applyFill="1" applyBorder="1" applyAlignment="1" applyProtection="1">
      <alignment horizontal="justify" vertical="top" wrapText="1"/>
    </xf>
    <xf numFmtId="14" fontId="21" fillId="3" borderId="26" xfId="5" applyNumberFormat="1" applyFont="1" applyFill="1" applyBorder="1" applyAlignment="1" applyProtection="1">
      <alignment horizontal="center"/>
    </xf>
    <xf numFmtId="0" fontId="21" fillId="3" borderId="31" xfId="5" applyFont="1" applyFill="1" applyBorder="1" applyAlignment="1" applyProtection="1">
      <alignment horizontal="justify" vertical="top" wrapText="1"/>
    </xf>
    <xf numFmtId="9" fontId="21" fillId="3" borderId="25" xfId="5" applyNumberFormat="1" applyFont="1" applyFill="1" applyBorder="1" applyAlignment="1" applyProtection="1">
      <alignment horizontal="center" vertical="top" wrapText="1"/>
    </xf>
    <xf numFmtId="0" fontId="21" fillId="3" borderId="25" xfId="5" applyFont="1" applyFill="1" applyBorder="1" applyAlignment="1" applyProtection="1">
      <alignment horizontal="center" vertical="top" wrapText="1"/>
    </xf>
    <xf numFmtId="167" fontId="21" fillId="3" borderId="25" xfId="5" applyNumberFormat="1" applyFont="1" applyFill="1" applyBorder="1" applyAlignment="1" applyProtection="1">
      <alignment horizontal="center" vertical="top"/>
    </xf>
    <xf numFmtId="167" fontId="21" fillId="3" borderId="29" xfId="5" applyNumberFormat="1" applyFont="1" applyFill="1" applyBorder="1" applyAlignment="1" applyProtection="1">
      <alignment horizontal="center" vertical="top"/>
    </xf>
    <xf numFmtId="9" fontId="22" fillId="3" borderId="38" xfId="7" applyFont="1" applyFill="1" applyBorder="1" applyAlignment="1">
      <alignment horizontal="center" wrapText="1"/>
    </xf>
    <xf numFmtId="9" fontId="22" fillId="3" borderId="29" xfId="7" applyFont="1" applyFill="1" applyBorder="1" applyAlignment="1">
      <alignment horizontal="center" wrapText="1"/>
    </xf>
    <xf numFmtId="0" fontId="21" fillId="3" borderId="25" xfId="6" applyFont="1" applyFill="1" applyBorder="1" applyAlignment="1">
      <alignment horizontal="justify" vertical="center" wrapText="1"/>
    </xf>
    <xf numFmtId="0" fontId="21" fillId="3" borderId="31" xfId="6" quotePrefix="1" applyFont="1" applyFill="1" applyBorder="1" applyAlignment="1">
      <alignment horizontal="center" vertical="top" wrapText="1"/>
    </xf>
    <xf numFmtId="0" fontId="21" fillId="3" borderId="31" xfId="6" applyFont="1" applyFill="1" applyBorder="1" applyAlignment="1">
      <alignment horizontal="center" vertical="center" wrapText="1"/>
    </xf>
    <xf numFmtId="9" fontId="22" fillId="3" borderId="19" xfId="7" applyFont="1" applyFill="1" applyBorder="1" applyAlignment="1">
      <alignment horizontal="center" vertical="top" wrapText="1"/>
    </xf>
    <xf numFmtId="0" fontId="12" fillId="3" borderId="0" xfId="6" applyFont="1" applyFill="1" applyBorder="1" applyAlignment="1" applyProtection="1">
      <alignment horizontal="center" vertical="center"/>
      <protection locked="0"/>
    </xf>
    <xf numFmtId="0" fontId="21" fillId="3" borderId="31" xfId="6" quotePrefix="1" applyFont="1" applyFill="1" applyBorder="1" applyAlignment="1">
      <alignment horizontal="center" vertical="center" wrapText="1"/>
    </xf>
    <xf numFmtId="9" fontId="15" fillId="5" borderId="16" xfId="7" applyFont="1" applyFill="1" applyBorder="1" applyAlignment="1">
      <alignment horizontal="center" vertical="center" wrapText="1"/>
    </xf>
    <xf numFmtId="9" fontId="15" fillId="4" borderId="34" xfId="7" applyFont="1" applyFill="1" applyBorder="1" applyAlignment="1">
      <alignment horizontal="center" vertical="center" wrapText="1"/>
    </xf>
    <xf numFmtId="0" fontId="21" fillId="3" borderId="3" xfId="6" applyFont="1" applyFill="1" applyBorder="1" applyAlignment="1">
      <alignment horizontal="justify" vertical="top" wrapText="1"/>
    </xf>
    <xf numFmtId="167" fontId="21" fillId="3" borderId="6" xfId="5" applyNumberFormat="1" applyFont="1" applyFill="1" applyBorder="1" applyAlignment="1" applyProtection="1">
      <alignment horizontal="center" vertical="top"/>
    </xf>
    <xf numFmtId="0" fontId="21" fillId="3" borderId="27" xfId="25" quotePrefix="1" applyFont="1" applyFill="1" applyBorder="1" applyAlignment="1">
      <alignment horizontal="center" vertical="center" wrapText="1"/>
    </xf>
    <xf numFmtId="0" fontId="21" fillId="3" borderId="9" xfId="6" applyFont="1" applyFill="1" applyBorder="1" applyAlignment="1">
      <alignment horizontal="justify" vertical="center" wrapText="1"/>
    </xf>
    <xf numFmtId="0" fontId="21" fillId="3" borderId="2" xfId="6" applyFont="1" applyFill="1" applyBorder="1" applyAlignment="1">
      <alignment horizontal="justify" vertical="center" wrapText="1"/>
    </xf>
    <xf numFmtId="0" fontId="21" fillId="3" borderId="31" xfId="6" applyFont="1" applyFill="1" applyBorder="1" applyAlignment="1">
      <alignment horizontal="justify" vertical="center" wrapText="1"/>
    </xf>
    <xf numFmtId="0" fontId="21" fillId="3" borderId="3" xfId="6" applyFont="1" applyFill="1" applyBorder="1" applyAlignment="1">
      <alignment horizontal="justify" wrapText="1"/>
    </xf>
    <xf numFmtId="167" fontId="21" fillId="3" borderId="3" xfId="5" applyNumberFormat="1" applyFont="1" applyFill="1" applyBorder="1" applyAlignment="1" applyProtection="1">
      <alignment horizontal="center" wrapText="1"/>
    </xf>
    <xf numFmtId="167" fontId="21" fillId="3" borderId="5" xfId="5" applyNumberFormat="1" applyFont="1" applyFill="1" applyBorder="1" applyAlignment="1" applyProtection="1">
      <alignment horizontal="center" wrapText="1"/>
    </xf>
    <xf numFmtId="0" fontId="21" fillId="3" borderId="2" xfId="6" applyFont="1" applyFill="1" applyBorder="1" applyAlignment="1">
      <alignment horizontal="center" wrapText="1"/>
    </xf>
    <xf numFmtId="0" fontId="8" fillId="0" borderId="0" xfId="6" applyFont="1" applyAlignment="1" applyProtection="1">
      <alignment horizontal="center" vertical="center"/>
      <protection locked="0"/>
    </xf>
    <xf numFmtId="9" fontId="22" fillId="3" borderId="22" xfId="7" applyFont="1" applyFill="1" applyBorder="1" applyAlignment="1">
      <alignment horizontal="center" vertical="center" wrapText="1"/>
    </xf>
    <xf numFmtId="2" fontId="13" fillId="0" borderId="0" xfId="6" applyNumberFormat="1" applyFont="1" applyFill="1" applyAlignment="1">
      <alignment vertical="center"/>
    </xf>
    <xf numFmtId="0" fontId="10" fillId="0" borderId="0" xfId="6" applyFont="1" applyFill="1" applyAlignment="1">
      <alignment vertical="center"/>
    </xf>
    <xf numFmtId="0" fontId="10" fillId="0" borderId="15" xfId="6" applyFont="1" applyFill="1" applyBorder="1" applyAlignment="1">
      <alignment horizontal="justify" vertical="center" wrapText="1"/>
    </xf>
    <xf numFmtId="0" fontId="10" fillId="0" borderId="1" xfId="6" applyFont="1" applyFill="1" applyBorder="1" applyAlignment="1">
      <alignment horizontal="center" vertical="center" wrapText="1"/>
    </xf>
    <xf numFmtId="0" fontId="10" fillId="0" borderId="1" xfId="6" applyFont="1" applyFill="1" applyBorder="1" applyAlignment="1">
      <alignment horizontal="justify" vertical="center" wrapText="1"/>
    </xf>
    <xf numFmtId="0" fontId="10" fillId="0" borderId="1" xfId="6" applyFont="1" applyFill="1" applyBorder="1" applyAlignment="1">
      <alignment horizontal="center" vertical="center"/>
    </xf>
    <xf numFmtId="10" fontId="10" fillId="0" borderId="1" xfId="7" applyNumberFormat="1" applyFont="1" applyFill="1" applyBorder="1" applyAlignment="1">
      <alignment horizontal="center" vertical="center" wrapText="1"/>
    </xf>
    <xf numFmtId="0" fontId="20" fillId="0" borderId="0" xfId="6" applyFont="1" applyFill="1" applyAlignment="1">
      <alignment vertical="center"/>
    </xf>
    <xf numFmtId="165" fontId="10" fillId="0" borderId="0" xfId="7" applyNumberFormat="1" applyFont="1" applyFill="1" applyBorder="1" applyAlignment="1">
      <alignment horizontal="center" vertical="center"/>
    </xf>
    <xf numFmtId="9" fontId="10" fillId="0" borderId="0" xfId="8" applyNumberFormat="1" applyFont="1" applyFill="1" applyBorder="1" applyAlignment="1">
      <alignment horizontal="center" vertical="center"/>
    </xf>
    <xf numFmtId="9" fontId="10" fillId="0" borderId="0" xfId="8" applyNumberFormat="1" applyFont="1" applyFill="1" applyBorder="1" applyAlignment="1">
      <alignment horizontal="center" vertical="center" wrapText="1"/>
    </xf>
    <xf numFmtId="0" fontId="19" fillId="3" borderId="27" xfId="6" applyFont="1" applyFill="1" applyBorder="1" applyAlignment="1">
      <alignment horizontal="center" vertical="center" wrapText="1"/>
    </xf>
    <xf numFmtId="0" fontId="19" fillId="3" borderId="26" xfId="6" applyFont="1" applyFill="1" applyBorder="1" applyAlignment="1">
      <alignment horizontal="center" vertical="center" wrapText="1"/>
    </xf>
    <xf numFmtId="0" fontId="19" fillId="3" borderId="11" xfId="6" applyFont="1" applyFill="1" applyBorder="1" applyAlignment="1">
      <alignment horizontal="center" vertical="center" wrapText="1"/>
    </xf>
    <xf numFmtId="0" fontId="10" fillId="0" borderId="12" xfId="6" applyFont="1" applyFill="1" applyBorder="1" applyAlignment="1">
      <alignment horizontal="justify" vertical="center" wrapText="1"/>
    </xf>
    <xf numFmtId="0" fontId="10" fillId="0" borderId="13" xfId="6" applyFont="1" applyFill="1" applyBorder="1" applyAlignment="1">
      <alignment horizontal="center" vertical="center" wrapText="1"/>
    </xf>
    <xf numFmtId="0" fontId="10" fillId="0" borderId="13" xfId="6" applyFont="1" applyFill="1" applyBorder="1" applyAlignment="1">
      <alignment horizontal="justify" vertical="center" wrapText="1"/>
    </xf>
    <xf numFmtId="9" fontId="10" fillId="0" borderId="13" xfId="6" applyNumberFormat="1" applyFont="1" applyFill="1" applyBorder="1" applyAlignment="1">
      <alignment horizontal="center" vertical="center" wrapText="1"/>
    </xf>
    <xf numFmtId="0" fontId="10" fillId="0" borderId="13" xfId="6" applyFont="1" applyFill="1" applyBorder="1" applyAlignment="1">
      <alignment horizontal="center" vertical="center"/>
    </xf>
    <xf numFmtId="10" fontId="10" fillId="0" borderId="13" xfId="7" applyNumberFormat="1" applyFont="1" applyFill="1" applyBorder="1" applyAlignment="1">
      <alignment horizontal="center" vertical="center" wrapText="1"/>
    </xf>
    <xf numFmtId="10" fontId="10" fillId="0" borderId="14" xfId="8" applyNumberFormat="1" applyFont="1" applyFill="1" applyBorder="1" applyAlignment="1">
      <alignment horizontal="center" vertical="center"/>
    </xf>
    <xf numFmtId="0" fontId="10" fillId="0" borderId="39" xfId="6" applyFont="1" applyFill="1" applyBorder="1" applyAlignment="1">
      <alignment horizontal="justify" vertical="center" wrapText="1"/>
    </xf>
    <xf numFmtId="0" fontId="10" fillId="0" borderId="17" xfId="6" applyFont="1" applyFill="1" applyBorder="1" applyAlignment="1">
      <alignment horizontal="center" vertical="center" wrapText="1"/>
    </xf>
    <xf numFmtId="0" fontId="10" fillId="0" borderId="17" xfId="6" applyFont="1" applyFill="1" applyBorder="1" applyAlignment="1">
      <alignment horizontal="center" wrapText="1"/>
    </xf>
    <xf numFmtId="0" fontId="10" fillId="0" borderId="17" xfId="6" applyFont="1" applyFill="1" applyBorder="1" applyAlignment="1">
      <alignment horizontal="justify" vertical="center" wrapText="1"/>
    </xf>
    <xf numFmtId="10" fontId="10" fillId="0" borderId="17" xfId="8" applyNumberFormat="1" applyFont="1" applyFill="1" applyBorder="1" applyAlignment="1">
      <alignment horizontal="center" vertical="center"/>
    </xf>
    <xf numFmtId="10" fontId="10" fillId="0" borderId="40" xfId="8" applyNumberFormat="1" applyFont="1" applyFill="1" applyBorder="1" applyAlignment="1">
      <alignment horizontal="center" vertical="center"/>
    </xf>
    <xf numFmtId="0" fontId="10" fillId="3" borderId="13" xfId="6" applyFont="1" applyFill="1" applyBorder="1" applyAlignment="1">
      <alignment horizontal="justify" vertical="center" wrapText="1"/>
    </xf>
    <xf numFmtId="0" fontId="21" fillId="0" borderId="4" xfId="5" applyFont="1" applyFill="1" applyBorder="1" applyAlignment="1" applyProtection="1">
      <alignment horizontal="center" vertical="center" wrapText="1"/>
    </xf>
    <xf numFmtId="0" fontId="21" fillId="0" borderId="1" xfId="5" quotePrefix="1" applyFont="1" applyFill="1" applyBorder="1" applyAlignment="1" applyProtection="1">
      <alignment horizontal="center" vertical="center" wrapText="1"/>
    </xf>
    <xf numFmtId="0" fontId="21" fillId="0" borderId="17" xfId="5" quotePrefix="1" applyFont="1" applyFill="1" applyBorder="1" applyAlignment="1" applyProtection="1">
      <alignment horizontal="center" vertical="center" wrapText="1"/>
    </xf>
    <xf numFmtId="0" fontId="21" fillId="0" borderId="13" xfId="5" applyFont="1" applyFill="1" applyBorder="1" applyAlignment="1" applyProtection="1">
      <alignment horizontal="center" vertical="center" wrapText="1"/>
    </xf>
    <xf numFmtId="0" fontId="21" fillId="3" borderId="4" xfId="16" applyFont="1" applyFill="1" applyBorder="1" applyAlignment="1">
      <alignment horizontal="justify" vertical="center" wrapText="1"/>
    </xf>
    <xf numFmtId="14" fontId="21" fillId="3" borderId="4" xfId="16" applyNumberFormat="1" applyFont="1" applyFill="1" applyBorder="1" applyAlignment="1">
      <alignment horizontal="center" vertical="center" wrapText="1"/>
    </xf>
    <xf numFmtId="9" fontId="21" fillId="3" borderId="4" xfId="16" applyNumberFormat="1" applyFont="1" applyFill="1" applyBorder="1" applyAlignment="1">
      <alignment horizontal="center" vertical="center"/>
    </xf>
    <xf numFmtId="0" fontId="26" fillId="3" borderId="0" xfId="5" applyFont="1" applyFill="1" applyAlignment="1">
      <alignment vertical="center"/>
    </xf>
    <xf numFmtId="0" fontId="21" fillId="3" borderId="3" xfId="16" applyFont="1" applyFill="1" applyBorder="1" applyAlignment="1">
      <alignment horizontal="justify" vertical="center" wrapText="1"/>
    </xf>
    <xf numFmtId="14" fontId="21" fillId="3" borderId="1" xfId="16" applyNumberFormat="1" applyFont="1" applyFill="1" applyBorder="1" applyAlignment="1">
      <alignment horizontal="center" vertical="center" wrapText="1"/>
    </xf>
    <xf numFmtId="9" fontId="21" fillId="3" borderId="1" xfId="16" applyNumberFormat="1" applyFont="1" applyFill="1" applyBorder="1" applyAlignment="1">
      <alignment horizontal="center" vertical="center"/>
    </xf>
    <xf numFmtId="14" fontId="21" fillId="3" borderId="7" xfId="16" applyNumberFormat="1" applyFont="1" applyFill="1" applyBorder="1" applyAlignment="1">
      <alignment horizontal="center" vertical="center" wrapText="1"/>
    </xf>
    <xf numFmtId="9" fontId="21" fillId="3" borderId="7" xfId="16" applyNumberFormat="1" applyFont="1" applyFill="1" applyBorder="1" applyAlignment="1">
      <alignment horizontal="center" vertical="center"/>
    </xf>
    <xf numFmtId="9" fontId="22" fillId="3" borderId="29" xfId="7" applyFont="1" applyFill="1" applyBorder="1" applyAlignment="1">
      <alignment horizontal="center" vertical="top" wrapText="1"/>
    </xf>
    <xf numFmtId="0" fontId="21" fillId="3" borderId="3" xfId="5" applyFont="1" applyFill="1" applyBorder="1" applyAlignment="1" applyProtection="1">
      <alignment horizontal="justify" vertical="top" wrapText="1"/>
    </xf>
  </cellXfs>
  <cellStyles count="32">
    <cellStyle name="Hipervínculo 2" xfId="10" xr:uid="{00000000-0005-0000-0000-000001000000}"/>
    <cellStyle name="Millares [0] 2" xfId="9" xr:uid="{00000000-0005-0000-0000-000002000000}"/>
    <cellStyle name="Millares [0] 2 2" xfId="20" xr:uid="{8A7C72C5-6CCB-4261-BBFD-AF1E3341BA4C}"/>
    <cellStyle name="Millares [0] 2 3" xfId="27" xr:uid="{90AE655A-92FE-44E5-8B54-A8E987332070}"/>
    <cellStyle name="Millares [0] 3" xfId="13" xr:uid="{00000000-0005-0000-0000-000003000000}"/>
    <cellStyle name="Millares [0] 3 2" xfId="22" xr:uid="{FC06E5BB-E76D-46F5-9293-683F5ECE5454}"/>
    <cellStyle name="Millares [0] 3 3" xfId="29" xr:uid="{DCABA995-5167-4714-ACEC-AB639B99B6A3}"/>
    <cellStyle name="Normal" xfId="0" builtinId="0"/>
    <cellStyle name="Normal 2" xfId="2" xr:uid="{00000000-0005-0000-0000-000005000000}"/>
    <cellStyle name="Normal 2 2" xfId="5" xr:uid="{00000000-0005-0000-0000-000006000000}"/>
    <cellStyle name="Normal 2 2 2" xfId="17" xr:uid="{0AED4F76-8DD5-4E21-BB43-04911A1C1A7F}"/>
    <cellStyle name="Normal 2 3" xfId="16" xr:uid="{D1DB2FE8-3010-4692-A962-3A0D2A6351D2}"/>
    <cellStyle name="Normal 3" xfId="4" xr:uid="{00000000-0005-0000-0000-000007000000}"/>
    <cellStyle name="Normal 4" xfId="12" xr:uid="{00000000-0005-0000-0000-000008000000}"/>
    <cellStyle name="Normal 4 2" xfId="21" xr:uid="{233D8A59-202E-47B9-A6C5-31303C9B4483}"/>
    <cellStyle name="Normal 4 3" xfId="28" xr:uid="{2A58964A-7BD2-441D-ADB6-E12CABC450A8}"/>
    <cellStyle name="Normal 7" xfId="1" xr:uid="{00000000-0005-0000-0000-000009000000}"/>
    <cellStyle name="Normal 7 2" xfId="6" xr:uid="{00000000-0005-0000-0000-00000A000000}"/>
    <cellStyle name="Normal 7 2 2" xfId="18" xr:uid="{7C1A239D-671A-48B7-9F17-5DA6972A69DC}"/>
    <cellStyle name="Normal 7 2 3" xfId="25" xr:uid="{13127CD4-E1E2-48FD-89AA-8C5BBC188F3C}"/>
    <cellStyle name="Normal 7 3" xfId="15" xr:uid="{00000000-0005-0000-0000-00000B000000}"/>
    <cellStyle name="Normal 7 3 2" xfId="24" xr:uid="{A689E0C6-C193-4EFB-9584-94E5EA509D54}"/>
    <cellStyle name="Normal 7 3 3" xfId="31" xr:uid="{C7BFC874-AB34-40CB-853F-8952559803AC}"/>
    <cellStyle name="Porcentaje" xfId="11" builtinId="5"/>
    <cellStyle name="Porcentaje 2" xfId="3" xr:uid="{00000000-0005-0000-0000-00000D000000}"/>
    <cellStyle name="Porcentaje 2 2" xfId="7" xr:uid="{00000000-0005-0000-0000-00000E000000}"/>
    <cellStyle name="Porcentaje 3" xfId="14" xr:uid="{00000000-0005-0000-0000-00000F000000}"/>
    <cellStyle name="Porcentaje 3 2" xfId="23" xr:uid="{15A55F14-E457-458D-95F2-166AD31B9502}"/>
    <cellStyle name="Porcentaje 3 3" xfId="30" xr:uid="{793C819B-7183-4D95-831A-B007B0F20E5E}"/>
    <cellStyle name="Porcentaje 4" xfId="8" xr:uid="{00000000-0005-0000-0000-000010000000}"/>
    <cellStyle name="Porcentaje 4 2" xfId="19" xr:uid="{F46B4771-19FD-4C34-9C48-B95C3AE103F1}"/>
    <cellStyle name="Porcentaje 4 3" xfId="26" xr:uid="{C0EA2401-3CED-4623-B641-447816574D5F}"/>
  </cellStyles>
  <dxfs count="0"/>
  <tableStyles count="0" defaultTableStyle="TableStyleMedium2" defaultPivotStyle="PivotStyleLight16"/>
  <colors>
    <mruColors>
      <color rgb="FFF2F8EE"/>
      <color rgb="FFFDF0E9"/>
      <color rgb="FFE8F2E2"/>
      <color rgb="FF0000FF"/>
      <color rgb="FFFF66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211207</xdr:colOff>
      <xdr:row>5</xdr:row>
      <xdr:rowOff>535885</xdr:rowOff>
    </xdr:from>
    <xdr:ext cx="1990724" cy="382221"/>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BE6FDEF4-C014-49B2-9BB9-99DF41E71693}"/>
                </a:ext>
              </a:extLst>
            </xdr:cNvPr>
            <xdr:cNvSpPr txBox="1"/>
          </xdr:nvSpPr>
          <xdr:spPr>
            <a:xfrm>
              <a:off x="2447511" y="3799233"/>
              <a:ext cx="1990724" cy="382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𝐸𝑃</m:t>
                      </m:r>
                    </m:e>
                    <m:sub>
                      <m:r>
                        <a:rPr lang="es-CO" sz="1500" b="0" i="1">
                          <a:solidFill>
                            <a:sysClr val="windowText" lastClr="000000"/>
                          </a:solidFill>
                          <a:latin typeface="Cambria Math" panose="02040503050406030204" pitchFamily="18" charset="0"/>
                        </a:rPr>
                        <m:t>𝑡</m:t>
                      </m:r>
                    </m:sub>
                  </m:sSub>
                  <m:r>
                    <a:rPr lang="es-CO" sz="1500" b="0" i="1">
                      <a:solidFill>
                        <a:sysClr val="windowText" lastClr="000000"/>
                      </a:solidFill>
                      <a:latin typeface="Cambria Math" panose="02040503050406030204" pitchFamily="18" charset="0"/>
                    </a:rPr>
                    <m:t>=</m:t>
                  </m:r>
                  <m:r>
                    <a:rPr lang="en-US" sz="1500" b="0" i="1">
                      <a:solidFill>
                        <a:sysClr val="windowText" lastClr="000000"/>
                      </a:solidFill>
                      <a:latin typeface="Cambria Math" panose="02040503050406030204" pitchFamily="18" charset="0"/>
                    </a:rPr>
                    <m:t>1−</m:t>
                  </m:r>
                  <m:f>
                    <m:fPr>
                      <m:ctrlPr>
                        <a:rPr lang="es-CO" sz="1500" b="0" i="1">
                          <a:solidFill>
                            <a:sysClr val="windowText" lastClr="000000"/>
                          </a:solidFill>
                          <a:latin typeface="Cambria Math" panose="02040503050406030204" pitchFamily="18" charset="0"/>
                        </a:rPr>
                      </m:ctrlPr>
                    </m:fPr>
                    <m:num>
                      <m:r>
                        <a:rPr lang="es-CO" sz="1500" b="0" i="1">
                          <a:solidFill>
                            <a:sysClr val="windowText" lastClr="000000"/>
                          </a:solidFill>
                          <a:latin typeface="Cambria Math" panose="02040503050406030204" pitchFamily="18" charset="0"/>
                        </a:rPr>
                        <m:t>(</m:t>
                      </m:r>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𝐼𝑃</m:t>
                          </m:r>
                        </m:e>
                        <m:sub>
                          <m:r>
                            <a:rPr lang="es-CO" sz="1500" b="0" i="1">
                              <a:solidFill>
                                <a:sysClr val="windowText" lastClr="000000"/>
                              </a:solidFill>
                              <a:latin typeface="Cambria Math" panose="02040503050406030204" pitchFamily="18" charset="0"/>
                            </a:rPr>
                            <m:t>𝑡</m:t>
                          </m:r>
                          <m:r>
                            <a:rPr lang="es-CO" sz="1500" b="0" i="1">
                              <a:solidFill>
                                <a:sysClr val="windowText" lastClr="000000"/>
                              </a:solidFill>
                              <a:latin typeface="Cambria Math" panose="02040503050406030204" pitchFamily="18" charset="0"/>
                            </a:rPr>
                            <m:t>−</m:t>
                          </m:r>
                        </m:sub>
                      </m:sSub>
                      <m:r>
                        <a:rPr lang="es-CO" sz="1500" b="0" i="1">
                          <a:solidFill>
                            <a:sysClr val="windowText" lastClr="000000"/>
                          </a:solidFill>
                          <a:latin typeface="Cambria Math" panose="02040503050406030204" pitchFamily="18" charset="0"/>
                          <a:ea typeface="Cambria Math" panose="02040503050406030204" pitchFamily="18" charset="0"/>
                        </a:rPr>
                        <m:t>𝜑</m:t>
                      </m:r>
                      <m:sSub>
                        <m:sSubPr>
                          <m:ctrlPr>
                            <a:rPr lang="es-CO" sz="1500" b="0" i="1">
                              <a:solidFill>
                                <a:sysClr val="windowText" lastClr="000000"/>
                              </a:solidFill>
                              <a:effectLst/>
                              <a:latin typeface="Cambria Math" panose="02040503050406030204" pitchFamily="18" charset="0"/>
                              <a:ea typeface="+mn-ea"/>
                              <a:cs typeface="+mn-cs"/>
                            </a:rPr>
                          </m:ctrlPr>
                        </m:sSubPr>
                        <m:e>
                          <m:r>
                            <a:rPr lang="es-CO" sz="1500" b="0" i="1">
                              <a:solidFill>
                                <a:sysClr val="windowText" lastClr="000000"/>
                              </a:solidFill>
                              <a:effectLst/>
                              <a:latin typeface="Cambria Math" panose="02040503050406030204" pitchFamily="18" charset="0"/>
                              <a:ea typeface="+mn-ea"/>
                              <a:cs typeface="+mn-cs"/>
                            </a:rPr>
                            <m:t>𝐼𝑃</m:t>
                          </m:r>
                        </m:e>
                        <m:sub>
                          <m:r>
                            <a:rPr lang="es-CO" sz="1500" b="0" i="1">
                              <a:solidFill>
                                <a:sysClr val="windowText" lastClr="000000"/>
                              </a:solidFill>
                              <a:effectLst/>
                              <a:latin typeface="Cambria Math" panose="02040503050406030204" pitchFamily="18" charset="0"/>
                              <a:ea typeface="+mn-ea"/>
                              <a:cs typeface="+mn-cs"/>
                            </a:rPr>
                            <m:t>𝑡</m:t>
                          </m:r>
                          <m:r>
                            <a:rPr lang="es-CO" sz="1500" b="0" i="1">
                              <a:solidFill>
                                <a:sysClr val="windowText" lastClr="000000"/>
                              </a:solidFill>
                              <a:effectLst/>
                              <a:latin typeface="Cambria Math" panose="02040503050406030204" pitchFamily="18" charset="0"/>
                              <a:ea typeface="+mn-ea"/>
                              <a:cs typeface="+mn-cs"/>
                            </a:rPr>
                            <m:t>)</m:t>
                          </m:r>
                        </m:sub>
                      </m:sSub>
                    </m:num>
                    <m:den>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𝐼𝑅</m:t>
                          </m:r>
                        </m:e>
                        <m:sub>
                          <m:r>
                            <a:rPr lang="es-CO" sz="1500" b="0" i="1">
                              <a:solidFill>
                                <a:sysClr val="windowText" lastClr="000000"/>
                              </a:solidFill>
                              <a:latin typeface="Cambria Math" panose="02040503050406030204" pitchFamily="18" charset="0"/>
                            </a:rPr>
                            <m:t>𝑡</m:t>
                          </m:r>
                        </m:sub>
                      </m:sSub>
                    </m:den>
                  </m:f>
                </m:oMath>
              </a14:m>
              <a:r>
                <a:rPr lang="es-CO" sz="1500">
                  <a:solidFill>
                    <a:sysClr val="windowText" lastClr="000000"/>
                  </a:solidFill>
                </a:rPr>
                <a:t>*100 </a:t>
              </a:r>
            </a:p>
          </xdr:txBody>
        </xdr:sp>
      </mc:Choice>
      <mc:Fallback xmlns="">
        <xdr:sp macro="" textlink="">
          <xdr:nvSpPr>
            <xdr:cNvPr id="3" name="CuadroTexto 2">
              <a:extLst>
                <a:ext uri="{FF2B5EF4-FFF2-40B4-BE49-F238E27FC236}">
                  <a16:creationId xmlns:a16="http://schemas.microsoft.com/office/drawing/2014/main" id="{BE6FDEF4-C014-49B2-9BB9-99DF41E71693}"/>
                </a:ext>
              </a:extLst>
            </xdr:cNvPr>
            <xdr:cNvSpPr txBox="1"/>
          </xdr:nvSpPr>
          <xdr:spPr>
            <a:xfrm>
              <a:off x="2447511" y="3799233"/>
              <a:ext cx="1990724" cy="382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500" b="0" i="0">
                  <a:solidFill>
                    <a:sysClr val="windowText" lastClr="000000"/>
                  </a:solidFill>
                  <a:latin typeface="Cambria Math" panose="02040503050406030204" pitchFamily="18" charset="0"/>
                </a:rPr>
                <a:t>〖𝐸𝑃〗_𝑡=</a:t>
              </a:r>
              <a:r>
                <a:rPr lang="en-US" sz="1500" b="0" i="0">
                  <a:solidFill>
                    <a:sysClr val="windowText" lastClr="000000"/>
                  </a:solidFill>
                  <a:latin typeface="Cambria Math" panose="02040503050406030204" pitchFamily="18" charset="0"/>
                </a:rPr>
                <a:t>1−</a:t>
              </a:r>
              <a:r>
                <a:rPr lang="es-CO" sz="1500" b="0" i="0">
                  <a:solidFill>
                    <a:sysClr val="windowText" lastClr="000000"/>
                  </a:solidFill>
                  <a:latin typeface="Cambria Math" panose="02040503050406030204" pitchFamily="18" charset="0"/>
                </a:rPr>
                <a:t>((〖𝐼𝑃〗_(𝑡−)</a:t>
              </a:r>
              <a:r>
                <a:rPr lang="es-CO" sz="1500" b="0" i="0">
                  <a:solidFill>
                    <a:sysClr val="windowText" lastClr="000000"/>
                  </a:solidFill>
                  <a:latin typeface="Cambria Math" panose="02040503050406030204" pitchFamily="18" charset="0"/>
                  <a:ea typeface="Cambria Math" panose="02040503050406030204" pitchFamily="18" charset="0"/>
                </a:rPr>
                <a:t> 𝜑</a:t>
              </a:r>
              <a:r>
                <a:rPr lang="es-CO" sz="1500" b="0" i="0">
                  <a:solidFill>
                    <a:sysClr val="windowText" lastClr="000000"/>
                  </a:solidFill>
                  <a:effectLst/>
                  <a:latin typeface="Cambria Math" panose="02040503050406030204" pitchFamily="18" charset="0"/>
                  <a:ea typeface="+mn-ea"/>
                  <a:cs typeface="+mn-cs"/>
                </a:rPr>
                <a:t>〖𝐼𝑃〗_(𝑡)))/〖</a:t>
              </a:r>
              <a:r>
                <a:rPr lang="es-CO" sz="1500" b="0" i="0">
                  <a:solidFill>
                    <a:sysClr val="windowText" lastClr="000000"/>
                  </a:solidFill>
                  <a:latin typeface="Cambria Math" panose="02040503050406030204" pitchFamily="18" charset="0"/>
                </a:rPr>
                <a:t>𝐼𝑅〗_𝑡 </a:t>
              </a:r>
              <a:r>
                <a:rPr lang="es-CO" sz="1500">
                  <a:solidFill>
                    <a:sysClr val="windowText" lastClr="000000"/>
                  </a:solidFill>
                </a:rPr>
                <a:t>*100 </a:t>
              </a:r>
            </a:p>
          </xdr:txBody>
        </xdr:sp>
      </mc:Fallback>
    </mc:AlternateContent>
    <xdr:clientData/>
  </xdr:oneCellAnchor>
  <xdr:twoCellAnchor editAs="oneCell">
    <xdr:from>
      <xdr:col>3</xdr:col>
      <xdr:colOff>202262</xdr:colOff>
      <xdr:row>6</xdr:row>
      <xdr:rowOff>1496253</xdr:rowOff>
    </xdr:from>
    <xdr:to>
      <xdr:col>3</xdr:col>
      <xdr:colOff>2749827</xdr:colOff>
      <xdr:row>6</xdr:row>
      <xdr:rowOff>2386766</xdr:rowOff>
    </xdr:to>
    <xdr:pic>
      <xdr:nvPicPr>
        <xdr:cNvPr id="5" name="Imagen 4" descr="Formula del indicador">
          <a:extLst>
            <a:ext uri="{FF2B5EF4-FFF2-40B4-BE49-F238E27FC236}">
              <a16:creationId xmlns:a16="http://schemas.microsoft.com/office/drawing/2014/main" id="{ACECF13B-BC3B-47F8-A4F4-BB5B72040A9A}"/>
            </a:ext>
          </a:extLst>
        </xdr:cNvPr>
        <xdr:cNvPicPr>
          <a:picLocks noChangeAspect="1"/>
        </xdr:cNvPicPr>
      </xdr:nvPicPr>
      <xdr:blipFill rotWithShape="1">
        <a:blip xmlns:r="http://schemas.openxmlformats.org/officeDocument/2006/relationships" r:embed="rId1"/>
        <a:srcRect l="5990" t="37411" r="71976" b="51939"/>
        <a:stretch/>
      </xdr:blipFill>
      <xdr:spPr>
        <a:xfrm>
          <a:off x="2438566" y="6382992"/>
          <a:ext cx="2547565" cy="890513"/>
        </a:xfrm>
        <a:prstGeom prst="rect">
          <a:avLst/>
        </a:prstGeom>
      </xdr:spPr>
    </xdr:pic>
    <xdr:clientData/>
  </xdr:twoCellAnchor>
  <xdr:twoCellAnchor editAs="oneCell">
    <xdr:from>
      <xdr:col>3</xdr:col>
      <xdr:colOff>110159</xdr:colOff>
      <xdr:row>7</xdr:row>
      <xdr:rowOff>238540</xdr:rowOff>
    </xdr:from>
    <xdr:to>
      <xdr:col>3</xdr:col>
      <xdr:colOff>2816087</xdr:colOff>
      <xdr:row>7</xdr:row>
      <xdr:rowOff>997297</xdr:rowOff>
    </xdr:to>
    <xdr:pic>
      <xdr:nvPicPr>
        <xdr:cNvPr id="6" name="Imagen 5" descr="formula del indicador">
          <a:extLst>
            <a:ext uri="{FF2B5EF4-FFF2-40B4-BE49-F238E27FC236}">
              <a16:creationId xmlns:a16="http://schemas.microsoft.com/office/drawing/2014/main" id="{AB5FA4F8-D3B8-46BD-86BD-46756BD6C515}"/>
            </a:ext>
          </a:extLst>
        </xdr:cNvPr>
        <xdr:cNvPicPr>
          <a:picLocks noChangeAspect="1"/>
        </xdr:cNvPicPr>
      </xdr:nvPicPr>
      <xdr:blipFill rotWithShape="1">
        <a:blip xmlns:r="http://schemas.openxmlformats.org/officeDocument/2006/relationships" r:embed="rId2"/>
        <a:srcRect l="6251" t="43431" r="78331" b="48882"/>
        <a:stretch/>
      </xdr:blipFill>
      <xdr:spPr>
        <a:xfrm>
          <a:off x="2348534" y="8353840"/>
          <a:ext cx="2705928" cy="758757"/>
        </a:xfrm>
        <a:prstGeom prst="rect">
          <a:avLst/>
        </a:prstGeom>
      </xdr:spPr>
    </xdr:pic>
    <xdr:clientData/>
  </xdr:twoCellAnchor>
  <xdr:twoCellAnchor editAs="oneCell">
    <xdr:from>
      <xdr:col>3</xdr:col>
      <xdr:colOff>298175</xdr:colOff>
      <xdr:row>4</xdr:row>
      <xdr:rowOff>629478</xdr:rowOff>
    </xdr:from>
    <xdr:to>
      <xdr:col>3</xdr:col>
      <xdr:colOff>2517913</xdr:colOff>
      <xdr:row>4</xdr:row>
      <xdr:rowOff>1430413</xdr:rowOff>
    </xdr:to>
    <xdr:pic>
      <xdr:nvPicPr>
        <xdr:cNvPr id="4" name="Imagen 3" descr="La imagen muestra la formula del indicador &#10;Numero de actualizaciones realizadas dentro de los diez primeros días hábiles de cada mes sobre Número de actualizaciones a realizar en el mes">
          <a:extLst>
            <a:ext uri="{FF2B5EF4-FFF2-40B4-BE49-F238E27FC236}">
              <a16:creationId xmlns:a16="http://schemas.microsoft.com/office/drawing/2014/main" id="{4648841C-AD0C-49CF-B1E5-B269CBB27E55}"/>
            </a:ext>
          </a:extLst>
        </xdr:cNvPr>
        <xdr:cNvPicPr>
          <a:picLocks noChangeAspect="1"/>
        </xdr:cNvPicPr>
      </xdr:nvPicPr>
      <xdr:blipFill rotWithShape="1">
        <a:blip xmlns:r="http://schemas.openxmlformats.org/officeDocument/2006/relationships" r:embed="rId3"/>
        <a:srcRect l="15329" t="41114" r="68816" b="46521"/>
        <a:stretch/>
      </xdr:blipFill>
      <xdr:spPr>
        <a:xfrm>
          <a:off x="2534479" y="1623391"/>
          <a:ext cx="2219738" cy="800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3"/>
  <sheetViews>
    <sheetView showGridLines="0" topLeftCell="E1" zoomScaleNormal="100" workbookViewId="0">
      <selection activeCell="M6" sqref="M6:M7"/>
    </sheetView>
  </sheetViews>
  <sheetFormatPr baseColWidth="10" defaultColWidth="0" defaultRowHeight="0" customHeight="1" zeroHeight="1" x14ac:dyDescent="0.25"/>
  <cols>
    <col min="1" max="1" width="0.28515625" style="32" customWidth="1"/>
    <col min="2" max="2" width="21.7109375" style="30" customWidth="1"/>
    <col min="3" max="3" width="11.5703125" style="33" bestFit="1" customWidth="1"/>
    <col min="4" max="4" width="43.28515625" style="33" customWidth="1"/>
    <col min="5" max="5" width="41" style="30" customWidth="1"/>
    <col min="6" max="7" width="13.5703125" style="30" customWidth="1"/>
    <col min="8" max="8" width="15" style="33" customWidth="1"/>
    <col min="9" max="9" width="19.42578125" style="30" customWidth="1"/>
    <col min="10" max="10" width="18.7109375" style="30" customWidth="1"/>
    <col min="11" max="11" width="11" style="30" customWidth="1"/>
    <col min="12" max="12" width="90.28515625" style="30" customWidth="1"/>
    <col min="13" max="13" width="14.28515625" style="34" customWidth="1"/>
    <col min="14" max="14" width="3.28515625" style="34" customWidth="1"/>
    <col min="15" max="15" width="4.140625" style="32" customWidth="1"/>
    <col min="16" max="16384" width="11.42578125" style="32" hidden="1"/>
  </cols>
  <sheetData>
    <row r="1" spans="2:15" ht="23.25" x14ac:dyDescent="0.35">
      <c r="C1" s="31"/>
      <c r="D1" s="31"/>
      <c r="F1" s="31" t="s">
        <v>9</v>
      </c>
      <c r="G1" s="31"/>
      <c r="H1" s="31"/>
      <c r="I1" s="31"/>
      <c r="J1" s="31"/>
      <c r="K1" s="31"/>
      <c r="L1" s="31"/>
      <c r="M1" s="31"/>
      <c r="N1" s="31"/>
    </row>
    <row r="2" spans="2:15" ht="14.25" x14ac:dyDescent="0.25"/>
    <row r="3" spans="2:15" ht="15" thickBot="1" x14ac:dyDescent="0.3"/>
    <row r="4" spans="2:15" s="36" customFormat="1" ht="26.25" thickBot="1" x14ac:dyDescent="0.3">
      <c r="B4" s="230" t="s">
        <v>10</v>
      </c>
      <c r="C4" s="231" t="s">
        <v>11</v>
      </c>
      <c r="D4" s="231" t="s">
        <v>12</v>
      </c>
      <c r="E4" s="231" t="s">
        <v>13</v>
      </c>
      <c r="F4" s="231" t="s">
        <v>14</v>
      </c>
      <c r="G4" s="231" t="s">
        <v>124</v>
      </c>
      <c r="H4" s="231" t="s">
        <v>15</v>
      </c>
      <c r="I4" s="231" t="s">
        <v>16</v>
      </c>
      <c r="J4" s="231" t="s">
        <v>17</v>
      </c>
      <c r="K4" s="231" t="s">
        <v>18</v>
      </c>
      <c r="L4" s="231" t="s">
        <v>19</v>
      </c>
      <c r="M4" s="232" t="s">
        <v>20</v>
      </c>
      <c r="N4" s="35"/>
    </row>
    <row r="5" spans="2:15" s="220" customFormat="1" ht="178.5" x14ac:dyDescent="0.25">
      <c r="B5" s="233" t="s">
        <v>21</v>
      </c>
      <c r="C5" s="234" t="s">
        <v>22</v>
      </c>
      <c r="D5" s="234"/>
      <c r="E5" s="235" t="s">
        <v>123</v>
      </c>
      <c r="F5" s="234" t="s">
        <v>70</v>
      </c>
      <c r="G5" s="236">
        <v>0.6</v>
      </c>
      <c r="H5" s="237" t="s">
        <v>24</v>
      </c>
      <c r="I5" s="235" t="s">
        <v>125</v>
      </c>
      <c r="J5" s="235" t="s">
        <v>25</v>
      </c>
      <c r="K5" s="238">
        <v>1</v>
      </c>
      <c r="L5" s="246" t="s">
        <v>139</v>
      </c>
      <c r="M5" s="239">
        <v>1</v>
      </c>
      <c r="N5" s="47"/>
      <c r="O5" s="226" t="s">
        <v>26</v>
      </c>
    </row>
    <row r="6" spans="2:15" s="220" customFormat="1" ht="153" x14ac:dyDescent="0.25">
      <c r="B6" s="221" t="s">
        <v>27</v>
      </c>
      <c r="C6" s="222" t="s">
        <v>22</v>
      </c>
      <c r="D6" s="222"/>
      <c r="E6" s="223" t="s">
        <v>28</v>
      </c>
      <c r="F6" s="222" t="s">
        <v>23</v>
      </c>
      <c r="G6" s="224" t="s">
        <v>24</v>
      </c>
      <c r="H6" s="222" t="s">
        <v>29</v>
      </c>
      <c r="I6" s="223" t="s">
        <v>30</v>
      </c>
      <c r="J6" s="223" t="s">
        <v>31</v>
      </c>
      <c r="K6" s="225">
        <v>5.4699999999999999E-2</v>
      </c>
      <c r="L6" s="223" t="s">
        <v>140</v>
      </c>
      <c r="M6" s="37">
        <v>1</v>
      </c>
      <c r="N6" s="227"/>
      <c r="O6" s="226" t="s">
        <v>32</v>
      </c>
    </row>
    <row r="7" spans="2:15" s="220" customFormat="1" ht="306" customHeight="1" x14ac:dyDescent="0.25">
      <c r="B7" s="221" t="s">
        <v>33</v>
      </c>
      <c r="C7" s="222" t="s">
        <v>34</v>
      </c>
      <c r="D7" s="222"/>
      <c r="E7" s="223" t="s">
        <v>35</v>
      </c>
      <c r="F7" s="222" t="s">
        <v>36</v>
      </c>
      <c r="G7" s="222" t="s">
        <v>24</v>
      </c>
      <c r="H7" s="222" t="s">
        <v>37</v>
      </c>
      <c r="I7" s="223" t="s">
        <v>38</v>
      </c>
      <c r="J7" s="223" t="s">
        <v>39</v>
      </c>
      <c r="K7" s="225">
        <v>1.03E-2</v>
      </c>
      <c r="L7" s="223" t="s">
        <v>147</v>
      </c>
      <c r="M7" s="37">
        <f>(100-2.18)/100</f>
        <v>0.97819999999999996</v>
      </c>
      <c r="N7" s="228"/>
      <c r="O7" s="226" t="s">
        <v>40</v>
      </c>
    </row>
    <row r="8" spans="2:15" s="220" customFormat="1" ht="238.5" customHeight="1" thickBot="1" x14ac:dyDescent="0.25">
      <c r="B8" s="240" t="s">
        <v>41</v>
      </c>
      <c r="C8" s="241" t="s">
        <v>34</v>
      </c>
      <c r="D8" s="242" t="s">
        <v>126</v>
      </c>
      <c r="E8" s="243" t="s">
        <v>42</v>
      </c>
      <c r="F8" s="241" t="s">
        <v>36</v>
      </c>
      <c r="G8" s="241"/>
      <c r="H8" s="241" t="s">
        <v>43</v>
      </c>
      <c r="I8" s="243" t="s">
        <v>44</v>
      </c>
      <c r="J8" s="243" t="s">
        <v>45</v>
      </c>
      <c r="K8" s="244">
        <f>48/51</f>
        <v>0.94117647058823528</v>
      </c>
      <c r="L8" s="243" t="s">
        <v>141</v>
      </c>
      <c r="M8" s="245">
        <f>47/53</f>
        <v>0.8867924528301887</v>
      </c>
      <c r="N8" s="229"/>
      <c r="O8" s="226" t="s">
        <v>46</v>
      </c>
    </row>
    <row r="9" spans="2:15" s="38" customFormat="1" ht="13.5" thickBot="1" x14ac:dyDescent="0.3">
      <c r="B9" s="39"/>
      <c r="C9" s="40"/>
      <c r="D9" s="40"/>
      <c r="E9" s="41"/>
      <c r="F9" s="39"/>
      <c r="G9" s="39"/>
      <c r="H9" s="40"/>
      <c r="I9" s="41"/>
      <c r="J9" s="39"/>
      <c r="K9" s="39"/>
      <c r="L9" s="42" t="s">
        <v>47</v>
      </c>
      <c r="M9" s="43">
        <f>AVERAGE(M5:M8)</f>
        <v>0.96624811320754722</v>
      </c>
      <c r="N9" s="44"/>
    </row>
    <row r="10" spans="2:15" ht="14.25" hidden="1" customHeight="1" x14ac:dyDescent="0.25">
      <c r="I10" s="45"/>
      <c r="L10" s="45"/>
    </row>
    <row r="11" spans="2:15" ht="14.25" hidden="1" x14ac:dyDescent="0.25"/>
    <row r="12" spans="2:15" ht="14.25" hidden="1" x14ac:dyDescent="0.25"/>
    <row r="13" spans="2:15" ht="14.25" hidden="1" x14ac:dyDescent="0.25"/>
    <row r="14" spans="2:15" ht="14.25" hidden="1" x14ac:dyDescent="0.25"/>
    <row r="15" spans="2:15" ht="14.25" hidden="1" x14ac:dyDescent="0.25"/>
    <row r="16" spans="2:15" ht="14.25" hidden="1" x14ac:dyDescent="0.25"/>
    <row r="17" ht="14.25" hidden="1" x14ac:dyDescent="0.25"/>
    <row r="18" ht="14.25" hidden="1" x14ac:dyDescent="0.25"/>
    <row r="19" ht="45.75" hidden="1" customHeight="1" x14ac:dyDescent="0.25"/>
    <row r="20" ht="14.25" hidden="1" x14ac:dyDescent="0.25"/>
    <row r="21" ht="14.25" hidden="1" x14ac:dyDescent="0.25"/>
    <row r="22" ht="14.25" hidden="1" x14ac:dyDescent="0.25"/>
    <row r="23" ht="14.25" hidden="1" x14ac:dyDescent="0.25"/>
    <row r="24" ht="14.25" hidden="1" x14ac:dyDescent="0.25"/>
    <row r="25" ht="14.25" hidden="1" x14ac:dyDescent="0.25"/>
    <row r="26" ht="14.25" hidden="1" x14ac:dyDescent="0.25"/>
    <row r="27" ht="14.25" hidden="1" x14ac:dyDescent="0.25"/>
    <row r="28" ht="14.25" hidden="1" x14ac:dyDescent="0.25"/>
    <row r="29" ht="14.25" hidden="1" x14ac:dyDescent="0.25"/>
    <row r="30" ht="14.25" hidden="1" x14ac:dyDescent="0.25"/>
    <row r="31" ht="14.25" hidden="1" x14ac:dyDescent="0.25"/>
    <row r="32" ht="14.25" hidden="1" x14ac:dyDescent="0.25"/>
    <row r="33" ht="14.25" hidden="1" x14ac:dyDescent="0.25"/>
    <row r="34" ht="14.25" hidden="1" x14ac:dyDescent="0.25"/>
    <row r="35" ht="14.25" hidden="1" x14ac:dyDescent="0.25"/>
    <row r="36" ht="14.25" hidden="1" x14ac:dyDescent="0.25"/>
    <row r="37" ht="14.25" hidden="1" x14ac:dyDescent="0.25"/>
    <row r="38" ht="14.25" hidden="1" x14ac:dyDescent="0.25"/>
    <row r="39" ht="14.25" hidden="1" x14ac:dyDescent="0.25"/>
    <row r="40" ht="14.25" hidden="1" x14ac:dyDescent="0.25"/>
    <row r="41" ht="14.25" hidden="1" x14ac:dyDescent="0.25"/>
    <row r="42" ht="14.25" hidden="1" x14ac:dyDescent="0.25"/>
    <row r="43" ht="14.25" hidden="1" x14ac:dyDescent="0.25"/>
    <row r="44" ht="14.25" hidden="1" x14ac:dyDescent="0.25"/>
    <row r="45" ht="14.25" hidden="1" x14ac:dyDescent="0.25"/>
    <row r="46" ht="14.25" hidden="1" x14ac:dyDescent="0.25"/>
    <row r="47" ht="14.25" hidden="1" x14ac:dyDescent="0.25"/>
    <row r="48" ht="14.25" hidden="1" x14ac:dyDescent="0.25"/>
    <row r="49" spans="13:13" ht="14.25" hidden="1" x14ac:dyDescent="0.25"/>
    <row r="50" spans="13:13" ht="14.25" hidden="1" x14ac:dyDescent="0.25"/>
    <row r="51" spans="13:13" ht="14.25" hidden="1" customHeight="1" x14ac:dyDescent="0.25">
      <c r="M51" s="46"/>
    </row>
    <row r="52" spans="13:13" ht="14.25" hidden="1" customHeight="1" x14ac:dyDescent="0.25"/>
    <row r="53" spans="13:13" ht="14.25" hidden="1" customHeight="1" x14ac:dyDescent="0.25"/>
    <row r="54" spans="13:13" ht="14.25" hidden="1" customHeight="1" x14ac:dyDescent="0.25"/>
    <row r="55" spans="13:13" ht="14.25" hidden="1" customHeight="1" x14ac:dyDescent="0.25"/>
    <row r="56" spans="13:13" ht="14.25" hidden="1" customHeight="1" x14ac:dyDescent="0.25"/>
    <row r="57" spans="13:13" ht="14.25" hidden="1" customHeight="1" x14ac:dyDescent="0.25"/>
    <row r="58" spans="13:13" ht="14.25" hidden="1" customHeight="1" x14ac:dyDescent="0.25"/>
    <row r="59" spans="13:13" ht="14.25" hidden="1" customHeight="1" x14ac:dyDescent="0.25"/>
    <row r="60" spans="13:13" ht="14.25" hidden="1" customHeight="1" x14ac:dyDescent="0.25"/>
    <row r="61" spans="13:13" ht="14.25" hidden="1" customHeight="1" x14ac:dyDescent="0.25"/>
    <row r="62" spans="13:13" ht="14.25" hidden="1" customHeight="1" x14ac:dyDescent="0.25"/>
    <row r="63" spans="13:13" ht="14.25" hidden="1" customHeight="1" x14ac:dyDescent="0.25"/>
  </sheetData>
  <printOptions horizontalCentered="1" verticalCentered="1"/>
  <pageMargins left="0.19685039370078741" right="0.19685039370078741" top="0.59055118110236227" bottom="0.19685039370078741" header="0.31496062992125984" footer="0.31496062992125984"/>
  <pageSetup paperSize="14"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59"/>
  <sheetViews>
    <sheetView showGridLines="0" tabSelected="1" zoomScale="85" zoomScaleNormal="85" zoomScaleSheetLayoutView="25" workbookViewId="0">
      <pane xSplit="2" ySplit="4" topLeftCell="D5" activePane="bottomRight" state="frozen"/>
      <selection pane="topRight" activeCell="D1" sqref="D1"/>
      <selection pane="bottomLeft" activeCell="A5" sqref="A5"/>
      <selection pane="bottomRight" activeCell="G5" sqref="G5"/>
    </sheetView>
  </sheetViews>
  <sheetFormatPr baseColWidth="10" defaultColWidth="0" defaultRowHeight="15" x14ac:dyDescent="0.15"/>
  <cols>
    <col min="1" max="1" width="30" style="49" customWidth="1"/>
    <col min="2" max="2" width="26" style="49" customWidth="1"/>
    <col min="3" max="3" width="36.42578125" style="49" customWidth="1"/>
    <col min="4" max="4" width="11.85546875" style="49" customWidth="1"/>
    <col min="5" max="5" width="13.28515625" style="49" customWidth="1"/>
    <col min="6" max="6" width="21" style="50" customWidth="1"/>
    <col min="7" max="7" width="12.140625" style="49" customWidth="1"/>
    <col min="8" max="8" width="15.42578125" style="49" customWidth="1"/>
    <col min="9" max="10" width="10.7109375" style="49" customWidth="1"/>
    <col min="11" max="11" width="13.28515625" style="51" customWidth="1"/>
    <col min="12" max="12" width="81" style="53" customWidth="1"/>
    <col min="13" max="13" width="10.7109375" style="54" customWidth="1"/>
    <col min="14" max="14" width="10.140625" style="54" bestFit="1" customWidth="1"/>
    <col min="15" max="15" width="4.140625" style="55" customWidth="1"/>
    <col min="16" max="16" width="5.28515625" style="52" customWidth="1"/>
    <col min="17" max="19" width="11.28515625" style="49" hidden="1"/>
    <col min="20" max="22" width="11.28515625" style="48" hidden="1"/>
    <col min="23" max="16381" width="11.28515625" style="49" hidden="1"/>
    <col min="16382" max="16382" width="6.140625" style="49" bestFit="1" customWidth="1"/>
    <col min="16383" max="16384" width="59.28515625" style="49" customWidth="1"/>
  </cols>
  <sheetData>
    <row r="1" spans="1:23 16382:16382" s="4" customFormat="1" ht="19.5" customHeight="1" x14ac:dyDescent="0.25">
      <c r="A1" s="203" t="s">
        <v>69</v>
      </c>
      <c r="B1" s="203"/>
      <c r="C1" s="203"/>
      <c r="D1" s="203"/>
      <c r="E1" s="203"/>
      <c r="F1" s="203"/>
      <c r="G1" s="203"/>
      <c r="H1" s="203"/>
      <c r="I1" s="203"/>
      <c r="J1" s="203"/>
      <c r="K1" s="203"/>
      <c r="L1" s="203"/>
      <c r="M1" s="203"/>
      <c r="N1" s="203"/>
      <c r="O1" s="2"/>
      <c r="P1" s="3"/>
      <c r="T1" s="5"/>
      <c r="U1" s="5"/>
      <c r="V1" s="5"/>
    </row>
    <row r="2" spans="1:23 16382:16382" s="6" customFormat="1" ht="10.5" customHeight="1" thickBot="1" x14ac:dyDescent="0.2">
      <c r="F2" s="7"/>
      <c r="K2" s="8"/>
      <c r="L2" s="9"/>
      <c r="M2" s="10"/>
      <c r="N2" s="10"/>
      <c r="O2" s="11"/>
      <c r="P2" s="12"/>
      <c r="T2" s="13"/>
      <c r="U2" s="13"/>
      <c r="V2" s="13"/>
      <c r="XFB2" s="14"/>
    </row>
    <row r="3" spans="1:23 16382:16382" s="20" customFormat="1" x14ac:dyDescent="0.25">
      <c r="A3" s="6"/>
      <c r="B3" s="6"/>
      <c r="C3" s="6"/>
      <c r="D3" s="6"/>
      <c r="E3" s="6"/>
      <c r="F3" s="7"/>
      <c r="G3" s="6"/>
      <c r="H3" s="6"/>
      <c r="I3" s="6"/>
      <c r="J3" s="6"/>
      <c r="K3" s="15"/>
      <c r="L3" s="16" t="s">
        <v>155</v>
      </c>
      <c r="M3" s="17"/>
      <c r="N3" s="217"/>
      <c r="O3" s="4"/>
      <c r="P3" s="18"/>
      <c r="Q3" s="19"/>
      <c r="R3" s="19"/>
      <c r="S3" s="19"/>
      <c r="T3" s="13"/>
      <c r="U3" s="13"/>
      <c r="V3" s="13"/>
    </row>
    <row r="4" spans="1:23 16382:16382" s="29" customFormat="1" ht="52.5" x14ac:dyDescent="0.25">
      <c r="A4" s="21" t="s">
        <v>0</v>
      </c>
      <c r="B4" s="21" t="s">
        <v>148</v>
      </c>
      <c r="C4" s="21" t="s">
        <v>1</v>
      </c>
      <c r="D4" s="21" t="s">
        <v>48</v>
      </c>
      <c r="E4" s="21" t="s">
        <v>2</v>
      </c>
      <c r="F4" s="21" t="s">
        <v>3</v>
      </c>
      <c r="G4" s="21" t="s">
        <v>156</v>
      </c>
      <c r="H4" s="21" t="s">
        <v>4</v>
      </c>
      <c r="I4" s="21" t="s">
        <v>5</v>
      </c>
      <c r="J4" s="22" t="s">
        <v>6</v>
      </c>
      <c r="K4" s="23" t="s">
        <v>3</v>
      </c>
      <c r="L4" s="24" t="s">
        <v>19</v>
      </c>
      <c r="M4" s="205" t="s">
        <v>127</v>
      </c>
      <c r="N4" s="206" t="s">
        <v>49</v>
      </c>
      <c r="O4" s="25"/>
      <c r="P4" s="26"/>
      <c r="Q4" s="27"/>
      <c r="R4" s="27"/>
      <c r="S4" s="27"/>
      <c r="T4" s="28"/>
      <c r="U4" s="28"/>
      <c r="V4" s="28"/>
    </row>
    <row r="5" spans="1:23 16382:16382" s="68" customFormat="1" ht="184.5" customHeight="1" x14ac:dyDescent="0.2">
      <c r="A5" s="56"/>
      <c r="B5" s="57"/>
      <c r="C5" s="251" t="s">
        <v>71</v>
      </c>
      <c r="D5" s="252">
        <v>43845</v>
      </c>
      <c r="E5" s="253">
        <v>0.16</v>
      </c>
      <c r="F5" s="58" t="s">
        <v>82</v>
      </c>
      <c r="G5" s="59"/>
      <c r="H5" s="60"/>
      <c r="I5" s="61"/>
      <c r="J5" s="62"/>
      <c r="K5" s="63" t="s">
        <v>24</v>
      </c>
      <c r="L5" s="64" t="s">
        <v>149</v>
      </c>
      <c r="M5" s="65"/>
      <c r="N5" s="66"/>
      <c r="O5" s="67"/>
      <c r="P5" s="254" t="s">
        <v>50</v>
      </c>
      <c r="T5" s="69"/>
      <c r="U5" s="69"/>
      <c r="V5" s="69"/>
    </row>
    <row r="6" spans="1:23 16382:16382" s="68" customFormat="1" ht="119.25" customHeight="1" x14ac:dyDescent="0.2">
      <c r="A6" s="70"/>
      <c r="B6" s="57"/>
      <c r="C6" s="251" t="s">
        <v>72</v>
      </c>
      <c r="D6" s="252">
        <v>43981</v>
      </c>
      <c r="E6" s="253">
        <v>0.16</v>
      </c>
      <c r="F6" s="71" t="s">
        <v>83</v>
      </c>
      <c r="G6" s="72"/>
      <c r="H6" s="73"/>
      <c r="I6" s="74"/>
      <c r="J6" s="75"/>
      <c r="K6" s="76" t="s">
        <v>24</v>
      </c>
      <c r="L6" s="64" t="s">
        <v>122</v>
      </c>
      <c r="M6" s="77"/>
      <c r="N6" s="78"/>
      <c r="O6" s="67"/>
      <c r="P6" s="254" t="s">
        <v>51</v>
      </c>
      <c r="R6" s="79"/>
      <c r="T6" s="69"/>
      <c r="U6" s="80"/>
      <c r="V6" s="69"/>
    </row>
    <row r="7" spans="1:23 16382:16382" s="68" customFormat="1" ht="153.75" customHeight="1" x14ac:dyDescent="0.2">
      <c r="A7" s="70"/>
      <c r="B7" s="57"/>
      <c r="C7" s="251" t="s">
        <v>73</v>
      </c>
      <c r="D7" s="252">
        <v>44027</v>
      </c>
      <c r="E7" s="253">
        <v>0.16</v>
      </c>
      <c r="F7" s="71" t="s">
        <v>84</v>
      </c>
      <c r="G7" s="72"/>
      <c r="H7" s="73"/>
      <c r="I7" s="74"/>
      <c r="J7" s="81"/>
      <c r="K7" s="76" t="s">
        <v>24</v>
      </c>
      <c r="L7" s="64" t="s">
        <v>150</v>
      </c>
      <c r="M7" s="78"/>
      <c r="N7" s="78"/>
      <c r="O7" s="67"/>
      <c r="P7" s="254" t="s">
        <v>52</v>
      </c>
      <c r="R7" s="79"/>
      <c r="T7" s="69"/>
      <c r="U7" s="80"/>
      <c r="V7" s="69"/>
    </row>
    <row r="8" spans="1:23 16382:16382" s="68" customFormat="1" ht="126.75" customHeight="1" x14ac:dyDescent="0.2">
      <c r="A8" s="70"/>
      <c r="B8" s="255" t="s">
        <v>129</v>
      </c>
      <c r="C8" s="251" t="s">
        <v>74</v>
      </c>
      <c r="D8" s="252">
        <v>44104</v>
      </c>
      <c r="E8" s="253">
        <v>0.16</v>
      </c>
      <c r="F8" s="71" t="s">
        <v>85</v>
      </c>
      <c r="G8" s="82">
        <v>1</v>
      </c>
      <c r="H8" s="83" t="s">
        <v>7</v>
      </c>
      <c r="I8" s="84">
        <v>43831</v>
      </c>
      <c r="J8" s="85">
        <v>44196</v>
      </c>
      <c r="K8" s="76" t="s">
        <v>24</v>
      </c>
      <c r="L8" s="64" t="s">
        <v>151</v>
      </c>
      <c r="M8" s="77"/>
      <c r="N8" s="78"/>
      <c r="O8" s="67"/>
      <c r="P8" s="254" t="s">
        <v>53</v>
      </c>
      <c r="R8" s="79"/>
      <c r="T8" s="69"/>
      <c r="U8" s="80"/>
      <c r="V8" s="69"/>
    </row>
    <row r="9" spans="1:23 16382:16382" s="68" customFormat="1" ht="132" customHeight="1" x14ac:dyDescent="0.2">
      <c r="A9" s="70"/>
      <c r="B9" s="57"/>
      <c r="C9" s="251" t="s">
        <v>75</v>
      </c>
      <c r="D9" s="256">
        <v>44134</v>
      </c>
      <c r="E9" s="257">
        <v>0.16</v>
      </c>
      <c r="F9" s="71" t="s">
        <v>86</v>
      </c>
      <c r="G9" s="72"/>
      <c r="H9" s="73"/>
      <c r="I9" s="74"/>
      <c r="J9" s="81"/>
      <c r="K9" s="76" t="s">
        <v>24</v>
      </c>
      <c r="L9" s="64" t="s">
        <v>152</v>
      </c>
      <c r="M9" s="77"/>
      <c r="N9" s="78"/>
      <c r="O9" s="67"/>
      <c r="P9" s="254" t="s">
        <v>54</v>
      </c>
      <c r="R9" s="79"/>
      <c r="T9" s="69"/>
      <c r="U9" s="80"/>
      <c r="V9" s="69"/>
    </row>
    <row r="10" spans="1:23 16382:16382" s="68" customFormat="1" ht="123" customHeight="1" x14ac:dyDescent="0.2">
      <c r="A10" s="56" t="s">
        <v>107</v>
      </c>
      <c r="B10" s="86"/>
      <c r="C10" s="251" t="s">
        <v>76</v>
      </c>
      <c r="D10" s="258">
        <v>44196</v>
      </c>
      <c r="E10" s="259">
        <v>0.2</v>
      </c>
      <c r="F10" s="71" t="s">
        <v>87</v>
      </c>
      <c r="G10" s="87"/>
      <c r="H10" s="88"/>
      <c r="I10" s="89"/>
      <c r="J10" s="90"/>
      <c r="K10" s="91" t="s">
        <v>24</v>
      </c>
      <c r="L10" s="64" t="s">
        <v>153</v>
      </c>
      <c r="M10" s="92">
        <v>1</v>
      </c>
      <c r="N10" s="93">
        <v>1</v>
      </c>
      <c r="O10" s="67"/>
      <c r="P10" s="254" t="s">
        <v>55</v>
      </c>
      <c r="T10" s="79"/>
      <c r="U10" s="69"/>
      <c r="V10" s="69"/>
    </row>
    <row r="11" spans="1:23 16382:16382" s="68" customFormat="1" ht="36" x14ac:dyDescent="0.2">
      <c r="A11" s="56"/>
      <c r="B11" s="94"/>
      <c r="C11" s="251" t="s">
        <v>77</v>
      </c>
      <c r="D11" s="258">
        <v>44104</v>
      </c>
      <c r="E11" s="259">
        <v>0.2</v>
      </c>
      <c r="F11" s="95" t="s">
        <v>88</v>
      </c>
      <c r="G11" s="96"/>
      <c r="H11" s="97"/>
      <c r="I11" s="98"/>
      <c r="J11" s="99"/>
      <c r="K11" s="76"/>
      <c r="L11" s="100"/>
      <c r="M11" s="101"/>
      <c r="N11" s="102"/>
      <c r="O11" s="103"/>
      <c r="P11" s="254"/>
      <c r="R11" s="79"/>
      <c r="T11" s="69"/>
      <c r="U11" s="69"/>
      <c r="V11" s="69"/>
      <c r="W11" s="104"/>
    </row>
    <row r="12" spans="1:23 16382:16382" s="68" customFormat="1" ht="72" x14ac:dyDescent="0.2">
      <c r="A12" s="56"/>
      <c r="B12" s="57"/>
      <c r="C12" s="251" t="s">
        <v>78</v>
      </c>
      <c r="D12" s="258">
        <v>44124</v>
      </c>
      <c r="E12" s="259">
        <v>0.2</v>
      </c>
      <c r="F12" s="105" t="s">
        <v>89</v>
      </c>
      <c r="G12" s="82"/>
      <c r="H12" s="143"/>
      <c r="I12" s="84"/>
      <c r="J12" s="85"/>
      <c r="K12" s="149"/>
      <c r="L12" s="110"/>
      <c r="M12" s="111"/>
      <c r="N12" s="112"/>
      <c r="O12" s="103"/>
      <c r="P12" s="254"/>
      <c r="R12" s="79"/>
      <c r="T12" s="69"/>
      <c r="U12" s="69"/>
      <c r="V12" s="69"/>
      <c r="W12" s="104"/>
    </row>
    <row r="13" spans="1:23 16382:16382" s="68" customFormat="1" ht="236.25" customHeight="1" x14ac:dyDescent="0.2">
      <c r="A13" s="56"/>
      <c r="B13" s="261" t="s">
        <v>130</v>
      </c>
      <c r="C13" s="251" t="s">
        <v>79</v>
      </c>
      <c r="D13" s="258">
        <v>44155</v>
      </c>
      <c r="E13" s="259">
        <v>0.2</v>
      </c>
      <c r="F13" s="105" t="s">
        <v>90</v>
      </c>
      <c r="G13" s="82">
        <v>1</v>
      </c>
      <c r="H13" s="143" t="s">
        <v>7</v>
      </c>
      <c r="I13" s="84">
        <v>43831</v>
      </c>
      <c r="J13" s="85">
        <v>44196</v>
      </c>
      <c r="K13" s="149"/>
      <c r="L13" s="110" t="s">
        <v>142</v>
      </c>
      <c r="M13" s="111"/>
      <c r="N13" s="112"/>
      <c r="O13" s="103"/>
      <c r="P13" s="254"/>
      <c r="R13" s="79"/>
      <c r="T13" s="69"/>
      <c r="U13" s="69"/>
      <c r="V13" s="69"/>
      <c r="W13" s="104"/>
    </row>
    <row r="14" spans="1:23 16382:16382" s="68" customFormat="1" ht="36" x14ac:dyDescent="0.2">
      <c r="A14" s="56"/>
      <c r="B14" s="57"/>
      <c r="C14" s="251" t="s">
        <v>80</v>
      </c>
      <c r="D14" s="258">
        <v>44180</v>
      </c>
      <c r="E14" s="259">
        <v>0.2</v>
      </c>
      <c r="F14" s="105" t="s">
        <v>91</v>
      </c>
      <c r="G14" s="106"/>
      <c r="H14" s="107"/>
      <c r="I14" s="108"/>
      <c r="J14" s="109"/>
      <c r="K14" s="149"/>
      <c r="L14" s="110"/>
      <c r="M14" s="111"/>
      <c r="N14" s="112"/>
      <c r="O14" s="103"/>
      <c r="P14" s="254"/>
      <c r="R14" s="79"/>
      <c r="T14" s="69"/>
      <c r="U14" s="69"/>
      <c r="V14" s="69"/>
      <c r="W14" s="104"/>
    </row>
    <row r="15" spans="1:23 16382:16382" s="68" customFormat="1" ht="36.75" thickBot="1" x14ac:dyDescent="0.3">
      <c r="A15" s="113"/>
      <c r="B15" s="114"/>
      <c r="C15" s="251" t="s">
        <v>81</v>
      </c>
      <c r="D15" s="258">
        <v>44196</v>
      </c>
      <c r="E15" s="259">
        <v>0.2</v>
      </c>
      <c r="F15" s="115" t="s">
        <v>92</v>
      </c>
      <c r="G15" s="116"/>
      <c r="H15" s="117"/>
      <c r="I15" s="118"/>
      <c r="J15" s="119"/>
      <c r="K15" s="204"/>
      <c r="L15" s="110"/>
      <c r="M15" s="120"/>
      <c r="N15" s="121"/>
      <c r="O15" s="67"/>
      <c r="P15" s="254" t="s">
        <v>56</v>
      </c>
      <c r="Q15" s="122"/>
      <c r="T15" s="69"/>
      <c r="U15" s="69"/>
      <c r="V15" s="69"/>
    </row>
    <row r="16" spans="1:23 16382:16382" s="68" customFormat="1" ht="226.5" customHeight="1" x14ac:dyDescent="0.2">
      <c r="A16" s="123"/>
      <c r="B16" s="168" t="s">
        <v>131</v>
      </c>
      <c r="C16" s="125" t="s">
        <v>93</v>
      </c>
      <c r="D16" s="126">
        <v>44196</v>
      </c>
      <c r="E16" s="127">
        <v>0.5</v>
      </c>
      <c r="F16" s="128" t="s">
        <v>8</v>
      </c>
      <c r="G16" s="129"/>
      <c r="H16" s="130"/>
      <c r="I16" s="131"/>
      <c r="J16" s="132"/>
      <c r="K16" s="209" t="s">
        <v>24</v>
      </c>
      <c r="L16" s="134" t="s">
        <v>143</v>
      </c>
      <c r="M16" s="135"/>
      <c r="N16" s="136"/>
      <c r="O16" s="67"/>
      <c r="P16" s="254" t="s">
        <v>57</v>
      </c>
      <c r="T16" s="69"/>
      <c r="U16" s="69"/>
      <c r="V16" s="69"/>
    </row>
    <row r="17" spans="1:22 16383:16383" s="68" customFormat="1" ht="147" customHeight="1" x14ac:dyDescent="0.2">
      <c r="A17" s="70" t="s">
        <v>108</v>
      </c>
      <c r="B17" s="86"/>
      <c r="C17" s="137" t="s">
        <v>154</v>
      </c>
      <c r="D17" s="138">
        <v>44196</v>
      </c>
      <c r="E17" s="139">
        <v>0.5</v>
      </c>
      <c r="F17" s="71" t="s">
        <v>94</v>
      </c>
      <c r="G17" s="169">
        <v>1</v>
      </c>
      <c r="H17" s="170" t="s">
        <v>7</v>
      </c>
      <c r="I17" s="171">
        <v>43831</v>
      </c>
      <c r="J17" s="208">
        <v>44196</v>
      </c>
      <c r="K17" s="140" t="s">
        <v>24</v>
      </c>
      <c r="L17" s="64" t="s">
        <v>144</v>
      </c>
      <c r="M17" s="92">
        <v>1</v>
      </c>
      <c r="N17" s="93">
        <v>1</v>
      </c>
      <c r="O17" s="67"/>
      <c r="P17" s="254" t="s">
        <v>58</v>
      </c>
      <c r="T17" s="69"/>
      <c r="U17" s="69"/>
      <c r="V17" s="69"/>
    </row>
    <row r="18" spans="1:22 16383:16383" s="68" customFormat="1" ht="36" x14ac:dyDescent="0.25">
      <c r="A18" s="56"/>
      <c r="B18" s="57"/>
      <c r="C18" s="137" t="s">
        <v>95</v>
      </c>
      <c r="D18" s="138">
        <v>43998</v>
      </c>
      <c r="E18" s="139">
        <v>0.25</v>
      </c>
      <c r="F18" s="71" t="s">
        <v>98</v>
      </c>
      <c r="G18" s="82"/>
      <c r="H18" s="143"/>
      <c r="I18" s="144"/>
      <c r="J18" s="145"/>
      <c r="K18" s="210"/>
      <c r="L18" s="100"/>
      <c r="M18" s="146"/>
      <c r="N18" s="147"/>
      <c r="O18" s="67"/>
      <c r="P18" s="254"/>
      <c r="T18" s="69"/>
      <c r="U18" s="69"/>
      <c r="V18" s="69"/>
    </row>
    <row r="19" spans="1:22 16383:16383" s="68" customFormat="1" ht="117" customHeight="1" x14ac:dyDescent="0.2">
      <c r="A19" s="56"/>
      <c r="B19" s="57" t="s">
        <v>132</v>
      </c>
      <c r="C19" s="86" t="s">
        <v>79</v>
      </c>
      <c r="D19" s="138">
        <v>44028</v>
      </c>
      <c r="E19" s="139">
        <v>0.25</v>
      </c>
      <c r="F19" s="71" t="s">
        <v>99</v>
      </c>
      <c r="G19" s="106">
        <v>1</v>
      </c>
      <c r="H19" s="107" t="s">
        <v>7</v>
      </c>
      <c r="I19" s="214">
        <v>43831</v>
      </c>
      <c r="J19" s="215">
        <v>44196</v>
      </c>
      <c r="K19" s="216" t="s">
        <v>24</v>
      </c>
      <c r="L19" s="207" t="s">
        <v>137</v>
      </c>
      <c r="M19" s="141"/>
      <c r="N19" s="142"/>
      <c r="O19" s="67"/>
      <c r="P19" s="254"/>
      <c r="T19" s="69"/>
      <c r="U19" s="69"/>
      <c r="V19" s="69"/>
    </row>
    <row r="20" spans="1:22 16383:16383" s="68" customFormat="1" ht="101.25" customHeight="1" x14ac:dyDescent="0.2">
      <c r="A20" s="56"/>
      <c r="B20" s="57"/>
      <c r="C20" s="86" t="s">
        <v>96</v>
      </c>
      <c r="D20" s="138">
        <v>44042</v>
      </c>
      <c r="E20" s="139">
        <v>0.25</v>
      </c>
      <c r="F20" s="71" t="s">
        <v>100</v>
      </c>
      <c r="G20" s="82"/>
      <c r="H20" s="143"/>
      <c r="I20" s="84"/>
      <c r="J20" s="85"/>
      <c r="K20" s="211"/>
      <c r="L20" s="213" t="s">
        <v>136</v>
      </c>
      <c r="M20" s="141"/>
      <c r="N20" s="197"/>
      <c r="O20" s="67"/>
      <c r="P20" s="254"/>
      <c r="T20" s="69"/>
      <c r="U20" s="69"/>
      <c r="V20" s="69"/>
    </row>
    <row r="21" spans="1:22 16383:16383" s="68" customFormat="1" ht="36.75" thickBot="1" x14ac:dyDescent="0.25">
      <c r="A21" s="56"/>
      <c r="B21" s="57"/>
      <c r="C21" s="57" t="s">
        <v>97</v>
      </c>
      <c r="D21" s="178">
        <v>44064</v>
      </c>
      <c r="E21" s="179">
        <v>0.25</v>
      </c>
      <c r="F21" s="180" t="s">
        <v>102</v>
      </c>
      <c r="G21" s="72"/>
      <c r="H21" s="150"/>
      <c r="I21" s="74"/>
      <c r="J21" s="81"/>
      <c r="K21" s="212"/>
      <c r="L21" s="199"/>
      <c r="M21" s="198"/>
      <c r="N21" s="142"/>
      <c r="O21" s="67"/>
      <c r="P21" s="254" t="s">
        <v>59</v>
      </c>
      <c r="T21" s="69"/>
      <c r="U21" s="69"/>
      <c r="V21" s="69"/>
    </row>
    <row r="22" spans="1:22 16383:16383" s="68" customFormat="1" ht="84" customHeight="1" x14ac:dyDescent="0.25">
      <c r="A22" s="123"/>
      <c r="B22" s="124"/>
      <c r="C22" s="125" t="s">
        <v>103</v>
      </c>
      <c r="D22" s="126">
        <v>43921</v>
      </c>
      <c r="E22" s="176">
        <v>0.25</v>
      </c>
      <c r="F22" s="128" t="s">
        <v>98</v>
      </c>
      <c r="G22" s="129"/>
      <c r="H22" s="130"/>
      <c r="I22" s="131"/>
      <c r="J22" s="132"/>
      <c r="K22" s="181"/>
      <c r="L22" s="182"/>
      <c r="M22" s="183"/>
      <c r="N22" s="218"/>
      <c r="O22" s="67"/>
      <c r="P22" s="254" t="s">
        <v>60</v>
      </c>
      <c r="T22" s="69"/>
      <c r="U22" s="69"/>
      <c r="V22" s="69"/>
    </row>
    <row r="23" spans="1:22 16383:16383" s="68" customFormat="1" ht="147" customHeight="1" x14ac:dyDescent="0.2">
      <c r="A23" s="56" t="s">
        <v>109</v>
      </c>
      <c r="B23" s="57" t="s">
        <v>133</v>
      </c>
      <c r="C23" s="86" t="s">
        <v>104</v>
      </c>
      <c r="D23" s="148">
        <v>44012</v>
      </c>
      <c r="E23" s="174">
        <v>0.25</v>
      </c>
      <c r="F23" s="247" t="s">
        <v>99</v>
      </c>
      <c r="G23" s="106">
        <v>1</v>
      </c>
      <c r="H23" s="107" t="s">
        <v>7</v>
      </c>
      <c r="I23" s="166">
        <v>43831</v>
      </c>
      <c r="J23" s="173">
        <v>44196</v>
      </c>
      <c r="K23" s="216" t="s">
        <v>24</v>
      </c>
      <c r="L23" s="110" t="s">
        <v>145</v>
      </c>
      <c r="M23" s="141">
        <v>1</v>
      </c>
      <c r="N23" s="142">
        <v>1</v>
      </c>
      <c r="O23" s="67"/>
      <c r="P23" s="254" t="s">
        <v>61</v>
      </c>
      <c r="T23" s="69"/>
      <c r="U23" s="69"/>
      <c r="V23" s="69"/>
    </row>
    <row r="24" spans="1:22 16383:16383" s="68" customFormat="1" ht="72" x14ac:dyDescent="0.25">
      <c r="A24" s="56"/>
      <c r="B24" s="57"/>
      <c r="C24" s="137" t="s">
        <v>105</v>
      </c>
      <c r="D24" s="138">
        <v>44104</v>
      </c>
      <c r="E24" s="175">
        <v>0.25</v>
      </c>
      <c r="F24" s="248" t="s">
        <v>100</v>
      </c>
      <c r="G24" s="82"/>
      <c r="H24" s="143"/>
      <c r="I24" s="84"/>
      <c r="J24" s="172"/>
      <c r="K24" s="149"/>
      <c r="L24" s="207" t="s">
        <v>128</v>
      </c>
      <c r="M24" s="77"/>
      <c r="N24" s="78"/>
      <c r="O24" s="67"/>
      <c r="P24" s="254" t="s">
        <v>62</v>
      </c>
      <c r="T24" s="69"/>
      <c r="U24" s="69"/>
      <c r="V24" s="69"/>
    </row>
    <row r="25" spans="1:22 16383:16383" s="68" customFormat="1" ht="48.75" thickBot="1" x14ac:dyDescent="0.3">
      <c r="A25" s="113"/>
      <c r="B25" s="114"/>
      <c r="C25" s="152" t="s">
        <v>106</v>
      </c>
      <c r="D25" s="153">
        <v>44134</v>
      </c>
      <c r="E25" s="177">
        <v>0.25</v>
      </c>
      <c r="F25" s="249" t="s">
        <v>101</v>
      </c>
      <c r="G25" s="116"/>
      <c r="H25" s="117"/>
      <c r="I25" s="118"/>
      <c r="J25" s="119"/>
      <c r="K25" s="201"/>
      <c r="L25" s="199"/>
      <c r="M25" s="154"/>
      <c r="N25" s="155"/>
      <c r="O25" s="67"/>
      <c r="P25" s="254" t="s">
        <v>63</v>
      </c>
      <c r="T25" s="69"/>
      <c r="U25" s="69"/>
      <c r="V25" s="69"/>
    </row>
    <row r="26" spans="1:22 16383:16383" s="68" customFormat="1" ht="36" x14ac:dyDescent="0.25">
      <c r="A26" s="123"/>
      <c r="B26" s="124"/>
      <c r="C26" s="125" t="s">
        <v>110</v>
      </c>
      <c r="D26" s="126">
        <v>44135</v>
      </c>
      <c r="E26" s="176">
        <v>0.2</v>
      </c>
      <c r="F26" s="250" t="s">
        <v>113</v>
      </c>
      <c r="G26" s="129"/>
      <c r="H26" s="130"/>
      <c r="I26" s="131"/>
      <c r="J26" s="132"/>
      <c r="K26" s="181"/>
      <c r="L26" s="182"/>
      <c r="M26" s="183"/>
      <c r="N26" s="218"/>
      <c r="O26" s="67"/>
      <c r="P26" s="254" t="s">
        <v>64</v>
      </c>
      <c r="T26" s="69"/>
      <c r="U26" s="69"/>
      <c r="V26" s="69"/>
    </row>
    <row r="27" spans="1:22 16383:16383" s="68" customFormat="1" ht="88.5" customHeight="1" x14ac:dyDescent="0.2">
      <c r="A27" s="56" t="s">
        <v>116</v>
      </c>
      <c r="B27" s="151" t="s">
        <v>134</v>
      </c>
      <c r="C27" s="137" t="s">
        <v>111</v>
      </c>
      <c r="D27" s="138">
        <v>44165</v>
      </c>
      <c r="E27" s="175">
        <v>0.4</v>
      </c>
      <c r="F27" s="248" t="s">
        <v>114</v>
      </c>
      <c r="G27" s="72">
        <v>1</v>
      </c>
      <c r="H27" s="150" t="s">
        <v>7</v>
      </c>
      <c r="I27" s="184">
        <v>43831</v>
      </c>
      <c r="J27" s="185">
        <v>44196</v>
      </c>
      <c r="K27" s="149" t="s">
        <v>24</v>
      </c>
      <c r="L27" s="110" t="s">
        <v>146</v>
      </c>
      <c r="M27" s="77">
        <v>1</v>
      </c>
      <c r="N27" s="78">
        <v>1</v>
      </c>
      <c r="O27" s="67"/>
      <c r="P27" s="254" t="s">
        <v>65</v>
      </c>
      <c r="T27" s="69"/>
      <c r="U27" s="69"/>
      <c r="V27" s="69"/>
    </row>
    <row r="28" spans="1:22 16383:16383" s="68" customFormat="1" ht="60.75" thickBot="1" x14ac:dyDescent="0.3">
      <c r="A28" s="113"/>
      <c r="B28" s="114"/>
      <c r="C28" s="152" t="s">
        <v>112</v>
      </c>
      <c r="D28" s="153">
        <v>44196</v>
      </c>
      <c r="E28" s="177">
        <v>0.4</v>
      </c>
      <c r="F28" s="249" t="s">
        <v>115</v>
      </c>
      <c r="G28" s="116"/>
      <c r="H28" s="117"/>
      <c r="I28" s="118"/>
      <c r="J28" s="119"/>
      <c r="K28" s="201"/>
      <c r="L28" s="199"/>
      <c r="M28" s="154"/>
      <c r="N28" s="155"/>
      <c r="O28" s="67"/>
      <c r="P28" s="254" t="s">
        <v>66</v>
      </c>
      <c r="T28" s="69"/>
      <c r="U28" s="69"/>
      <c r="V28" s="69"/>
      <c r="XFC28" s="156"/>
    </row>
    <row r="29" spans="1:22 16383:16383" s="68" customFormat="1" ht="36" x14ac:dyDescent="0.2">
      <c r="A29" s="123"/>
      <c r="B29" s="187"/>
      <c r="C29" s="125" t="s">
        <v>117</v>
      </c>
      <c r="D29" s="126">
        <v>44012</v>
      </c>
      <c r="E29" s="176">
        <v>0.5</v>
      </c>
      <c r="F29" s="128" t="s">
        <v>119</v>
      </c>
      <c r="G29" s="188"/>
      <c r="H29" s="167"/>
      <c r="I29" s="191"/>
      <c r="J29" s="189"/>
      <c r="K29" s="133"/>
      <c r="L29" s="182" t="s">
        <v>121</v>
      </c>
      <c r="M29" s="135"/>
      <c r="N29" s="136"/>
      <c r="O29" s="67"/>
      <c r="P29" s="254" t="s">
        <v>67</v>
      </c>
      <c r="T29" s="69"/>
      <c r="U29" s="69"/>
      <c r="V29" s="69"/>
      <c r="XFC29" s="156"/>
    </row>
    <row r="30" spans="1:22 16383:16383" s="68" customFormat="1" ht="48.75" thickBot="1" x14ac:dyDescent="0.3">
      <c r="A30" s="192" t="s">
        <v>138</v>
      </c>
      <c r="B30" s="190" t="s">
        <v>135</v>
      </c>
      <c r="C30" s="152" t="s">
        <v>118</v>
      </c>
      <c r="D30" s="153">
        <v>44104</v>
      </c>
      <c r="E30" s="177">
        <v>0.5</v>
      </c>
      <c r="F30" s="115" t="s">
        <v>120</v>
      </c>
      <c r="G30" s="193">
        <v>1</v>
      </c>
      <c r="H30" s="194" t="s">
        <v>7</v>
      </c>
      <c r="I30" s="195">
        <v>43831</v>
      </c>
      <c r="J30" s="196">
        <v>44196</v>
      </c>
      <c r="K30" s="200" t="s">
        <v>24</v>
      </c>
      <c r="L30" s="199" t="s">
        <v>128</v>
      </c>
      <c r="M30" s="260">
        <v>1</v>
      </c>
      <c r="N30" s="202">
        <v>1</v>
      </c>
      <c r="O30" s="67"/>
      <c r="P30" s="254" t="s">
        <v>68</v>
      </c>
      <c r="T30" s="69"/>
      <c r="U30" s="69"/>
      <c r="V30" s="69"/>
      <c r="XFC30" s="156"/>
    </row>
    <row r="31" spans="1:22 16383:16383" s="156" customFormat="1" ht="16.5" thickBot="1" x14ac:dyDescent="0.25">
      <c r="F31" s="157"/>
      <c r="K31" s="158"/>
      <c r="L31" s="186" t="s">
        <v>47</v>
      </c>
      <c r="M31" s="159">
        <f>AVERAGE(M5:M30)</f>
        <v>1</v>
      </c>
      <c r="N31" s="160">
        <f>AVERAGE(N5:N30)</f>
        <v>1</v>
      </c>
      <c r="O31" s="161"/>
      <c r="P31" s="162"/>
      <c r="T31" s="69"/>
      <c r="U31" s="69"/>
      <c r="V31" s="69"/>
    </row>
    <row r="32" spans="1:22 16383:16383" s="156" customFormat="1" ht="15.75" x14ac:dyDescent="0.2">
      <c r="F32" s="157"/>
      <c r="K32" s="158"/>
      <c r="L32" s="163"/>
      <c r="M32" s="164"/>
      <c r="N32" s="164"/>
      <c r="O32" s="165"/>
      <c r="P32" s="162"/>
      <c r="T32" s="69"/>
      <c r="U32" s="69"/>
      <c r="V32" s="69"/>
    </row>
    <row r="33" spans="6:22 16383:16383" s="156" customFormat="1" ht="15.75" x14ac:dyDescent="0.2">
      <c r="F33" s="157"/>
      <c r="K33" s="158"/>
      <c r="L33" s="163"/>
      <c r="M33" s="164"/>
      <c r="N33" s="164"/>
      <c r="O33" s="165"/>
      <c r="P33" s="162"/>
      <c r="T33" s="69"/>
      <c r="U33" s="69"/>
      <c r="V33" s="69"/>
      <c r="XFC33" s="49"/>
    </row>
    <row r="34" spans="6:22 16383:16383" s="156" customFormat="1" ht="15.75" x14ac:dyDescent="0.2">
      <c r="F34" s="157"/>
      <c r="K34" s="158"/>
      <c r="L34" s="163"/>
      <c r="M34" s="164"/>
      <c r="N34" s="164"/>
      <c r="O34" s="165"/>
      <c r="P34" s="162"/>
      <c r="T34" s="69"/>
      <c r="U34" s="69"/>
      <c r="V34" s="69"/>
      <c r="XFC34" s="49"/>
    </row>
    <row r="35" spans="6:22 16383:16383" s="156" customFormat="1" ht="15.75" x14ac:dyDescent="0.2">
      <c r="F35" s="157"/>
      <c r="K35" s="158"/>
      <c r="L35" s="163"/>
      <c r="M35" s="164"/>
      <c r="N35" s="164"/>
      <c r="O35" s="165"/>
      <c r="P35" s="162"/>
      <c r="T35" s="69"/>
      <c r="U35" s="69"/>
      <c r="V35" s="69"/>
      <c r="XFC35" s="49"/>
    </row>
    <row r="58" spans="2:3" x14ac:dyDescent="0.15">
      <c r="B58" s="49">
        <v>20</v>
      </c>
      <c r="C58" s="49">
        <v>100</v>
      </c>
    </row>
    <row r="59" spans="2:3" x14ac:dyDescent="0.15">
      <c r="B59" s="219">
        <f>+B58*C59/C58</f>
        <v>16</v>
      </c>
      <c r="C59" s="49">
        <v>80</v>
      </c>
    </row>
  </sheetData>
  <autoFilter ref="A4:N31" xr:uid="{00000000-0009-0000-0000-000002000000}"/>
  <printOptions horizontalCentered="1" verticalCentered="1"/>
  <pageMargins left="0.19685039370078741" right="0.19685039370078741" top="0.11811023622047245" bottom="0.11811023622047245" header="0.31496062992125984" footer="0.11811023622047245"/>
  <pageSetup paperSize="14" scale="56" fitToHeight="0" orientation="landscape" r:id="rId1"/>
  <rowBreaks count="3" manualBreakCount="3">
    <brk id="15" max="15" man="1"/>
    <brk id="21" max="15" man="1"/>
    <brk id="2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1 - Analisis Indicadores</vt:lpstr>
      <vt:lpstr>Anexo 2 - Seguimiento PAI</vt:lpstr>
      <vt:lpstr>'Anexo 2 - Seguimiento PAI'!Área_de_impresión</vt:lpstr>
      <vt:lpstr>'Anexo 1 - Analisis Indicadores'!Títulos_a_imprimir</vt:lpstr>
      <vt:lpstr>'Anexo 2 - Seguimiento PAI'!Títulos_a_imprimir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Katherine Prada Mejia</cp:lastModifiedBy>
  <cp:lastPrinted>2020-01-30T20:44:09Z</cp:lastPrinted>
  <dcterms:created xsi:type="dcterms:W3CDTF">2019-02-08T12:15:47Z</dcterms:created>
  <dcterms:modified xsi:type="dcterms:W3CDTF">2021-02-10T14:42:24Z</dcterms:modified>
</cp:coreProperties>
</file>