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C:\Users\DELL\OneDrive\Documentos\2. TMSA\49. Ajustes pagina web TMSA\"/>
    </mc:Choice>
  </mc:AlternateContent>
  <xr:revisionPtr revIDLastSave="0" documentId="13_ncr:1_{A2C24E77-0D31-4F2E-946A-A9FDE3F7F6DA}" xr6:coauthVersionLast="46" xr6:coauthVersionMax="46" xr10:uidLastSave="{00000000-0000-0000-0000-000000000000}"/>
  <bookViews>
    <workbookView xWindow="-120" yWindow="-120" windowWidth="29040" windowHeight="15840" xr2:uid="{00000000-000D-0000-FFFF-FFFF00000000}"/>
  </bookViews>
  <sheets>
    <sheet name="Anexo 1" sheetId="17" r:id="rId1"/>
    <sheet name="Anexo 2" sheetId="16" r:id="rId2"/>
    <sheet name="SUIT" sheetId="18" r:id="rId3"/>
    <sheet name="Hoja1" sheetId="15" state="hidden" r:id="rId4"/>
    <sheet name="Probabilidad Impacto" sheetId="6" state="hidden" r:id="rId5"/>
    <sheet name="Calificación diseño control" sheetId="14" state="hidden" r:id="rId6"/>
    <sheet name="Calificación ejecucion control" sheetId="10" state="hidden" r:id="rId7"/>
    <sheet name="Solidez del control" sheetId="11" state="hidden" r:id="rId8"/>
    <sheet name="Desplazamiento RI" sheetId="1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1" hidden="1">'Anexo 2'!$A$9:$BD$66</definedName>
    <definedName name="Admin">[1]TABLA!$Q$2:$Q$3</definedName>
    <definedName name="AGENTE">#N/A</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#N/A</definedName>
    <definedName name="AREA_IMPACTO">#N/A</definedName>
    <definedName name="AREAS_IMPACTO">#N/A</definedName>
    <definedName name="CALIDAD_CONTROL">[2]CALCONT!$D$12:$E$112</definedName>
    <definedName name="CALIDADCONTROL">'[3]BASE OCULTAR'!$C$10:$D$110</definedName>
    <definedName name="CALIF">'[4]BASE OCULTAR'!$C$6:$D$107</definedName>
    <definedName name="CALIFIACIONCONTROL">#N/A</definedName>
    <definedName name="CALIFICACION">#N/A</definedName>
    <definedName name="CALIFICACIONTEST">'[5]BASE OCULTAR'!$H$11:$I$91</definedName>
    <definedName name="CALVE">#N/A</definedName>
    <definedName name="CANAL_DE_DISTRIBUCION">[6]DATOS!$C$16:$C$27</definedName>
    <definedName name="CATEGORIA">#N/A</definedName>
    <definedName name="CAUSA">#N/A</definedName>
    <definedName name="CAUSAS">[7]CAUSAS!$C$6:$O$11</definedName>
    <definedName name="CAUSAS2">'[8]NO BORRAR'!$B$91:$B$95</definedName>
    <definedName name="CAUSASDERIESGO">#N/A</definedName>
    <definedName name="CAUSASDERIESGO1">#N/A</definedName>
    <definedName name="cc">[9]Hoja1!#REF!</definedName>
    <definedName name="Ciencia__Tecnología_e_innovación">[1]TABLA!#REF!</definedName>
    <definedName name="CIRCUNSTANCIAS_ECONOMICAS_Y_DE_MERCADO">#N/A</definedName>
    <definedName name="CIRCUNSTANCIAS_ECONOMICAS_Y_DEL_ESTADO">#N/A</definedName>
    <definedName name="CIRCUNSTANCIAS_POLITICAS_Y_LEGISLATIVAS">#N/A</definedName>
    <definedName name="CIRCUNSTANCIAS_POLITICAS_Y_LEGISSLATIVAS">#N/A</definedName>
    <definedName name="CLASE">#N/A</definedName>
    <definedName name="Clasecontrol">[10]Hoja1!#REF!</definedName>
    <definedName name="clases1" localSheetId="5">[11]TABLA!$G$2:$G$5</definedName>
    <definedName name="clases1">[12]TABLA!$G$2:$G$5</definedName>
    <definedName name="CLASIFICACIÓNCONTROLES">'[13]NO BORRAR'!$B$4:$C$104</definedName>
    <definedName name="CLASIFICACIÓNCONTROLESICETEX">#N/A</definedName>
    <definedName name="CLAVE">#N/A</definedName>
    <definedName name="CLAVECAUSA">[7]CAUSAS!$C$12:$O$12</definedName>
    <definedName name="CLAVECONTROL">'[7]NO BORRAR'!$B$41:$B$57</definedName>
    <definedName name="CLAVEOBJ">#N/A</definedName>
    <definedName name="CLAVEPOLITICA">'[7]NO BORRAR'!$B$3:$B$17</definedName>
    <definedName name="CLAVEPROCEDIMIENTO">'[7]NO BORRAR'!$B$22:$B$38</definedName>
    <definedName name="CLAVERIESGO">#N/A</definedName>
    <definedName name="CLIENTE">#N/A</definedName>
    <definedName name="CLIENTES">#N/A</definedName>
    <definedName name="CODIGO">#N/A</definedName>
    <definedName name="CODIGO_RIESGO">#N/A</definedName>
    <definedName name="CODIGO1">#N/A</definedName>
    <definedName name="Comercio__Industria_y_Turismo">[1]TABLA!#REF!</definedName>
    <definedName name="COMPORTAMIENTO_HUMANO">#N/A</definedName>
    <definedName name="COMPORTAMIENTO_ORGANIZACIONAL">#N/A</definedName>
    <definedName name="CONFLICTOS_SOCIALES">#N/A</definedName>
    <definedName name="CONTEXTO">'[13]NO BORRAR'!$A$271:$A$273</definedName>
    <definedName name="CONTEXTO_ECONOMICO_DE_MERCADO">#N/A</definedName>
    <definedName name="CONTEXTO_POLITICO">#N/A</definedName>
    <definedName name="CONTROL">'[7]NO BORRAR'!$C$41:$C$53</definedName>
    <definedName name="CONTROLCALIFICADO">#N/A</definedName>
    <definedName name="CONTROLFINAL">#N/A</definedName>
    <definedName name="CONTROLFINAL2">#N/A</definedName>
    <definedName name="COSTO_DE_ACTIVIDADES">#N/A</definedName>
    <definedName name="CRONOGRAMA_DE_ACTIVIDADES">#N/A</definedName>
    <definedName name="DAÑOS_A_ACTIVOS">#N/A</definedName>
    <definedName name="departamentos">[1]TABLA!$D$2:$D$36</definedName>
    <definedName name="DESEMPEÑO">#N/A</definedName>
    <definedName name="DIRECCION_ACTIVIDADES_MARITIMAS">#N/A</definedName>
    <definedName name="DISCRECION">#N/A</definedName>
    <definedName name="DOCUMENT">#N/A</definedName>
    <definedName name="ECONOMICO">#N/A</definedName>
    <definedName name="EFECTIVO">#N/A</definedName>
    <definedName name="EFECTORIESGO1">#N/A</definedName>
    <definedName name="EJECUCION_Y__ADMINISTRACION_DEL_PROCESO">#N/A</definedName>
    <definedName name="EJECUCION_Y_ADMINISTRACION_DEL_PROCESO">#N/A</definedName>
    <definedName name="ENTORNO">#N/A</definedName>
    <definedName name="er">[14]CALCONT!$L$12:$M$17</definedName>
    <definedName name="ESTABILIDAD_POLITICA">#N/A</definedName>
    <definedName name="EVENTOS">#N/A</definedName>
    <definedName name="EVENTOS_NATUALES">#N/A</definedName>
    <definedName name="EVENTOS_NATURALES">#N/A</definedName>
    <definedName name="EVENTOS_NATURALES_">#N/A</definedName>
    <definedName name="EVIDENC">#N/A</definedName>
    <definedName name="FACTOR">[6]DATOS!$A$16:$E$16</definedName>
    <definedName name="FACTOR_DEL_RIESGO">[15]FUENTES!$A$2:$A$10</definedName>
    <definedName name="FACTORES_ICETEX">#N/A</definedName>
    <definedName name="Factoresexternos">[10]Hoja1!$G$2:$G$16</definedName>
    <definedName name="FactoresInternos">[10]Hoja1!$H$2:$H$11</definedName>
    <definedName name="FACTORIESGO">[16]DATOS!$E$3:$F$28</definedName>
    <definedName name="FACTORR">#N/A</definedName>
    <definedName name="FALLAS_TECNOLOGICAS">#N/A</definedName>
    <definedName name="FOCALIZACIONDELCONTROL">'[17]NO BORRAR'!#REF!</definedName>
    <definedName name="FRAUD_EXTERNO">#N/A</definedName>
    <definedName name="FRAUDE_EXTERNO">#N/A</definedName>
    <definedName name="FRAUDE_INTERNO">#N/A</definedName>
    <definedName name="FRECUENCIA">#N/A</definedName>
    <definedName name="FUENTE">#N/A</definedName>
    <definedName name="FUENTES">#N/A</definedName>
    <definedName name="FUENTES_DE_RIESGO">#N/A</definedName>
    <definedName name="FUENTES_RIESGO">#N/A</definedName>
    <definedName name="GENTE">#N/A</definedName>
    <definedName name="GESTION_CONTROL">#N/A</definedName>
    <definedName name="GESTION_TECNICA">#N/A</definedName>
    <definedName name="GRAVEDAD">#N/A</definedName>
    <definedName name="IMPACTO">#N/A</definedName>
    <definedName name="IMPACTO3">'[8]NO BORRAR'!$B$100:$B$104</definedName>
    <definedName name="IMPACTORIESGO">#N/A</definedName>
    <definedName name="IMPACTOS">[16]DATOS!$P$32:$P$58</definedName>
    <definedName name="IMPLEMENT">#N/A</definedName>
    <definedName name="INCIDENUMERO">[2]CALCONT!$L$12:$M$17</definedName>
    <definedName name="Indicadores">#N/A</definedName>
    <definedName name="INGRESOS_Y_DERECHOS">#N/A</definedName>
    <definedName name="INSTALACIONES">#N/A</definedName>
    <definedName name="INSTALACIONES_">#N/A</definedName>
    <definedName name="INTANGIBLES">#N/A</definedName>
    <definedName name="LEG">#N/A</definedName>
    <definedName name="LEGAL">#N/A</definedName>
    <definedName name="LET">#N/A</definedName>
    <definedName name="MACRO">#N/A</definedName>
    <definedName name="MACROPROCESO">#N/A</definedName>
    <definedName name="MATRIZRIESGO">#N/A</definedName>
    <definedName name="MERCADO">#N/A</definedName>
    <definedName name="NATUR">#N/A</definedName>
    <definedName name="NATURALEZA">[16]DATOS!$E$37:$E$39</definedName>
    <definedName name="NIVEL">#N/A</definedName>
    <definedName name="NivelImp">[10]Hoja1!#REF!</definedName>
    <definedName name="NivelProb">[10]Hoja1!#REF!</definedName>
    <definedName name="NOEFECTIVO">#N/A</definedName>
    <definedName name="NOMBRE">#N/A</definedName>
    <definedName name="NOMBRE_RIESGO">#N/A</definedName>
    <definedName name="NOMBREPROCESO">'[8]NO BORRAR'!$F$91:$F$112</definedName>
    <definedName name="NUM">#N/A</definedName>
    <definedName name="NUNCA">#N/A</definedName>
    <definedName name="OBJETIVOS">#N/A</definedName>
    <definedName name="OPCIONESTRATAMIENTO">'[8]NO BORRAR'!$B$111:$B$114</definedName>
    <definedName name="OPER">#N/A</definedName>
    <definedName name="OPERACIÓN">[6]DATOS!$E$16:$E$27</definedName>
    <definedName name="orden">[1]TABLA!$A$3:$A$4</definedName>
    <definedName name="ORIGEN">#N/A</definedName>
    <definedName name="OTROS">[18]CALIFICRITERIOS!#REF!</definedName>
    <definedName name="PERFIL">#N/A</definedName>
    <definedName name="PERIOD">#N/A</definedName>
    <definedName name="PERIODICIDAD">[16]DATOS!$D$37:$D$42</definedName>
    <definedName name="Periodicidad1">[16]DATOS!$D$37:$D$43</definedName>
    <definedName name="PERIODICIDADDELCONTROL">'[13]NO BORRAR'!$B$190:$B$199</definedName>
    <definedName name="PERNEGATIVA">#N/A</definedName>
    <definedName name="PERPOSITIVA">#N/A</definedName>
    <definedName name="PERSONA">#N/A</definedName>
    <definedName name="PERSONAS">#N/A</definedName>
    <definedName name="PESO">#N/A</definedName>
    <definedName name="POLITICAS_GUBERNAMENTALES">#N/A</definedName>
    <definedName name="proba">[19]Hoja1!$A$2:$A$6</definedName>
    <definedName name="PROBAB">#N/A</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#N/A</definedName>
    <definedName name="PROCESO">#N/A</definedName>
    <definedName name="PROCESOS">[6]DATOS!$A$4:$A$7</definedName>
    <definedName name="PRODUCTO">[6]DATOS!$D$16:$D$27</definedName>
    <definedName name="PROMIMPACTO">#N/A</definedName>
    <definedName name="PUNTAJE">#N/A</definedName>
    <definedName name="PUNTAJEF">#N/A</definedName>
    <definedName name="PUNTAJEG">#N/A</definedName>
    <definedName name="q">#N/A</definedName>
    <definedName name="RASOCIADO">#N/A</definedName>
    <definedName name="REAL">#N/A</definedName>
    <definedName name="RELACIONADO">#N/A</definedName>
    <definedName name="RELACIONADOCON">#N/A</definedName>
    <definedName name="RELACIONADOS_INSTALACIONES">#N/A</definedName>
    <definedName name="RELACIONES_CON_EL_CLIENTE">#N/A</definedName>
    <definedName name="RELACIONES_CON_EL_USUARIO">#N/A</definedName>
    <definedName name="RELACIONES_CON_EL_USUSARIO">#N/A</definedName>
    <definedName name="RELACIONES_CON_USUARIO">#N/A</definedName>
    <definedName name="RELACIONES_LABORALES">#N/A</definedName>
    <definedName name="REP">#N/A</definedName>
    <definedName name="RESPUESTA">'[7]NO BORRAR'!$G$1:$G$5</definedName>
    <definedName name="RIESGO">#N/A</definedName>
    <definedName name="RIESGO_ASOCIADO">#N/A</definedName>
    <definedName name="RIESGO_ASOCIADO_POR_CAUSA">[15]FUENTES!$A$11:$A$15</definedName>
    <definedName name="RIESGO_ASOCIADO_POR_IMPACTO">[15]FUENTES!$A$17:$A$22</definedName>
    <definedName name="RIESGOESPECIFICO">#N/A</definedName>
    <definedName name="RIESGOESPECIFICO2">#N/A</definedName>
    <definedName name="RIESGOS">#N/A</definedName>
    <definedName name="SE">#N/A</definedName>
    <definedName name="sector">[1]TABLA!$B$2:$B$26</definedName>
    <definedName name="SI_NO">'[22]NO BORRAR'!$F$1:$F$2</definedName>
    <definedName name="SIEMPRE">#N/A</definedName>
    <definedName name="SISTEMAS">#N/A</definedName>
    <definedName name="SISTEMAS_DE_INFORMACION">#N/A</definedName>
    <definedName name="SS">[18]CALIFICRITERIOS!#REF!</definedName>
    <definedName name="TECNOLOGIA">#N/A</definedName>
    <definedName name="TECNOLOGIA_">#N/A</definedName>
    <definedName name="TIPO">#N/A</definedName>
    <definedName name="TIPOACCION">'[7]NO BORRAR'!$I$1:$I$9</definedName>
    <definedName name="TIPOCONTROL">[16]DATOS!$F$37:$F$39</definedName>
    <definedName name="Tipos">[1]TABLA!$G$2:$G$4</definedName>
    <definedName name="TOTAL_PUNTAJE_RIESGO">#N/A</definedName>
    <definedName name="TRATAMIENTO_RIESGO">'[22]NO BORRAR'!$G$1:$G$5</definedName>
    <definedName name="USUARIO">#N/A</definedName>
    <definedName name="VALORES_ETICOS">#N/A</definedName>
    <definedName name="vigencias">[1]TABLA!$E$2:$E$7</definedName>
    <definedName name="X">#N/A</definedName>
    <definedName name="Y">#N/A</definedName>
    <definedName name="Z">#N/A</definedName>
    <definedName name="zona">#N/A</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3" i="17" l="1"/>
  <c r="K47" i="17"/>
  <c r="K46" i="17"/>
  <c r="K45" i="17"/>
  <c r="K42" i="17"/>
  <c r="K36" i="17"/>
  <c r="K30" i="17"/>
  <c r="K29" i="17"/>
  <c r="K27" i="17"/>
  <c r="K26" i="17"/>
  <c r="K20" i="17"/>
  <c r="K19" i="17"/>
  <c r="K17" i="17"/>
  <c r="K16" i="17"/>
  <c r="K15" i="17"/>
  <c r="K11" i="17"/>
  <c r="K10" i="17"/>
  <c r="K9" i="17"/>
  <c r="K8" i="17"/>
  <c r="K7" i="17"/>
  <c r="K6" i="17"/>
  <c r="K5" i="17"/>
  <c r="C15" i="15"/>
</calcChain>
</file>

<file path=xl/sharedStrings.xml><?xml version="1.0" encoding="utf-8"?>
<sst xmlns="http://schemas.openxmlformats.org/spreadsheetml/2006/main" count="1686" uniqueCount="607">
  <si>
    <t>X</t>
  </si>
  <si>
    <t>Planeación del SITP</t>
  </si>
  <si>
    <t>Gestionar bajo presión cambios no justificados, tomadas por el nivel de gerencia general, gerencia de integración o alcaldía en el incremento de flota de vehículos, en beneficio de terceros o a cambio de favores para estos.</t>
  </si>
  <si>
    <t>IMPACTO</t>
  </si>
  <si>
    <t>Desarrollo Estratégico</t>
  </si>
  <si>
    <t>x</t>
  </si>
  <si>
    <t>Gestión TIC´S</t>
  </si>
  <si>
    <t>MODERADO</t>
  </si>
  <si>
    <t>Gestión Grupos de Interés</t>
  </si>
  <si>
    <t>Gestión de Mercadeo</t>
  </si>
  <si>
    <t>Tráfico de influencias para evitar el cobro de los servicios de atención a delegaciones, consultorías, asesorías o asistencias técnicas que brinda la entidad en beneficio de terceros o beneficio personal.</t>
  </si>
  <si>
    <t>Supervisión y Control de la Operación</t>
  </si>
  <si>
    <t>Gestión del Talento Humano</t>
  </si>
  <si>
    <t>Gestión Económica de los Agentes del Sistema</t>
  </si>
  <si>
    <t>Gestión de la Información Financiera y Contable</t>
  </si>
  <si>
    <t>Gestión Jurídica</t>
  </si>
  <si>
    <t>Adquisición de Bienes y Servicios</t>
  </si>
  <si>
    <t>Adjudicar contratos a proveedores con  acuerdos colusorios con particulares o personas de la misma entidad, con el fin de obtener beneficio propio en detrimento de la entidad</t>
  </si>
  <si>
    <t>Gestión de Servicios Logísticos</t>
  </si>
  <si>
    <t>Evaluación y Mejoramiento de la Gestión</t>
  </si>
  <si>
    <t>Gestión Asuntos Disciplinarios</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</si>
  <si>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</si>
  <si>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Direccionamiento indebido de los espacios susceptibles de explotación en la Infraestructura para el beneficio de un tercero relacionado, a cambio de dádivas o favores personales.</t>
  </si>
  <si>
    <t>Manipulación de los parámetros de la programación (zonal) con el fin de favorecer a terceros, en detrimento de la entidad, a cambio de dádivas o pago de favores.</t>
  </si>
  <si>
    <t>Manipulación u omisión intencional de la información al realizar el seguimiento a las obligaciones operacionales de los contratos de concesión (zonal), con el fin de favorecer a un tercero y/u obtener un beneficio.</t>
  </si>
  <si>
    <t>Liquidar indebidamente los kilómetros a remunerar (zonal) en exceso o en defecto, con el fin de favorecer o perjudicar a terceros, en detrimento de la entidad, a cambio de dádivas o pago de favores.</t>
  </si>
  <si>
    <t>Manejo indebido de la información relacionada con la liquidación de la nómina de los trabajadores de la Entidad, para beneficio propio o de un tercero, a cambio de dádivas o pago de favores.</t>
  </si>
  <si>
    <t>Manipular información relacionada con los recursos financieros de la entidad para beneficio de un tercero o propio, o bien para ocultar fraudes o acciones corruptas a cambio de una comisión o favores personales.</t>
  </si>
  <si>
    <t>Conceptos y actos jurídicos direccionados para beneficio de un tercero, ya sea por actuar en conflicto de interés, favorecimiento político, presiones indebidas de la Administración o intereses patrimoniales.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</si>
  <si>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</si>
  <si>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NIVEL</t>
  </si>
  <si>
    <t>RANGO</t>
  </si>
  <si>
    <t>FRECUENCIA</t>
  </si>
  <si>
    <t>RARA VEZ</t>
  </si>
  <si>
    <t>El evento puede ocurrir solo en circunstancias excepcionales (poco comunes o anormales)</t>
  </si>
  <si>
    <t>No se ha presentado en los últimos 5 años</t>
  </si>
  <si>
    <t>IMPROBABLE</t>
  </si>
  <si>
    <t>El evento puede ocurrir en algún momento</t>
  </si>
  <si>
    <t>Al menos 1 vez en los últimos 5 años</t>
  </si>
  <si>
    <t>POSIBLE</t>
  </si>
  <si>
    <t>El evento podrá ocurrir en algún momento</t>
  </si>
  <si>
    <t>Al menos 1 vez en los últimos 2 años</t>
  </si>
  <si>
    <t>PROBABLE</t>
  </si>
  <si>
    <t>Es viable que el evento ocurra en la mayoría de las circunstancias</t>
  </si>
  <si>
    <t>Al menos 1 vez en el último año</t>
  </si>
  <si>
    <t>CASI SEGURO</t>
  </si>
  <si>
    <t>Se espera que el evento ocurra en la mayoría de las circunstancias</t>
  </si>
  <si>
    <t>Más de 1 vez al año</t>
  </si>
  <si>
    <t>Manipulación de los parámetros de la programación troncal con el fin de favorecer indebidamente  a un operador o concesión, a cambio de beneficios personales o pago de favores.</t>
  </si>
  <si>
    <t>Información falsificada, adulterada, no verdadera relacionado con el estado de salud del trabajador,  presentada o manifestada por este, con el fin de obtener beneficios  en la entidad.</t>
  </si>
  <si>
    <t>Responder afirmativamente de una (1) a (5) cinco pregunta(s) genera un impacto moderado.</t>
  </si>
  <si>
    <t>Responder afirmativamente de seis (6) a once (11) preguntas genera un impacto mayor.</t>
  </si>
  <si>
    <t>Responder afirmativamente de doce (12) a diecinueve (19) preguntas genera un impacto catastrófico.</t>
  </si>
  <si>
    <t>Genera medianas consecuencias sobre la entidad</t>
  </si>
  <si>
    <t>MAYOR</t>
  </si>
  <si>
    <t>Genera altas consecuencias sobre la entidad</t>
  </si>
  <si>
    <t>CATASTROFICO</t>
  </si>
  <si>
    <t>Genera consecuencias desastrosas para la entidad</t>
  </si>
  <si>
    <t>CALIFICACIÓN PROBABILIDAD</t>
  </si>
  <si>
    <t>OBSERVACION</t>
  </si>
  <si>
    <t>CALIFICACIÓN IMPACTO</t>
  </si>
  <si>
    <t xml:space="preserve"> </t>
  </si>
  <si>
    <t>Profesional Universitario Grado 03 - Gestión Documental</t>
  </si>
  <si>
    <t>Jefe de la Oficina de Control Interno</t>
  </si>
  <si>
    <t>FACTIBILIDAD</t>
  </si>
  <si>
    <t>El servidor perteneciente a la Subgerencia General recibe dádivas, agasajos o favores personales, con el objeto de alterar el curso normal de una actuación disciplinaria y su decisión.</t>
  </si>
  <si>
    <t>Favoritismos y favorecimientos por padrinazgo y/o vínculos afectivos y/o familiares en la vinculación del personal que trabaja para las empresas que prestan sus servicios de fuerza operativa.</t>
  </si>
  <si>
    <t>Alterar datos relacionados con indicadores de desempeño de las empresas operadoras troncales, con el fin de ocultar incumplimiento de los concesionarios a cambio de sobornos.</t>
  </si>
  <si>
    <t>Omisión y/o deficiencia en el reporte a entes de Control por parte del equipo de  auditores y/o Jefe de la OCI, de la existencia de actos irregulares detectados en el ejercicio auditor a beneficio propio o de terceros para obtener favores, o congraciarse con  terceros.</t>
  </si>
  <si>
    <t>Incumplimiento a las funciones y principios en el ejercicio de la OCI  debido al ocultamiento o modificación de resultados de auditoría por parte de auditores y/o Jefe de la OCI, para beneficio propio o de terceros.</t>
  </si>
  <si>
    <t xml:space="preserve">Utilización indebida de la información oficial privilegiada por parte de los auditores y/o jefe de la OCI en el desarrollo de las actividades de la Dependencia en beneficio propio o a favor de un tercero. </t>
  </si>
  <si>
    <t>Liquidar indebidamente los agentes del sistema con el fin de favorecerlos económicamente a cambio de recibir comisiones, dádivas o favores.</t>
  </si>
  <si>
    <t>Omitir información de interés relacionada con la gestión de la Entidad  en los diferentes espacios de interlocución con las comunidades para favorecer acciones de terceros en detrimento de las comunidades y/o de la entidad</t>
  </si>
  <si>
    <t>Direccionamiento en la defensa judicial de la entidad con fines particulares</t>
  </si>
  <si>
    <t>Direccionamiento indebido de los pronunciamientos de carácter ambiental, por parte de los funcionarios responsables del proceso, para asegurar toma de decisiones que favorezcan un interés personal o de terceros, en detrimento de la entidad.</t>
  </si>
  <si>
    <t>Las bases de datos generadas a través de plataformas y/o aplicativos donde se registran las PQRS, sean manipuladas indebidamente para favorecimiento personal.</t>
  </si>
  <si>
    <t>Uso indebido o no autorizado de información de la entidad que se soporta en la infraestructura tecnológica o en los sistemas de información,  para fines particulares o de terceros</t>
  </si>
  <si>
    <t>Imputación de recursos económica a rubros presupuestales que no cumplan con la descripción del  mismo, para el beneficio de un tercero  a cambio de dádivas o pago de favores</t>
  </si>
  <si>
    <t>Inadecuado registro de la información de Inventarios relacionados con la Propiedad Planta y Equipo de propiedad de TRANSMILENIO S.A., con el fin de apropiarse de ella en beneficio propio, o de terceros</t>
  </si>
  <si>
    <t>Direccionamiento de las pruebas del proceso de selección, con el fin de beneficiar a terceros generando nepotismo, bien sea por conflicto de intereses o por acuerdos para recibir dádivas o favores personales.</t>
  </si>
  <si>
    <t>Aceptar o solicitar pago o cualquier otra clase de beneficios a nombre propio o de terceros, para no reportar o alterar información respecto del estado de operatividad de la tarjeta de conducción en el sistema GestSAE</t>
  </si>
  <si>
    <t>Alterar y/o modificar los requerimientos y/o servicios contratados de bienestar para obtener beneficios económicos o en especie por parte de los involucrados.</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</si>
  <si>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</si>
  <si>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</si>
  <si>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Impedir la realización de auditorías o dificultar el ejercicio de las mismas, no entregando la información por las dependencias a auditar para evitar la visibilidad de acciones u omisiones en beneficio propio ó  a favor de un tercero</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</si>
  <si>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</si>
  <si>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</si>
  <si>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</si>
  <si>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</si>
  <si>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</si>
  <si>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</si>
  <si>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</si>
  <si>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</si>
  <si>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</si>
  <si>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</si>
  <si>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</si>
  <si>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</si>
  <si>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</si>
  <si>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</si>
  <si>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</si>
  <si>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</si>
  <si>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</si>
  <si>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</si>
  <si>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</si>
  <si>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</si>
  <si>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</si>
  <si>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</si>
  <si>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</si>
  <si>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</si>
  <si>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</si>
  <si>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</si>
  <si>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</si>
  <si>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</si>
  <si>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</si>
  <si>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</si>
  <si>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</si>
  <si>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</si>
  <si>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</si>
  <si>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</si>
  <si>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</si>
  <si>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</si>
  <si>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</si>
  <si>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</si>
  <si>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</si>
  <si>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</si>
  <si>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</si>
  <si>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</si>
  <si>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</si>
  <si>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</si>
  <si>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</si>
  <si>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</si>
  <si>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</si>
  <si>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</si>
  <si>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</si>
  <si>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</si>
  <si>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</si>
  <si>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</si>
  <si>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</si>
  <si>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</si>
  <si>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</si>
  <si>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</si>
  <si>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</si>
  <si>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</si>
  <si>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</si>
  <si>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</si>
  <si>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</si>
  <si>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</si>
  <si>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</si>
  <si>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</si>
  <si>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</si>
  <si>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</si>
  <si>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</si>
  <si>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</si>
  <si>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</si>
  <si>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</si>
  <si>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</si>
  <si>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</si>
  <si>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</si>
  <si>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Posibilidad de manipular los resultados de la Medición de objetivos con calificación superior para obtener beneficios e incentivos personales a un funcionario a cambio de dádivas o pago de favores.</t>
  </si>
  <si>
    <t>Procesos estrategicos</t>
  </si>
  <si>
    <t>Procesos misionales</t>
  </si>
  <si>
    <t xml:space="preserve">Procesos de apoyo </t>
  </si>
  <si>
    <t xml:space="preserve">Procesos de evaluación </t>
  </si>
  <si>
    <t>NO</t>
  </si>
  <si>
    <t>NA</t>
  </si>
  <si>
    <t>No aplica</t>
  </si>
  <si>
    <t>SI</t>
  </si>
  <si>
    <t>MAPA DE RIESGOS DE CORRUPCIÓN</t>
  </si>
  <si>
    <t>Coluumna 1</t>
  </si>
  <si>
    <t>Columna 3</t>
  </si>
  <si>
    <t>Columna 4</t>
  </si>
  <si>
    <t>Columna 5</t>
  </si>
  <si>
    <t>Columna 6</t>
  </si>
  <si>
    <t>Columna 7</t>
  </si>
  <si>
    <t>Columna 8</t>
  </si>
  <si>
    <t>Columna 9</t>
  </si>
  <si>
    <t>Columna 10</t>
  </si>
  <si>
    <t>Columna 11</t>
  </si>
  <si>
    <t xml:space="preserve">Control </t>
  </si>
  <si>
    <t>Riesgos de Corrupción</t>
  </si>
  <si>
    <t>Proceso</t>
  </si>
  <si>
    <t>Causa  (Situación principal que origina el posible riesgo de corrupción)</t>
  </si>
  <si>
    <t>¿Se analizaron los controles?</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</si>
  <si>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</si>
  <si>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</si>
  <si>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</si>
  <si>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algúna acción</t>
  </si>
  <si>
    <t xml:space="preserve">¿Se enunciaron acciones de mejora? </t>
  </si>
  <si>
    <t>¿Mejoraron los controles?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</si>
  <si>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</si>
  <si>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</si>
  <si>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</si>
  <si>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</si>
  <si>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</si>
  <si>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</si>
  <si>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</si>
  <si>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Ninguna</t>
  </si>
  <si>
    <t>Contratación</t>
  </si>
  <si>
    <t>Talento humano</t>
  </si>
  <si>
    <t>Financiero</t>
  </si>
  <si>
    <t>Archivo</t>
  </si>
  <si>
    <t>Jurídico</t>
  </si>
  <si>
    <t>Otro (Cuál)</t>
  </si>
  <si>
    <t>No tiene controles</t>
  </si>
  <si>
    <t>Vincular conductores y/o vehículos que no cumplan con la totalidad de los requisitos establecidos en los Contratos de Concesión y Manual de Operaciones del Componente Zonal, con el fin de favorecer a un tercero a cambio de dádivas o pago de favores.</t>
  </si>
  <si>
    <t>Señale con una X,  en las columnas 3 a 11 el proceso  que contiene el riesgo de corrupción (R1, R2, R3…)</t>
  </si>
  <si>
    <t>Hace referencia a: efectividad de los controles, responsables, periodicidad y evidencias de los controles</t>
  </si>
  <si>
    <t>¿Las acciones que propuso sirvieron para proteger a la entidad?</t>
  </si>
  <si>
    <t xml:space="preserve">Observaciones </t>
  </si>
  <si>
    <t>Version Diciembre de 2020</t>
  </si>
  <si>
    <t>Manipulación (extracción de documentos, cambio o adulteración de documentos) de los expedientes de archivo para beneficio propio, de otros funcionarios o de terceros, con el fin de beneficiarlos inapropiadamente o conseguir dádivas o favores.</t>
  </si>
  <si>
    <t>Observaciones</t>
  </si>
  <si>
    <t xml:space="preserve">Evidencia Carpeta ONE DRIVE  OCI -PAAC 2020 </t>
  </si>
  <si>
    <t>Observaciones  de la OCI al corte 31/12/2020</t>
  </si>
  <si>
    <t>El proceso ajusto la redacción del riesgo precisando consideraciones (y/o) propias del proceso para  la versión de diciembre de 2020 vs la version de agosto de 2020.</t>
  </si>
  <si>
    <t>El proceso ajusto la redacción del riesgo precisando consideraciones (empresas  operadoras troncales) propias del proceso para  la versión de diciembre de 2020 vs la version de agosto de 2020.</t>
  </si>
  <si>
    <t>El proceso ajusto la redacción del riesgo precisando consideraciones (resultados de medición) propias del proceso para  la versión de diciembre de 2020 vs la version de agosto de 2020.</t>
  </si>
  <si>
    <t>El proceso ajusto la redacción del riesgo precisando consideraciones (presentada o manifestada por este, con el fin de obtener beneficios  en la entidad.) propias del proceso para  la versión de diciembre de 2020 vs la version de agosto de 2020.</t>
  </si>
  <si>
    <t>El proceso ajusto la redacción del riesgo precisando consideraciones (inapropiadamente) propias del proceso para  la versión de diciembre de 2020 vs la version de agosto de 2020.</t>
  </si>
  <si>
    <t>a</t>
  </si>
  <si>
    <t>TERCER SEGUIMIENTO VIGENCIA 2020</t>
  </si>
  <si>
    <t>r</t>
  </si>
  <si>
    <t>Cumple</t>
  </si>
  <si>
    <t>No allegó soporte</t>
  </si>
  <si>
    <t>El proceso ajusto la redacción del riesgo precisando consideraciones propias del proceso para  la versión de diciembre de 2020 vs la version de agosto de 2020 con corte a dic 7 de 2020?</t>
  </si>
  <si>
    <t>La segunda Linea de Defensa realizó  Seguimiento a los procesos con corte a 10 de diciembre de 2020, conforme a reporte que presentó a la Oficna de Control Interno el día Jue 17/12/2020.</t>
  </si>
  <si>
    <t>1. La segunda Linea de Defensa realizó  Seguimiento a los procesos con corte a 10 de diciembre de 2020, conforme a reporte que presentó a la Oficna de Control Interno el día Jue 17/12/2020.</t>
  </si>
  <si>
    <t>Fue revisado en periodos anteriores, No obstante, para la versión de noviembre versus agosto, la redacción del control fue modificada.</t>
  </si>
  <si>
    <t>Se ajustaron los indicadores conforme a las recomendaciones realizadas por la Oficina de Control Interno para el seguimiento con corte a agosto de 2020?</t>
  </si>
  <si>
    <t>No se recibieron soportes para verificar la ejecución del control</t>
  </si>
  <si>
    <t>Se informó a la Oficina Asesora de Planeación que para el periodo evaluado no se realizaron acciones,  ya que el plan se actualizó en agosto y se tiene estimado adelantarlas en el 2021.</t>
  </si>
  <si>
    <t xml:space="preserve">Se realizó para la muestra de controles, la verificación de la "Calificación del control" conforme a los lineamientos establecidos en el Manual para la Gestión del Riesgo en TRANSMILENIO S.A, código M-OP-002 versión 4 de noviembre de 2020 ? </t>
  </si>
  <si>
    <t>Se verificó para la muestra de controles, la ejecución de acciones plan de tratamiento?</t>
  </si>
  <si>
    <t>No Cumple</t>
  </si>
  <si>
    <t>-</t>
  </si>
  <si>
    <t>c</t>
  </si>
  <si>
    <t>No corresponde a la muestra</t>
  </si>
  <si>
    <t xml:space="preserve">                                         ESTRATEGIAS PLAN ANTICORRUPCIÓN Y DE ATENCIÓN AL CIUDADANO - 2020 </t>
  </si>
  <si>
    <t>Fecha de actualización: agosto de 2020</t>
  </si>
  <si>
    <t>Componente  1: Gestión de riesgos de corrupción</t>
  </si>
  <si>
    <t>Subcomponente</t>
  </si>
  <si>
    <t xml:space="preserve">                                      Actividades</t>
  </si>
  <si>
    <t>Meta o producto</t>
  </si>
  <si>
    <t>Indicador</t>
  </si>
  <si>
    <t xml:space="preserve">Responsable </t>
  </si>
  <si>
    <t>Fecha Inicio</t>
  </si>
  <si>
    <t>Fecha Final</t>
  </si>
  <si>
    <t xml:space="preserve">Compromiso Asociado al Plan de Acción </t>
  </si>
  <si>
    <t xml:space="preserve">Descripcion </t>
  </si>
  <si>
    <t>%</t>
  </si>
  <si>
    <t>Política de Administración de Riesgos</t>
  </si>
  <si>
    <t>1.1</t>
  </si>
  <si>
    <t>Diseñar e implementar una estrategia  de sensibilización a los servidores públicos de la Entidad en la gestión de riesgos.</t>
  </si>
  <si>
    <t>Una estrategia de sensibilización diseñada e implementada sobre Gestión de Riesgos</t>
  </si>
  <si>
    <t>(1 estrategia de sensibilización diseñada e   implementada sobre Gestión de Riesgos/1)*100</t>
  </si>
  <si>
    <t>Jefe  Oficina Asesora de Planeación 
y
la persona que este designe</t>
  </si>
  <si>
    <t>OAPP2</t>
  </si>
  <si>
    <t>La Oficina de Control Interno, recibió mediante correo de fecha 17/12/2020, el soporte de la Oficina Asesora de Planeación respecto a lo realizado en el último trimestre del año:
1. Noticia y Video sobre las tres líneas de defensa
2. Revisión, ajuste final y publicación de los cambios realizados a los riesgos de corrupción
Por lo anterior el porcentaje de avance, de acuerdo con el peso asignado por la dependencia, frente al seguimientos anteriores anterior es del 40% para un acumulado del 100% y a continuación se detalla:
1. Diseño de mensajes de Gestión de riesgos (Peso 20%). Esta actividad se adelantó en el período anterior.
2. Diseño de Videos de Gestión de riesgos (Peso asignado 30%).  Esta actividad se adelantó en el período anterior.
3. Divulgación de mensajes y videos sobre gestión de riesgos a los servidores públicos de la Entidad (Peso asignado 50%) esta actividad llevaba con el Boletín No. 35 un 10% y con lo evidenciado del 40% alcanzó su totalidad. Por lo tanto, lo tanto las tres (3) actividades alcanzan el 100% de lo programado.</t>
  </si>
  <si>
    <t>1,1 Soporte Estratégia 17 dicimebre de 2020-1
1,1 Soporte Estratégia 17 diciembre 2020-2
1,1 Soporte Estratégia 17 diciembre 2020-3</t>
  </si>
  <si>
    <t>Construcción del Mapa de Riesgos de Corrupción</t>
  </si>
  <si>
    <t>1.2</t>
  </si>
  <si>
    <t>Elaborar y divulgar el mapa de riesgos de corrupción V.0 vigencia 2020   acorde con la metodología establecida por TRANSMILENIO S.A.</t>
  </si>
  <si>
    <t>Un mapa de riesgos de corrupción V.0 elaborado y divulgado</t>
  </si>
  <si>
    <t>(Mapa de riesgos de corrupción elaborado y divulgado/1)*100</t>
  </si>
  <si>
    <t>Esta actividad se cumplió desde el primer trimestre de la vigencia 2020, la Oficina de Control Interno, verificó en el link de transparencia de la página web de la Entidad el dia 28 de abril de 2020 la publicación del el mapa de riesgos de corrupción y evidenció la actualización del mapa la versión 1 para vigencia 2020 acorde con la metodología establecida por TRANSMILENIO S.A, realizada el 17 de enero de 2020.</t>
  </si>
  <si>
    <t xml:space="preserve">1.2 Soporte Estratégia verificado en primer trimestre 2020 </t>
  </si>
  <si>
    <t xml:space="preserve">Consulta y divulgación </t>
  </si>
  <si>
    <t>1.3</t>
  </si>
  <si>
    <t>Actualizar en caso que se requiera el mapa de riesgos de corrupción vigencia 2020 y divulgar sus modificaciones</t>
  </si>
  <si>
    <t>Mapa de riesgos de corrupción actualizado y publicado según se requiera</t>
  </si>
  <si>
    <t>(# actualizaciones y divulgaciones realizadas al Mapa de Riesgos de Corrupción 2020 / # actualizaciones y divulgaciones requeridas al Mapa de Riesgos de Corrupción 2020)*100</t>
  </si>
  <si>
    <t>La Oficina de Control Interno, verificó en el micrositio de la entidad MIPG, los soportes donde se registraron las actualizaciones a noviembre de 2020 de los Anexos 1 Estrategias PAAC 2020 y Anexo 2 Matriz Riesgos de Corrupción, sobre las recomendaciones del informe (OCI-048-2020) seguimiento PAAC agosto 31 de 2020.
Por otra parte, se evidenció de manera aleatoria que la fórmula de los indicadores del plan de tratamiento de los riesgos del proceso "Planeación del SITP” fueron actualizados y registrados en la matriz de fecha noviembre de 2020.</t>
  </si>
  <si>
    <t>1,3 Soporte Estratégia 17 diciembre 2020-1
1,3 Soporte Estratégia 17 diciembre 2020-2
1,3 Soporte Estratégia 17 diciembre 2020-3</t>
  </si>
  <si>
    <t>Monitoreo o revisión</t>
  </si>
  <si>
    <t>1.4</t>
  </si>
  <si>
    <t>Realizar monitoreo al mapa de riesgos de corrupción 2020 y hacer los ajustes del caso publicando los cambios según se requieran</t>
  </si>
  <si>
    <t>Mínimo tres monitoreos  del mapa de riesgos de corrupción al año.</t>
  </si>
  <si>
    <t>(No. de monitoreos efectuados/3)*100</t>
  </si>
  <si>
    <t>Jefe  Oficina Asesora de Planeación 
y/o
la persona que este delegue</t>
  </si>
  <si>
    <t>15/03/20120</t>
  </si>
  <si>
    <t>La Oficina de Control interno, validó la gestión realizada por la Oficina Asesora de Planeación mediante el correo de fecha 3 de diciembre de 2020, donde se evidencia que solicitó a las áreas dar cumplimiento a la normativa vigente en materia del “Plan Anticorrupción y de Atención al Ciudadano - PAAC", en su rol de segunda línea de defensa para las estrategias PAAC y mapa de riesgos de corrupción 2020.
Por otra parte este punto se ratifica con las publicaciones en el micrositio de la entidad MIPG, en los soportes donde se registraron las actualizaciones a Noviembre de 2020 de los Anexos 1 Estrategias PAAC 2020 y Anexo 2 Matriz Riesgos de Corrupción.</t>
  </si>
  <si>
    <t>1,4 Soporte Estratégia 17 diciembre 2020-1</t>
  </si>
  <si>
    <t>Seguimiento de riesgos de corrupción</t>
  </si>
  <si>
    <t>1.5</t>
  </si>
  <si>
    <t xml:space="preserve">Verificar de la publicación del PAAC y del mapa de riesgos de corrupción </t>
  </si>
  <si>
    <t>Verificar que la publicación del mapa de riesgos de corrupción de la Entidad y el PAAC, se realiza a más tardar el 31 de enero.</t>
  </si>
  <si>
    <t>(1 Verificación realizada/1)*100</t>
  </si>
  <si>
    <t>Jefe Oficina de Control Interno</t>
  </si>
  <si>
    <t>OCIP1</t>
  </si>
  <si>
    <t>Si bien esta actividad se cumplió en el seguimiento anterior, la Oficina de Control Interno, verificó el diá 23 de diciembre de 2020 en el link de transparencia de la página web de la Entidad la publicación del el mapa de riesgos de corrupción y evidenció la actualización del mapa la versión 2 para vigencia 2020 acorde con la metodología establecida por TRANSMILENIO S.A.</t>
  </si>
  <si>
    <t>1,5 Soporte Estratégia 23 diciembre 2020-1</t>
  </si>
  <si>
    <t>1.6</t>
  </si>
  <si>
    <t>Efectuar seguimiento  a las actividades consignadas en el PAAC y al  mapa de riesgos de corrupción de la Entidad.</t>
  </si>
  <si>
    <t>Realizar tres seguimientos cuatrimestrales y publicar los resultados en la página WEB de la Entidad</t>
  </si>
  <si>
    <t xml:space="preserve">(# Seguimientos a las actividades del PAAC 2020 emitidos y publicados/3)*100  </t>
  </si>
  <si>
    <t>Jefe  Oficina de Control Interno</t>
  </si>
  <si>
    <t>La Oficina de Control Interno mediante el informe OCI-048-2020 realizó el tercer seguimiento, para un acumulado de tres (3) de tres (3) seguimientos durante la vigencia, alcanzando así un avance de acuerdo al indicador acumulado del 100% (3/3).
El respectivo informe se encuentra publicado en la página web de la Entidad en le link de Transparencia Informes de la oficina de control interno de TMSA 2020 sección Informes de Trabajo de Cumplimiento:
https://www.transmilenio.gov.co/publicaciones/151581/informes-de-la-oficina-de-control-interno-de-tmsa-2020/</t>
  </si>
  <si>
    <t>1,6 Soporte Estratégia 23 diciembre 2020-1</t>
  </si>
  <si>
    <t>1.7</t>
  </si>
  <si>
    <t>Realizar la evaluación de las matrices de riesgos en acompañamiento de  las dependencias de los procesos auditados.</t>
  </si>
  <si>
    <t>Matrices de riesgo evaluadas con las dependencias</t>
  </si>
  <si>
    <t>(# Matrices PAAC evaluadas con las dependencias/ # procesos auditados)*100</t>
  </si>
  <si>
    <t>La Oficina de Control Interno registró el cumplimiento de la actividad a los procesos de Gestión del Talento Humano , Planeación del SITP, Asuntos Disciplinarios, Gestión Grupos de Interés y Gestión Jurídica, mediante soportes de actas.</t>
  </si>
  <si>
    <t>1,7 Soporte Estratégia 23 diciembre 2020-1</t>
  </si>
  <si>
    <t>Componente  2:  Rendición de cuentas</t>
  </si>
  <si>
    <t xml:space="preserve">Subcomponente </t>
  </si>
  <si>
    <t>Indicadores</t>
  </si>
  <si>
    <t>Fecha inicial</t>
  </si>
  <si>
    <t>Información de calidad y en el lenguaje comprensible</t>
  </si>
  <si>
    <t>2.1</t>
  </si>
  <si>
    <t>Publicar las diferentes versiones del Plan de acción 2020 y/o Plan anual de adquisiciones derivadas de los cambios requeridos por las dependencias y/o aprobadas en Comité</t>
  </si>
  <si>
    <t>100% de las versiones del plan de acción y/o plan de adquisiciones publicadas</t>
  </si>
  <si>
    <t>(#  versiones del plan de acción y/o plan de adquisiciones publicadas/ # versiones del plan de acción y/o plan de adquisiciones requeridas para cambios)*100</t>
  </si>
  <si>
    <t>Jefe Oficina Asesora de Planeación
y
Profesional Especializado Grado 06 -  Gestión Corporativa</t>
  </si>
  <si>
    <t>OAPP3</t>
  </si>
  <si>
    <t>Esta es una actividad permanente y la Oficina de Control Interno, verificó el dia 23 de diciembre de 2020, que se encontrará publicado en la página web de la Entidad en el link de Transparencia en la sección 6, Planeación/Plan de acción /2020 la versión 44 del "Plan de Acción de TRANSMILENIO S.A".(Última modificación 15/12/2020)</t>
  </si>
  <si>
    <t>2,1 Soporte Estratégia 23 diciembre 2020-1</t>
  </si>
  <si>
    <t>2.2</t>
  </si>
  <si>
    <t>Elaborar y publicar los Estados Financieros de la Entidad</t>
  </si>
  <si>
    <t>Once (11) Estados financieros de TRANSMILENIO S.A. elaborados y publicados</t>
  </si>
  <si>
    <t>(No. de estados financieros elaborados y publicados/11)*100</t>
  </si>
  <si>
    <t>Profesional Especializado Grado 06 -Contador General</t>
  </si>
  <si>
    <t>La Oficina de Control Interno, verificó que se encontrará publicado en la página web de la Entidad en el link de Transparencia en la sección 5. Presupuesto/Estados Financieros/2020/Informes mensuales/ los estados financieros a de 2020 así:
Mensuales: enero, febrero, abril, mayo, julio, agosto, octubre y noviembre = 8 
Trimestrales: marzo, junio y septiembre = 3 
Total:  8 + 3 = 11 de 11. 
Por lo anterior y de acuerdo a la meta e indicador para esta actividad el porcentaje obtenido a la fecha del segundo seguimiento es 11 de 11 que equivale al  100% de lo proyectado para la vigencia 2020.</t>
  </si>
  <si>
    <t>2,2 Soporte Estratégia 23 diciembre 2020-1</t>
  </si>
  <si>
    <t>2.3</t>
  </si>
  <si>
    <t>Elaborar y publicar los reportes de ejecución presupuestal en la página web de TRANSMILENIO S.A., PREDIS, SIVICOF y SIDEF</t>
  </si>
  <si>
    <t>Cuarenta (40) reportes  de ejecución presupuestal elaborados y publicados en la página web de TRANSMILENIO S.A., PREDIS, SIVICOF y SIDEF</t>
  </si>
  <si>
    <t>(No. de informes publicados anualmente/40)*100</t>
  </si>
  <si>
    <t>Profesional Especializado Grado 06 - Presupuesto</t>
  </si>
  <si>
    <t xml:space="preserve">La Oficina de Control Interno verificó los soportes allegados por la Dirección Corporativa y evidenció, al igual que los soportes que trimestralmente el área de presupuesto remite a la Oficina de Control Interno y evidenció un acumulado de  de 40 informes para un cumplimiento de 100%  distribuidos así: 
PREDIS 2019 (01), 
PREDIS 2020 (11), 
SIVICOF 2019 (1), 
SIVICOF 2020 (11), 
SIDEF 2019 (1), 
SIDEF 2020 (3),
Página WEB 2019 presupuesto (1) y
Página WEB 2020 presupuesto (11). </t>
  </si>
  <si>
    <t>2,3 Soporte Estratégia 23 diciembre 2020-1</t>
  </si>
  <si>
    <t>2.4</t>
  </si>
  <si>
    <t>Publicar en la Página Web de TRANSMILENIO S.A.  los Informes emitidos por la Oficina de Control Interno en el mes anterior</t>
  </si>
  <si>
    <t>Publicación en la Página Web de TRANSMILENIO S.A. del 100% de los Informes emitidos por la Oficina de Control Interno</t>
  </si>
  <si>
    <t>(# Informes publicados / 
# Informes emitidos)*100</t>
  </si>
  <si>
    <t>La Oficina de Control Interno registró el cumplimiento de la actividad mediante la publicación de los cincuenta y cuatro (54) informes en página web del periodo enero a  noviembre de 2020, cumpliendo así lo propuesto y de acuerdo al indicador alcanzando el 100%
45= Cumplimiento
13= Aseguramiento
Con lo anterior, al momento de la revisión se evidenciaron 58 informes en página web y su resultado es del 100%</t>
  </si>
  <si>
    <t>2,4 Soporte Estratégia 23 diciembre 2020-1 (OCI-2020)</t>
  </si>
  <si>
    <t>2.5</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</si>
  <si>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</si>
  <si>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</si>
  <si>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</si>
  <si>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La Oficina de Control Interno, realizó la publicación en la página web de la Entidad en el link TRANSMILENIO S.A/Control Interno/ Informes elaborados por Órganos de Control externo 2020/ cumpliendo así lo propuesto y de acuerdo al indicador alcanzando el 100%.
Lo anterior con fecha de la Última modificación 01/10/2020.</t>
  </si>
  <si>
    <t>Actividad permanente durante la vigencia 2020</t>
  </si>
  <si>
    <t>2,5 Soporte Estratégia 23 diciembre 2020-1</t>
  </si>
  <si>
    <t>Diálogo de doble vía con la ciudadanía y sus organizaciones</t>
  </si>
  <si>
    <t>2.6</t>
  </si>
  <si>
    <t>Realizar encuentros (reuniones, visitas técnicas, recorridos,  cabildos públicos, mesas de trabajo, apoyos de divulgación, eventos zonales)al año, con el propósito de informar a las comunidades sobre las novedades del Sistema TransMilenio y atender sus inquietudes</t>
  </si>
  <si>
    <t>2000 encuentros con comunidades</t>
  </si>
  <si>
    <t>(Encuentros adelantados /2000)*100</t>
  </si>
  <si>
    <t>Profesional Especializado Grado 6 - Gestión Social 
Profesionales de Gestión Social</t>
  </si>
  <si>
    <t>SAUCP3</t>
  </si>
  <si>
    <t>La Oficina de Control Interno, verificó los soportes allegados por la Subgerencia de Atención al Ciudadano y Comunicaciones el dia Mié 16/12/2020, los cuales contenían las evidencias respecto a la realización de Apoyo del equipo de Gestión Social donde se consolidaron y registraron 2000 actividades a Grupos de Interés que iniciaron con registro el 17/01/2020 y finalizaron registro el 01/12/2020, por otra parte el conteo que realizó la Oficina de Control Interno  de las 2000 actividades fue: 
* Apoyo Grupos de Interés: 51. = Verificado OCI. (ok)
* SAT: 180. =Verificado OCI. (ok)
* Audiencias: 27  = Verificado OCI. (ok)
* Divulgación: 290 = Verificado OCI. (ok)
* Eventos Locales: 3.= Verificado OCI. (ok)
* Mesa de Trabajo: 83. = Verificado OCI. (ok)
* Pedagogía: 645. = Verificado OCI. (ok)
* Reunión: 492. = Verificado OCI. (ok)
* Recorrido: 90. = Verificado OCI. (ok)
* Otros: 139. = Verificado OCI. (ok)
Conforme al indicador y al periodo de monitoreo 2000 de 2000 el porcentaje de avance es 100% de lo proyectado para la vigencia 2020.</t>
  </si>
  <si>
    <t>2,6 Soporte Estratégia 23 diciembre 2020-1</t>
  </si>
  <si>
    <t>Incentivos para motivar la cultura de la rendición y petición de cuentas</t>
  </si>
  <si>
    <t>2.7</t>
  </si>
  <si>
    <t>Participar de la rendición de cuentas del Sector Movilidad en cumplimiento a la normativa 1757 de 2015 (nivel local)</t>
  </si>
  <si>
    <t>Mínimo 17 encuentros con comunidades  enmarcados en el proceso institucional de rendición de cuentas del Sector Movilidad</t>
  </si>
  <si>
    <t xml:space="preserve"> (# encuentros con comunidades  enmarcados en el proceso institucional de rendición de cuentas del Sector Movilidad (nivel local)/17)*100</t>
  </si>
  <si>
    <t>Profesional Especializado Grado 6 de Gestión Social 
y
Profesionales componente gestión social</t>
  </si>
  <si>
    <t>La Oficina de Control Interno, verificó los soportes allegados, con corte a 31 de diciembre de 2020, por la Subgerencia de Atención al Ciudadano y Comunicaciones el dia Mié 16/12/2020 ,  los cuales contenían las evidencias respecto a la realización de Apoyo del equipo de Gestión Social donde se realizaron diecisiete (17) de diecisiete (17) encuentros con comunidades enmarcados en el proceso institucional de rendición de cuentas del Sector Movilidad, los cuales se realizaron  en plataforma MEET, en las localidades de Usaquén, Chapinero, San Cristóbal, Bosa, Fontibón, Engativá, Suba, Barrios Unidos, Teusaquillo, Los Mártires, Antonio Nariño, Puente Aranda, La Candelaria, Rafael Uribe Uribe, Ciudad Bolívar, Santa fe y Usme.
Conforme al indicador y al tercer seguimiento se evidenció 17 de 17  audiencias, alcanzando un porcentaje de del  100%, de lo proyectado para la vigencia 2020.</t>
  </si>
  <si>
    <t>2,7 Soporte Estratégia 23 diciembre 2020-1</t>
  </si>
  <si>
    <t>Evaluación y retroalimentación a  la gestión institucional</t>
  </si>
  <si>
    <t>2.8</t>
  </si>
  <si>
    <t>Definir e implementar acciones correctivas, preventivas y de mejora  conforme a los resultados arrojados en las auditorias internas que se realicen al PAAC por parte de la OCI</t>
  </si>
  <si>
    <t>100% acciones correctivas  y de mejora   formuladas e implementadas acorde  con los hallazgos arrojados en los informes de seguimiento al PAAC</t>
  </si>
  <si>
    <t>(# Acciones correctivas y de mejora implementadas/ # Acciones correctivas y de mejora a implementar según observaciones al PAAC) *100</t>
  </si>
  <si>
    <t>Jefe Oficina Asesora de Planeación
y
Profesional Universitario Grado 4 - Gestión Integral  en coordinación con los Responsables de las estrategias establecidos en el PAAC</t>
  </si>
  <si>
    <t>La Oficina de Control Interno, verificó en el micrositio de la entidad MIPG, los soportes donde se registraron las actualizaciones a los Anexos 1 Estrategias PAAC 2020 y Anexo 2 Matriz Riesgos de Corrupción para todos los procesos de la Entidad con fecha noviembre de 2020, en dicha actualización la Oficina Asesora de Planeación realizó a las matrices de riesgos de corrupción de los procesos la verificación del diseño de controles y planes de tratamiento entre otros.
En consecuencia las acciones correctivas y de mejora implementadas por la Oficina asesora de Planeación en virtud a las recomendaciones de informe  OCI-048-2020 de seguimiento PAAC agosto de 2020 que realizó  la Oficina de Control Interno se cumplieron conforme al indicador planeteado.</t>
  </si>
  <si>
    <t>2,8 Soporte Estratégia 23 diciembre 2020-1</t>
  </si>
  <si>
    <t>Componente 3. Estrategias Antitrámites</t>
  </si>
  <si>
    <t xml:space="preserve">                                                                                                                                               3. ESTRATEGIA ANTITRAMITES</t>
  </si>
  <si>
    <t xml:space="preserve">La Oficina de Control Interno verificó el cumplimiento de esta actividad en el periodo anterior donde verificó en la  página de recaudo Bogotá https://personalizacionvirtual.tullaveplus.gov.co/ el resultado de cumplimiento del trámite  "Personalización de tarjetas Tullave Plus # 26514  </t>
  </si>
  <si>
    <t>3, Soporte Estratégia 23 diciembre 2020-1</t>
  </si>
  <si>
    <t>Componente 4:  Mecanismos para mejorar la atención al ciudadano</t>
  </si>
  <si>
    <t>Fecha Inicial</t>
  </si>
  <si>
    <t xml:space="preserve"> Estructura administrativa y Direccionamiento estratégico </t>
  </si>
  <si>
    <t>4.1</t>
  </si>
  <si>
    <t>Implementar las acciones de mejora resultantes del diagnostico relacionado con el proceso de Servicio al Ciudadano que se realizó en la vigencia 2019</t>
  </si>
  <si>
    <t>Acciones de mejora implementadas a partir de los resultados del diagnostico</t>
  </si>
  <si>
    <t>(# Acciones de mejora implementadas a partir de los resultados del diagnostico/# acciones proyectadas de acuerdo con los resultados del diagnostico)*100</t>
  </si>
  <si>
    <t>Profesional Especializado Grado 06 - Servicio al Usuario y Contacto SIRCI</t>
  </si>
  <si>
    <t>El proceso implementó cuatro (4) acciones para las mejoras a los resultados del diagnóstico relacionado con el proceso de Servicio al Ciudadano que se realizó en la vigencia 2019, de lo cual se evidenció el cumplimiento de la actividad # 4 que se encontraba pendiente conforme al seguimiento anterior de las acciones de mejora así: 
1. Socialización por la Intranet de enlaces y delegados de las PQRS peso 25%  Esta actividad se adelantó en el período anterior.
2. Actualización del procedimiento de respuesta virtuales a través de la plataforma Bogotá te Escucha peso 25% Esta actividad se adelantó en el período anterior.
3. Campaña publicada en intranet “TransMitiendo” a los funcionarios internos de la Entidad, sobre los canales la sala de atención al usuario. 25% Esta actividad se adelantó en el período anterior.
4 Campaña hacia los usuarios" con un peso del  25%, la cual fue realizada en el mes de noviembre de 2020 donde se evidencia mediante soportes allegados la realización de una reunión con los enlaces y padrinos de PQRS de las dependencias de TMSA, para socializar nuevamente el Procedimiento de Atención de Peticiones, Quejas, Reclamos y Sugerencias, las líneas de atención al Usuario, criterios de respuesta y presentar el balance de las PQRS, por cada área.
Por lo anterior se alcanza un cumplimiento del 100%</t>
  </si>
  <si>
    <t>4,1 Soporte Estratégia 23 diciembre 2020-1</t>
  </si>
  <si>
    <t>Fortalecimiento de los canales de atención</t>
  </si>
  <si>
    <t>4.2</t>
  </si>
  <si>
    <t>Fortalecer los canales de comunicación con los usuarios a través de acciones estratégicas de comunicación</t>
  </si>
  <si>
    <t xml:space="preserve"> Una (1) campaña por cada canal de atención de PQRS ejecutadas</t>
  </si>
  <si>
    <t>(Número de campañas adelantadas por canal de atención de PQRS/ 3) * 100</t>
  </si>
  <si>
    <t>SAUCP1</t>
  </si>
  <si>
    <t>La Oficina de Control Interno verificó los soportes allegados el dia Jue 7/01/2021 11:40 AM, por la Subgerencia de Atención al Usuario y Comunicaciones, donde se evidenció la tercer campaña de fortalecimiento a los canales de atención publicada en p´+agina web el el link https://www.transmilenio.gov.co/publicaciones/152013/tenga-en-cuenta-algunos-datos-al-generar-una-peticion-queja-o-reclamo/ y replicada en la redes sociales Twiter y Facebook de TRANSMILENIO S.A.
Por lo anterior y conforme al indicador planteado para esta actividad se evidenció tres (3) de tres (3) campañas adelantadas para fortalecer el canal de atención de las PQRS, alcanzando así el 100% de lo propuesto.</t>
  </si>
  <si>
    <t>4,2 Soporte Estratégia 23 diciembre 2020-1</t>
  </si>
  <si>
    <t>4.3</t>
  </si>
  <si>
    <t>Fortalecer la visualización del canal de denuncias de corrupción en la pagina web</t>
  </si>
  <si>
    <t>Una (1) activación de enlace con los diferentes canales para interponer denuncias por corrupción</t>
  </si>
  <si>
    <t>(un (1) contenido en la pagina web relacionado con los canales de denuncias por corrupción / 1) *100</t>
  </si>
  <si>
    <t xml:space="preserve">La Oficina de Control Interno verificó el cumplimiento de esta actividad en el seguimiento anterior y la evidencia se registró mediante la consulta al link de la página web de la Entidad:
https://www.transmilenio.gov.co/publicaciones/151785/canales-de-denuncias-para-actos-de-corrupcion/ en la cual se relacionan los canales de denuncia para actos de corrupción. </t>
  </si>
  <si>
    <t>4,3 Soporte Estratégia 23 diciembre 2020-1</t>
  </si>
  <si>
    <t>Talento Humano</t>
  </si>
  <si>
    <t>4.4</t>
  </si>
  <si>
    <t>Realizar mesas de trabajo con las dependencias encargadas de dar respuesta a las PQRS  con el  fin de hacer seguimiento y fortalecer los procesos enmarcados en atención al usuario</t>
  </si>
  <si>
    <t>Una (1) estrategia de articulación de plan padrinos con dependencias</t>
  </si>
  <si>
    <t>(# de reuniones con dependencias por mes / 12)*100</t>
  </si>
  <si>
    <t>La Oficina de Control Interno verificó los soportes allegados el dia Mié 16/12/2020 3:24 PM, por la Subgerencia de Atención al Usuario y Comunicaciones, donde evidenciaron las actas y registros de las mesas de trabajo realizadas por medios virtuales con los procesos de la entidad para los periodos: (Enero-Abril), (Mayo-Agosto), (Septiembre-Diciembre) de la vigencia 2020.
Por lo anterior y conforme al indicador planteado para esta actividad se evidenció doce (12) de doce (12) reuniones con las dependencias, alcanzando así el 100% de lo propuesto.</t>
  </si>
  <si>
    <t>4,4 Soporte Estratégia 23 diciembre 2020-1</t>
  </si>
  <si>
    <t>Normativo y procedimental</t>
  </si>
  <si>
    <t>4.5</t>
  </si>
  <si>
    <t>Elaborar y publicar mensualmente en la pagina WEB de la Entidad los informes de PQRS  relacionados con los requerimientos allegados a la Entidad a través de los canales oficiales de atención al ciudadano</t>
  </si>
  <si>
    <t xml:space="preserve"> Doce (12) informes de PQRS elaborados y publicados</t>
  </si>
  <si>
    <t>(# de informes de PQRS elaborados y publicados / 12) * 100</t>
  </si>
  <si>
    <t>En el siguiente link se encuentran los 12 de 12 informes de PQRS mensuales realizados y publicados y se pudieran descargar  en la pagina web para la vigencia 2020 en el siguiente link:
https://www.transmilenio.gov.co/publicaciones/149095/informe-de-peticiones-quejas-reclamos-denuncias-y-solicitudes-de-acceso-a-la-informacion-por-mes/
Por lo anterior y conforme al indicador planteado para esta actividad se evidenció doce (12) de doce (12) informes mensuales de las PQRS elaborados y publicados en la página web de la Entidad, alcanzando así el 100% de lo propuesto.</t>
  </si>
  <si>
    <t>4,5 Soporte Estratégia 23 diciembre 2020-1
4,5 Soporte Estratégia 15 enero 2021-Dic</t>
  </si>
  <si>
    <t>4.6</t>
  </si>
  <si>
    <t>Actualizar y divulgar la política de tratamiento y protección de datos personales</t>
  </si>
  <si>
    <t>Una (1)  política actualizada y divulgada</t>
  </si>
  <si>
    <t>(Una política actualizada y divulgada/1)*100</t>
  </si>
  <si>
    <t>En el mes de marzo el componente de Servicio al Usuario y Contacto SIRCI actualizó y divulgó la política de tratamiento y protección de datos personales la cual se encuentra en el SIG y la página web de la Entidad. (acción cumplida en el seguimiento de mayo de 2020].
Por otra parte, en el seguimiento anterior, se evidenció que en el Comité de Gerencia celebrado el 26 de agosto de 2020, se realizó la presentación para aprobación de una actualización a versión de la Política, objetivo, alcance, responsabilidades entre otras.</t>
  </si>
  <si>
    <t>4,6 Soporte Estratégia 23 diciembre 2020-1 (Anteriores) -1
4,6 Soporte Estratégia 23 diciembre 2020-1 (Anteriores) -2
4,6 Soporte Estratégia 23 diciembre 2020-1 (Anteriores) -3</t>
  </si>
  <si>
    <t>4.7</t>
  </si>
  <si>
    <t>Actualizar y adoptar el Manual del Usuario del Sistema TransMilenio,  acorde con los lineamientos internos dados en la Entidad</t>
  </si>
  <si>
    <t>Un (1)  Manual del Usuario del Sistema TransMilenio actualizado y adoptado</t>
  </si>
  <si>
    <t>(1 Manual del Usuario del Sistema TransMilenio actualizado y adoptado/1)*100</t>
  </si>
  <si>
    <t>Esta actividad fue cumplida en seguimientos anteriores dado que el Manual del Usuario del Sistema Transmilenio de fecha de julio de 2020 el cual se encuentra publicado oficialmente en el MIPG de la entidad en el siguiente link: 
https://transmilenio.sharepoint.com/OficPlaneacion/Documents/Forms/AllItems.aspx?id=%2FOficPlaneacion%2FDocuments%2FSIG%2FManual%20de%20Procedimientos%2FC%2E%20Proceso%20Gesti%C3%B3n%20Grupos%20de%20Inter%C3%A9s%2FManuales%2FM%2DSC%2D004%20Manual%20del%20Usuario%20del%20Sistema%20TransMilenio%20V%2E2%2Epdf&amp;parent=%2FOficPlaneacion%2FDocuments%2FSIG%2FManual%20de%20Procedimientos%2FC%2E%20Proceso%20Gesti%C3%B3n%20Grupos%20de%20Inter%C3%A9s%2FManuales
Adicionalmente, este fue divulgado a través de la intranet de la entidad mediante correo electrónico el 6 de agosto de 2020.</t>
  </si>
  <si>
    <t>4,7  Soporte Estratégia 31 agosto 2020-1
4,7  Soporte Estratégia 31 agosto 2020-2</t>
  </si>
  <si>
    <t>4.8</t>
  </si>
  <si>
    <t>Presentar informe de seguimiento a las PQRS</t>
  </si>
  <si>
    <t>Realizar dos informes de seguimiento a las PQRS</t>
  </si>
  <si>
    <t xml:space="preserve">(# Informes de seguimiento 
a PQRS/2)*100 </t>
  </si>
  <si>
    <t xml:space="preserve">Mediante Radicado 2020-80101-CI-50565 del 02 de 09 de noviembre de 2020, se emitió el Informe primer Semestre 2020 de Atención al Ciudadano y Gestión de Peticiones, Quejas, Reclamos y Sugerencias.
Por lo anterior y de acuerdo con el indicador propuesto (# Informes de seguimiento a PQRS/2)*100, la actividad alcanza el 100% de cumplimiento. </t>
  </si>
  <si>
    <t>4,8 Soporte Estratégia 23 diciembre 2020-1</t>
  </si>
  <si>
    <t>Relacionamiento con el ciudadano</t>
  </si>
  <si>
    <t>4.9</t>
  </si>
  <si>
    <t>Revisar y actualizar la caracterización de los usuarios enmarcada en el Manual de Servicio al Ciudadano</t>
  </si>
  <si>
    <t>Una (1) caracterización de usuarios revisada y actualizada</t>
  </si>
  <si>
    <t>(1 caracterización de usuarios revisada y actualizada/1) * 100</t>
  </si>
  <si>
    <t>La Oficina de Control Interno verificó el cumplimiento de esta actividad en el seguimiento anterior y la evidencia se registró mediante la consulta al link de la página web de la Entidad:
https://transmilenio.sharepoint.com/OficPlaneacion/Documents/Forms/AllItems.aspx?FolderCTID=0x01200041719EEC428BB44B9064D8F37506C26A&amp;id=%2FOficPlaneacion%2FDocuments%2FSIG%2FManual%20de%20Procedimientos%2FC%2E%20Proceso%20Gesti%C3%B3n%20Grupos%20de%20Inter%C3%A9s%2FCaracterizaci%C3%B3n%2FC%2DSC%2D001%20Caracterizacion%20Proceso%20Gestion%20Grupos%20de%20Interes%20V%2E1%2Epdf&amp;parent=%2FOficPlaneacion%2FDocuments%2FSIG%2FManual%20de%20Procedimientos%2FC%2E%20Proceso%20Gesti%C3%B3n%20Grupos%20de%20Inter%C3%A9s%2FCaracterizaci%C3%B3n</t>
  </si>
  <si>
    <t>Cumplida en el seguimiento anteior</t>
  </si>
  <si>
    <t>4,9 Soporte Estratégia 24 diciembre 2020-1</t>
  </si>
  <si>
    <t>4.10</t>
  </si>
  <si>
    <t>Realizar la medición de satisfacción del usuario de uno o varios de los componentes del sistema</t>
  </si>
  <si>
    <t>Aplicar dos (2) estudios de satisfacción del usuario.</t>
  </si>
  <si>
    <t>(# de estudios de satisfacción realizados / 2) *100</t>
  </si>
  <si>
    <t>SAUCP4</t>
  </si>
  <si>
    <t>La Oficina de Control Interno verificó el cumplimiento de esta actividad en el seguimiento de abril de 2020 y la evidencia que se registró como evidencia, correspondio a  dos (2)  encuestas de satisfacción realizadas en febrero de 2020. Una para el componente troncal y la segunda al componente zonal. Dando cumplimiento asi con 100% de la actividad programada.</t>
  </si>
  <si>
    <t>4,10 Soporte Estratégia 24 diciembre 2020-1</t>
  </si>
  <si>
    <t>4.11</t>
  </si>
  <si>
    <t>Implementar una estrategia de divulgación para que los ciudadanos conozcan la figura del Defensor del Ciudadano de  TRANSMILENIO S.A</t>
  </si>
  <si>
    <t>Una (1) estrategia integral de la Defensoría</t>
  </si>
  <si>
    <t>(Número de visitas a localidades virtuales o presenciales/ 20)*0,40)
+
(Número de recorridos solicitados y/o identificados  / Número de recorridos ejecutados) *0,40)
+
(Número de campañas de divulgación realizadas/2)*0,20)
*100</t>
  </si>
  <si>
    <t>4,11 Soporte Estratégia 24 diciembre 2020-1</t>
  </si>
  <si>
    <t>Componente 5: Mecanismos para la transparencia y acceso a la información</t>
  </si>
  <si>
    <t xml:space="preserve">                                         Actividades</t>
  </si>
  <si>
    <t>Transparencia Activa</t>
  </si>
  <si>
    <t>5.1</t>
  </si>
  <si>
    <t>Implementar un  esquema de integración del  portal de datos abiertos de TRANSMILENIO S.A. con el portal de datos abiertos del Distrito Capital</t>
  </si>
  <si>
    <t>Un esquema entre los portales de datos abiertos implementado</t>
  </si>
  <si>
    <t>(1 esquema entre los portales de datos abiertos implementada/1)*100</t>
  </si>
  <si>
    <t>Profesional Especializado Grado 06 - Gestor de Infraestructura Tecnológica</t>
  </si>
  <si>
    <t>DTP6</t>
  </si>
  <si>
    <t>La Oficina de Control Interno verificó el cumplimiento de esta actividad en el seguimiento de agosto de 2020 y la evidencia que se registró correspondió a:
Se encuentran en los siguientes links la web asociada a los datos abiertos de Bogotá: 
1. https://datosabiertos-transmilenio.hub.arcgis.com/
2. https://datosabiertos.bogota.gov.co/organization/transmilenio
3, Oportunidad de mejora tecnológica para adelantar con la entidad de Infraestructura de Datos Espaciales (IDE) de Bogotá (IDECA) la optimización de la información espacial y de referenciación del distrito capital.
Dando cumplimiento así con 100% de la actividad programada.</t>
  </si>
  <si>
    <t>5,1 Soporte Estratégia 24 diciembre 2020-1</t>
  </si>
  <si>
    <t>5.2</t>
  </si>
  <si>
    <t xml:space="preserve">Identificar mínimo 2 conjuntos de datos nuevos y publicarlos en el portal de  datos abiertos de TRANSMILENIO S.A. </t>
  </si>
  <si>
    <t>2 conjuntos de datos nuevos y publicados</t>
  </si>
  <si>
    <t>(# conjuntos de datos nuevos y publicados/2)*100</t>
  </si>
  <si>
    <t>Profesional Especializado Grado 06 - Seguridad Informática y Contratista de Apoyo</t>
  </si>
  <si>
    <t>La Oficina de Control Interno verificó el cumplimiento de esta actividad en el seguimiento de abril de 2020.  Dando cumplimiento así con 100% de la actividad programada.</t>
  </si>
  <si>
    <t>5,2 Soporte Estratégia 24 diciembre 2020-1</t>
  </si>
  <si>
    <t>5.3</t>
  </si>
  <si>
    <t>Diseñar e implementar un mecanismo de divulgación de los conjuntos de datos de TRANSMILENIO S.A. publicados en los portales de datos abiertos</t>
  </si>
  <si>
    <t xml:space="preserve">Un mecanismo de divulgación de los conjuntos de datos de TRANSMILENIO S.A.  implementado </t>
  </si>
  <si>
    <t xml:space="preserve">(1 mecanismo de divulgación de los conjuntos de datos de TRANSMILENIO S.A.  Implementado/1) *100 </t>
  </si>
  <si>
    <t>5,3 Soporte Estratégia 24 diciembre 2020-1</t>
  </si>
  <si>
    <t>Transparencia Pasiva</t>
  </si>
  <si>
    <t>5.4</t>
  </si>
  <si>
    <t>Revisar y actualizar el protocolo de contenido de pagina WEB</t>
  </si>
  <si>
    <t>Un protocolo revisado  y actualizado</t>
  </si>
  <si>
    <t>(1 protocolo revisado  y actualizado/1)*100</t>
  </si>
  <si>
    <t>Profesional Especializado Grado 06 - Prensa y Comunicación Externa,
Contratista de apoyo (WEBMASTER) y Profesional Universitario Grado 04 - Gestión Integral</t>
  </si>
  <si>
    <t xml:space="preserve">La Oficina de Control Interno evidenció la publicación se publicado en el micrositio de la intranet MIPG del protocolo T-SC-002 Publicación Seguimiento y Actualización Información Página Web V4 , para ello se realizaron las actividades propuestas así:
1.  Revisión y comentarios del protocolo. (25%)
2.  Reestructuración y adecuación del documento compuesta a su vez por tres (3) subactividades para un peso del (60%)  asi:
   a.  Incluir y definir el tipo de publicación (Urgente) en los grupos de publicación. ( 25%)  (Actividad realizada en el tercer trimestre) 
   b.  Determinar el Período de Entrega de la Información tipo urgente. ( 25%) (Actividad realizada en el tercer trimestre) 
   c.  Cambio de formato anexo al protocolo incluyendo el tipo de publicación urgente (10%) (Actividad realizada en el tercer trimestre) 
3.  Publicación de protocolo en la INTRANET (15%) Actividad realizada en el tercer trimestre
Por lo anterior se da cumplimiento así con 100% de la actividad programada. </t>
  </si>
  <si>
    <t>5,4 Soporte Estratégia 24 diciembre 2020-1</t>
  </si>
  <si>
    <t>Instrumentos de Gestión de la información</t>
  </si>
  <si>
    <t>5.5</t>
  </si>
  <si>
    <t>Revisar  actualizar el esquema de publicación de la Entidad en el marco de la Ley de Transparencia</t>
  </si>
  <si>
    <t>Un esquema de publicación revisado y actualizado</t>
  </si>
  <si>
    <t>(Un esquema de publicación revisado y actualizado/1)*100</t>
  </si>
  <si>
    <t>Profesional Especializado Grado 06 - Prensa y Comunicación Externa
y
Contratista de apoyo (WEBMASTER)</t>
  </si>
  <si>
    <t>La Oficina de Control Interno evidenció el soporte allegado correspondiente al esquema de publicación de la página web de TRANSMILENIO S.A, y en relación al seguimiento anterior se verificaron los links de mejoras a publicaciones de la vigencia 2020 y se dejó el respectivo soporte en formato pdf de la captura de las pantallas web consultadas.
Por lo anterior se valida el porcentaje de avance del 100% de lo proyectado para la vigencia 2020.</t>
  </si>
  <si>
    <t>5,5 Soporte Estratégia 24 diciembre 2020-1
5,5 Soporte Estratégia 24 diciembre 2020-2
5,5 Soporte Estratégia 24 diciembre 2020-3
5,5 Soporte Estratégia 24 diciembre 2020-4
5,5 Soporte Estratégia 24 diciembre 2020-5
5,5 Soporte Estratégia 24 diciembre 2020-6</t>
  </si>
  <si>
    <t>5.6</t>
  </si>
  <si>
    <t>Ajustar, adoptar y definir un plan de implementación del sistema integrado de conservación de documentos de la Entidad acorde con los lineamientos dados por el Archivo de Bogotá en su estrategia IGA+10 2020</t>
  </si>
  <si>
    <t>Un sistema integrado de conservación ajustado, adoptado
Plan de trabajo para la implementación del sistema integrado de conservación</t>
  </si>
  <si>
    <t xml:space="preserve"> ( Un sistema integrado de conservación  ajustado, adoptado e implementado según plan de trabajo /1)*100</t>
  </si>
  <si>
    <t>DCP4</t>
  </si>
  <si>
    <t>La Oficina de Control Interno evidenció el soporte allegado correspondiente a la Resolución No. 730 del 10 de diciembre de 2020 "Por la cual se adopta el Sistema Integrado de Conservación – SIC de TRANSMILENIO", lo anterior y de acuerdo al indicador propuesto ( Un sistema integrado de conservación  ajustado, adoptado e implementado según plan de trabajo /1)*100) el porcentaje de avance es del  100% de lo proyectado para la vigencia 2020.</t>
  </si>
  <si>
    <t>5,6 Soporte Estratégia 28 diciembre 2020-1</t>
  </si>
  <si>
    <t>Criterio diferencial de Accesibilidad</t>
  </si>
  <si>
    <t>5.7</t>
  </si>
  <si>
    <t>Diseñar e implementar una estrategia de socialización que de lineamientos de entrega por parte de todas las dependencias de la Entidad con relación a documentos accesibles en el marco del cumplimiento de la ley de trasparencia</t>
  </si>
  <si>
    <t>Una estrategia diseñada a e implementada de socialización a todas las áreas sobre los lineamientos de accesibilidad</t>
  </si>
  <si>
    <t>(1 estrategia diseñada a e implementada de socialización a todas las áreas sobre los lineamientos de accesibilidad/1)*100</t>
  </si>
  <si>
    <t>La Oficina de Control Interno evidenció el soporte allegado correspondiente a las actividades 4 y 5 pendientes en relación al seguimiento anterior, teniendo en cuenta que de acuerdo con las actividades programadas para el contenido accesible se plantearon cinco (5) acciones tendientes a la sostenibilidad de los sitios WEB, a continuación, se detallan: 
1, Revisión de delegados de las dependencias (2%). Actividad verificada para el primer seguimiento por parte de la Oficina de Control Interno.
2, Envío de comunicación a todas las áreas para establecer y designar los nuevos delegados que tendrán como roles la creación de contenidos accesibles. (8%). Actividad verificada para el segundo seguimiento por parte de la Oficina de Control Interno.
3, Gestión con entidades (INSOR o INCI) para planear y ejecutar capacitación con los designados de contenido. (10%). Actividad verificada para el segundo seguimiento por parte de la Oficina de Control Interno. 
4, Realización capacitación taller de accesibilidad web (60%), donde se evidenció la realización de tres (3) videos de capacitación a través de Microsoft Teams sobre accesibilidad para Power Point, Word, Excel. Esta actividad fue verificada en el presente seguimiento por parte de la Oficina de Control Interno.
5, Seguimiento a los documentos publicados por parte de los delegados una vez reciban la capacitación (20%), donde se evidenció el "Informe de Seguimiento a los documentos publicados por parte de los delegados una vez reciban la capacitación."  Esta actividad fue verificada en el presente seguimiento por parte de la Oficina de Control Interno.
Por lo anterior, teniendo en cuenta la ponderación de las cinco (5) actividades programadas, se cuenta con un avance del 100%.</t>
  </si>
  <si>
    <t>5,7 Soporte Estratégia 28 diciembre 2020-1
5,7 Soporte Estratégia 28 diciembre 2020-2</t>
  </si>
  <si>
    <t>5.8</t>
  </si>
  <si>
    <t>Propender por la sostenibilidad en los sitios Web de TRANSMILENIO S.A., de forma que estén disponibles los componentes de accesibilidad en el marco de la Política de Gobierno Digital.</t>
  </si>
  <si>
    <t>Componentes de accesibilidad disponibles en los sitios web de la Entidad</t>
  </si>
  <si>
    <t>Componentes de accesibilidad disponibles en los sitios Web / Componentes de accesibilidad requeridos en el marco de la Política de Gobierno Digital.</t>
  </si>
  <si>
    <t>Profesional Especializado Grado 06 - Seguridad Informática 
y  
Profesional Especializado Grado 06 - Comunicación Externa</t>
  </si>
  <si>
    <t xml:space="preserve">La Oficina de Control Interno evidenció el soporte allegado correspondiente a las actividades 3 y 4 pendientes en relación al seguimiento anterior, teniendo en cuenta que de acuerdo con las actividades programadas para el contenido accesible se plantearon cuatro (4) acciones tendientes a la sostenibilidad de los sitios WEB, a continuación, se detallan: 
1, Habilitar contenido Multimedia para apoyar campaña de la contingencia sanitaria: https://www.transmilenio.gov.co/publicaciones/151647/reduccion-de-demanda-en-transmilenio-para-enfrentar-el-covid-19/ con cumplimiento del (15%) Actividad realizada en el segundo trimestre y verificada por la Oficina de Control Interno.
2, Actualización del instructivo de accesibilidad para personas con discapacidad para navegar el sitio web: https://www.transmilenio.gov.co/publicaciones/147484/comandos-de-accesibilidad-sitio-web-de-transmilenio/ con cumplimiento del (50%). Actividad realizada en el segundo trimestre y verificada por la Oficina de Control Interno.
3, Inclusión de subtítulos en los videos realizados por parte de TRANSMILENIO S.A. (20%). Actividad verificada para el tercer seguimiento por parte de la Oficina de Control Interno, donde se evidenció la realización de tres (3) videos, por lo tanto, se cumplió. 
4, Monitoreo de comportamiento de contenidos del sitio web para visibilizar la importancia de los contenidos publicados. (15%). Actividad verificada para el tercer seguimiento por parte de la Oficina de Control Interno, donde se evidenció reporte el nivel de accesibilidad del sitio web con calificación AA, diagnosticada por la herramienta TAWDIS
Por lo anterior, teniendo en cuenta la ponderación de las cuatro (4) actividades programadas, se cuenta con un avance del 100%.
</t>
  </si>
  <si>
    <t xml:space="preserve">5,8 Soporte Estratégia 29 diciembre 2020-1
5,8 Soporte Estratégia 29 diciembre 2020-2
</t>
  </si>
  <si>
    <t>Monitoreo</t>
  </si>
  <si>
    <t>5.9</t>
  </si>
  <si>
    <t>Diseñar y aplicar un instrumento de evaluación de contenido de pagina web que permita conocer si la información publicada en el link de Transparencia es útil, clara y precisa para los grupos de valor</t>
  </si>
  <si>
    <t>Un instrumento de evaluación de contenido de pagina web  en el link de Transparencia diseñado y aplicado</t>
  </si>
  <si>
    <t>(1 Un instrumento de evaluación de contenido de pagina web diseñado y aplicado /1)*100</t>
  </si>
  <si>
    <t>La Oficina de Control Interno evidenció el soporte allegado correspondiente a las actividades 3 y 4 pendientes en relación al seguimiento anterior, teniendo en cuenta que de acuerdo con las actividades programadas para  "Diseñar y aplicar un instrumento de evaluación de contenido de página web que permita conocer si la información publicada en el link de Transparencia es útil, clara y precisa para los grupos de valor", el proceso implementó cuatro (4) actividades y cada una con un peso para su cumplimiento, por lo anterior la Oficina de Control Interno, verificó los soportes de avance de las actividades con los siguientes resultados:
1. Diseño de borrador del instrumento (15%), se evidenció la encuesta publicada en la página web de la entidad en el siguiente link:  https://www.transmilenio.gov.co/formularios/69. Actividad realizada en el segundo trimestre y verificada por la Oficina de Control Interno.
2. Revisión de preguntas y ajustes finales a los instrumentos (15%), se evidenció el soporte de las preguntas de la encuesta. Actividad realizada en el segundo trimestre y verificada por la Oficina de Control Interno.
3. Aplicación del instrumento a los usuarios (30%) Actividad verificada para el tercer seguimiento por parte de la Oficina de Control Interno, donde se evidenció 
4. Consolidación de datos e informe de análisis de datos (40%), Actividad verificada para el tercer seguimiento por parte de la Oficina de Control Interno, donde se evidenció el "Informe de consolidación de datos e informe de análisis de datos" el cual contiene los registros de los usuarios de encuesta, tabulación de datos obtenidos en cuanrto a edad, ocupación y los respectivos resultados a las preguntas de la encuesta tales como: El boton de Transparencia fue encontrado fácilmente en el sitio web? Considera que la información suminstrada es clara ? entre otros.
Por lo anterior, teniendo en cuenta la ponderación de las cuatro (4) actividades programadas, se cuenta con un avance del 100%.</t>
  </si>
  <si>
    <t>5,9 Soporte Estratégia 29 diciembre 2020-1
5,9 Soporte Estratégia 29 diciembre 2020-2
5,9 Soporte Estratégia 29 diciembre 2020-3</t>
  </si>
  <si>
    <t>5.10</t>
  </si>
  <si>
    <t>Realizar monitoreo a  la información  publicada en el link de transparencia de la Entidad, acorde con la matriz de cumplimiento  definida para tal fin</t>
  </si>
  <si>
    <t>Dos monitoreos  a la información publicada en el link de transparencia</t>
  </si>
  <si>
    <t>(# monitoreos  a la información publicada en el link de transparencia/2) * 100</t>
  </si>
  <si>
    <t>Profesional Universitario Grado 04 - Gestión Integral de la Oficina Asesora de Planeación</t>
  </si>
  <si>
    <t>30/132020</t>
  </si>
  <si>
    <t>La Oficina de Control Interno verificó el cumplimiento de esta actividad en el seguimiento de agosto de 2020.  Dando cumplimiento así con 100% de la actividad programada.</t>
  </si>
  <si>
    <t>5,10  Soporte Estratégia 31 agosto 2020</t>
  </si>
  <si>
    <t>5.11</t>
  </si>
  <si>
    <t xml:space="preserve">Verificar el cumplimiento de la Ley de Transparencia </t>
  </si>
  <si>
    <t xml:space="preserve">Realizar un informe de verificación </t>
  </si>
  <si>
    <t>Informe de verificación  realizado / informe de verificación planeado (1)</t>
  </si>
  <si>
    <t>Jefe de la Oficina de Control interno</t>
  </si>
  <si>
    <t>5,11 Soporte Estratégia 30 abril 2020-1
5,11 Soporte Estratégia 30 abril 2020-2
5,11 Soporte Estratégia 30 abril 2020-3</t>
  </si>
  <si>
    <t xml:space="preserve"> Componente 6: Otras iniciativas de lucha contra la corrupción</t>
  </si>
  <si>
    <t>Otras Iniciativas de lucha contra la corrupción</t>
  </si>
  <si>
    <t>6.1</t>
  </si>
  <si>
    <t xml:space="preserve">Convocar, validar y conformar el Equipo de gestores de integridad vigencia 2020-2021 </t>
  </si>
  <si>
    <t xml:space="preserve">1 grupo conformado de gestores de integridad </t>
  </si>
  <si>
    <t>(Grupos conformados/1)*100</t>
  </si>
  <si>
    <t>Profesional Universitario Grado 3 - Formación y Desarrollo</t>
  </si>
  <si>
    <t>DCP3</t>
  </si>
  <si>
    <t>La Oficina de Control Interno verificó el cumplimiento de esta actividad en el seguimiento de agosto de 2020, soportada mediante la Resolución 332 de 2020 y otros anexos, donde se conformó el equipo de Gestores de Integridad de TRASNMILENIO S.A. 2020-2021 Gestores de Marca. Dando cumplimiento así con 100% de la actividad programada.</t>
  </si>
  <si>
    <t>6,1   Soporte Estratégia 31 agosto 2020-1
6,1   Soporte Estratégia 31 agosto 2020-2
6,1   Soporte Estratégia 31 agosto 2020-3</t>
  </si>
  <si>
    <t>6.2</t>
  </si>
  <si>
    <t>Diseñar e implementar campañas y otras acciones establecidas en el Plan de Trabajo para promover el Código de Integridad</t>
  </si>
  <si>
    <t xml:space="preserve">3 campañas de comportamientos deseados </t>
  </si>
  <si>
    <t>(Campañas implementadas /3)*100</t>
  </si>
  <si>
    <t>La Oficina de Control Interno evidenció el soporte allegado correspondiente a la campaña 3 pendiente en relación al seguimiento anterior, teniendo en cuenta que de acuerdo con las actividades programadas para  "Diseñar e implementar campañas y otras acciones establecidas en el Plan de Trabajo para promover el Código de Integridad", el proceso implementó tres (3) actividades y cada una con un peso para su cumplimiento, por lo anterior la Oficina de Control Interno, verificó los soportes de avance de la actividad con el siguiente resultado:
1, Campaña TIPS VALORES DE NUESTRA CASA, con un peso del 33,33%. Actividad realizada en el primer trimestre y verificada por la Oficina de Control Interno.
2, Campaña Maratón del Conocimiento, con un peso del 33,33%. Actividad realizada en el segundo trimestre y verificada por la Oficina de Control Interno.
3, Campaña ¡Usa tu Sticker!, con un peso del 33,33% en la cual se diseñaron unas imágenes jpg,  stickers y GIFs para compartir y difundir con los grupos de trabajo a través de las herramientas tecnológicas como chats y teams. Se abarcaron los últimos valores. Actividad verificada para el tercer seguimiento por parte de la Oficina de Control Interno, donde se evidenció soportes de: "Conoce el Manifiesto del Buen Trato", "Video de ¿Qué es conflicto de intereses?" , Video de No caiga en conflicto de intereses" 
Teniendo en cuenta que se han realizado 3 de las 3 campañas programadas para la vigencia, se cuenta con un avance del 100%</t>
  </si>
  <si>
    <t>6,2   Soporte Estratégia 29 diciembre 2020-1
6,2   Soporte Estratégia 29 diciembre 2020-2
6,2   Soporte Estratégia 29 diciembre 2020-3</t>
  </si>
  <si>
    <t>6.4</t>
  </si>
  <si>
    <t>Realizar  seguimiento a la apropiación de valores y principios de los servidores públicos</t>
  </si>
  <si>
    <t>Informe de grado de apropiación del Código de Integridad en TRANSMILENIO S.A.</t>
  </si>
  <si>
    <t>Un (1) Informe presentado/informe proyectado (1)</t>
  </si>
  <si>
    <t>La Oficina de Control Interno verificó el cumplimiento de esta actividad en el seguimiento de agosto de 2020, soportada mediante el informe OCI-2020- 032 Resultados de la Encuesta del grado de Interiorización Código de Integridad a los colaboradores de TRANSMILENIO S.A., el cual fue radicado con numero 2020-80101-CI-30573 del 10 de junio de 2020.</t>
  </si>
  <si>
    <t>6,4   Soporte Estratégia 31 agosto 2020</t>
  </si>
  <si>
    <t>* NOTA. La actividad 6.3. " Realizar inducciones presenciales sensibilizando acerca de los valores del servicio público dirigida a contratistas de prestación de servicios”, se elimina  debido a que no se pudo ejecutar para esta vigencia debido a la contingencia sanitaria</t>
  </si>
  <si>
    <t/>
  </si>
  <si>
    <t>ESTRATEGIAS RACIONALIZADAS EN EL SUIT</t>
  </si>
  <si>
    <t>Fecha generación : 2020-11-12</t>
  </si>
  <si>
    <t>DATOS TRÁMITES RACIONALIZADOS</t>
  </si>
  <si>
    <t>ACCIONES DE RACIONALIZACIÓN IMPLEMENTADAS</t>
  </si>
  <si>
    <t>PLAN DE EJECUCIÓN</t>
  </si>
  <si>
    <t>MONITOREO</t>
  </si>
  <si>
    <t>Tipo</t>
  </si>
  <si>
    <t>Número</t>
  </si>
  <si>
    <t>Nombre</t>
  </si>
  <si>
    <t>Estado</t>
  </si>
  <si>
    <t>Situación anterior</t>
  </si>
  <si>
    <t>Mejora implementada</t>
  </si>
  <si>
    <t>Beneficio al ciudadano y/o entidad</t>
  </si>
  <si>
    <t>Tipo racionalización</t>
  </si>
  <si>
    <t>Acciones racionalización</t>
  </si>
  <si>
    <t>Fecha inicio</t>
  </si>
  <si>
    <t>Fecha final racionalización</t>
  </si>
  <si>
    <t>Fecha final Implementación</t>
  </si>
  <si>
    <t>Responsable</t>
  </si>
  <si>
    <t>Justificación</t>
  </si>
  <si>
    <t>Monitoreo Jefe Planeación</t>
  </si>
  <si>
    <t>Valor ejecutado (%)</t>
  </si>
  <si>
    <t>Observaciones/Recomendaciones</t>
  </si>
  <si>
    <t>Otros procedimientos administrativos de cara al usuario</t>
  </si>
  <si>
    <t>26514</t>
  </si>
  <si>
    <t>Personalización de tarjetas Tullave Plus</t>
  </si>
  <si>
    <t>Inscrito</t>
  </si>
  <si>
    <t>Los usuarios que cuentan con la Tarjeta Tullave personalizada pueden acceder a diferentes beneficios, dentro de estos se encuentran dos (2) viajes a crédito, transbordos,recuperación de saldo y notificaciones de la operación del Sistema, no obstante para surtir el trámite de personalización, es necesario acercarse a uno de los cuarenta (40) puntos ubicados en algunos portales, centros comerciales,  estaciones y CADES, pero teniendo en cuenta la dimensión poblacional y territorial de la ciudad de Bogotá, es necesario habilitar puntos adicionales y contar con la disponibilidad de realizar virtualmente el procedimiento de personalización, adicionalmente muchos usuarios no cuentan con el tiempo para realizar el trámite establecido.</t>
  </si>
  <si>
    <t>A través del operador de recaudo, se realizará el proceso de personalización virtual, donde el usuario por medio  de una plataforma pueda asociar su tarjeta TULLAVE básica ingresando algunos datos personales y el número del serial de su tarjeta. El usuario debe acercarse a cualquier taquilla de estación y/o portal del Sistema con la tarjeta que registro en la plataforma para que sea validada por el personal de recaudo ubicado en la taquilla y así pueda empezar a disfrutar de los beneficios
NOTA: el cumplimiento de esta mejora depende en gran parte de las decisiones que se definan por parte de la REGISTRADURIA NACIONAL y el Concesionario de RECAUDO.</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</si>
  <si>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</si>
  <si>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</si>
  <si>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</si>
  <si>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01/02/2018</t>
  </si>
  <si>
    <t>11/04/2020</t>
  </si>
  <si>
    <t>01/09/2020</t>
  </si>
  <si>
    <t>Subgerencia de Atención al Usuario y Comunicaciones</t>
  </si>
  <si>
    <t>Se requiere modificar el plazo de finalización de la estrategia, debido a que aún se encuentra pendiente la generación de un usuario por parte de la Registraduría General de la Nación, en razón a que esta Entidad está validando unos riesgos de seguridad de la información dado que se manejan datos personales muy sensibles.</t>
  </si>
  <si>
    <t>Si</t>
  </si>
  <si>
    <t>En la página web del concesionario Recaudo Bogotá se encuentra socializado el formulario en línea para realizar la personalización web, así como los pasos y su disminución al momento de realizar el proceso. Los usuarios  desde un punto de acceso virtual realizan el proceso de inscripción y validación de datos, para luego proceder a finalizar el trámite en cualquier taquilla.</t>
  </si>
  <si>
    <t xml:space="preserve">Disminución del tiempo y costos de desplazamiento para el usuario del Sistema en la obtención de la tarjeta personalizada
</t>
  </si>
  <si>
    <t>Tecnologica</t>
  </si>
  <si>
    <t>Formularios diligenciados en línea</t>
  </si>
  <si>
    <t>12/04/2019</t>
  </si>
  <si>
    <t>En la página web del concesionario Recaudo Bogotá se encuentra socializado el formulario en línea. La implementación de la personalización web, evita que los usuarios hagan desplazamiento a los puntos de personalización y permiten que desde un punto de acceso virtual se pueda realizar el proceso de inscripción y validación de datos, para luego proceder a finalizar el trámite en cualquier taquilla del Sistema TransMilenio. Han sido varios los usuarios que han recibido este beneficio.</t>
  </si>
  <si>
    <r>
      <t xml:space="preserve">¿Se adelantó seguimiento al </t>
    </r>
    <r>
      <rPr>
        <b/>
        <sz val="9"/>
        <rFont val="Calibri"/>
        <family val="2"/>
      </rPr>
      <t>Mapa de Riesgos de Corrupción?</t>
    </r>
  </si>
  <si>
    <r>
      <t xml:space="preserve">Los soportes allegados para la </t>
    </r>
    <r>
      <rPr>
        <b/>
        <sz val="12"/>
        <rFont val="Calibri"/>
        <family val="2"/>
      </rPr>
      <t>muestra</t>
    </r>
    <r>
      <rPr>
        <sz val="12"/>
        <rFont val="Calibri"/>
        <family val="2"/>
      </rPr>
      <t xml:space="preserve"> de controles cumplen ejecución respectiva con corte a 31 de diciembre de 2020? </t>
    </r>
  </si>
  <si>
    <r>
      <t>Señale con un</t>
    </r>
    <r>
      <rPr>
        <b/>
        <sz val="10"/>
        <rFont val="Calibri"/>
        <family val="2"/>
      </rPr>
      <t xml:space="preserve"> X</t>
    </r>
    <r>
      <rPr>
        <sz val="10"/>
        <rFont val="Calibri"/>
        <family val="2"/>
      </rPr>
      <t xml:space="preserve"> en la columna 2 si el riesgo es  claro y preciso y cumple con los parámetros para determinar que es de corrupción</t>
    </r>
  </si>
  <si>
    <r>
      <t xml:space="preserve">Señale con una </t>
    </r>
    <r>
      <rPr>
        <b/>
        <sz val="10"/>
        <rFont val="Calibri"/>
        <family val="2"/>
      </rPr>
      <t>X</t>
    </r>
    <r>
      <rPr>
        <sz val="10"/>
        <rFont val="Calibri"/>
        <family val="2"/>
      </rPr>
      <t xml:space="preserve"> si la causa principal del riesgo de corrupción se encuentra claramanete identificada.</t>
    </r>
  </si>
  <si>
    <r>
      <t xml:space="preserve">Señale con una </t>
    </r>
    <r>
      <rPr>
        <b/>
        <sz val="10"/>
        <rFont val="Calibri"/>
        <family val="2"/>
      </rPr>
      <t>X</t>
    </r>
    <r>
      <rPr>
        <sz val="10"/>
        <rFont val="Calibri"/>
        <family val="2"/>
      </rPr>
      <t xml:space="preserve"> si se enuencieron acciones de mejora</t>
    </r>
  </si>
  <si>
    <r>
      <t xml:space="preserve">Señale con una </t>
    </r>
    <r>
      <rPr>
        <b/>
        <sz val="10"/>
        <rFont val="Calibri"/>
        <family val="2"/>
      </rPr>
      <t>X</t>
    </r>
    <r>
      <rPr>
        <sz val="10"/>
        <rFont val="Calibri"/>
        <family val="2"/>
      </rPr>
      <t xml:space="preserve"> si mejoraron los controles </t>
    </r>
  </si>
  <si>
    <t>TERCER SEGUIMIENTO
TERCERA LINEA DEFENSA
(Corte 31 de diciembre de 2020)</t>
  </si>
  <si>
    <r>
      <t xml:space="preserve">Efectividad de los controles: </t>
    </r>
    <r>
      <rPr>
        <sz val="10"/>
        <rFont val="Calibri"/>
        <family val="2"/>
      </rPr>
      <t>¿Previenen  o detectan  las causas , son  confiables para la mitigación del riesgo?</t>
    </r>
  </si>
  <si>
    <r>
      <t xml:space="preserve">La Oficina de Control Interno verificó el cumplimiento de esta actividad con los soportes allegados de acuerdo con las tres (3) grandes actividades y/o estrategias así:
</t>
    </r>
    <r>
      <rPr>
        <b/>
        <sz val="16"/>
        <rFont val="Arial"/>
        <family val="2"/>
      </rPr>
      <t xml:space="preserve">Actividad 1 Visitas a localidades virtuales o presenciales con un peso del 40%: </t>
    </r>
    <r>
      <rPr>
        <sz val="16"/>
        <rFont val="Arial"/>
        <family val="2"/>
      </rPr>
      <t xml:space="preserve">Se evidenció soporte de actas y treinta y ocho (38) pantallas de las reuniones a través de Microsoft Teams, donde el equipo del Defensor Ciudadano del SITP, se reunió con la comunidad,  presidentes de JAL Kennedy,  Comité de Movilidad Barrios Unidos, Veeduría Resurgir, personas con discapacidad, Consejo del Envejecimiento y Vejez (Fontibón) entre otros del período comprendido entre mayo al 07 de diciembre de 2020, de las localidades de San Cristóbal, Tunjuelito, Suba, Rafael Uribe, Fontibón, Usaquén, Puente Aranda, Chapinero, Usme, Engativá, Teusaquillo, Bosa, Kennedy, Barrios Unidos, y Ciudad Bolívar. Por lo anterior y de acuerdo con el indicador 38 realizadas sobre 20 propuestas se alcanza un máximo de cumplimiento del 40% con forme al peso de esta actividad.
</t>
    </r>
    <r>
      <rPr>
        <b/>
        <sz val="16"/>
        <rFont val="Arial"/>
        <family val="2"/>
      </rPr>
      <t>Actividad 2 Recorridos con un peso del 40%:</t>
    </r>
    <r>
      <rPr>
        <sz val="16"/>
        <rFont val="Arial"/>
        <family val="2"/>
      </rPr>
      <t xml:space="preserve"> Se evidenció soporte fotográfico y listas de asistencia de los siete (7) recorridos con líderes comunitarios en las localidades de Kennedy, Chapinero y Fontibón. Por lo anterior y de acuerdo con el indicador 7 sobre 7 se alcanza un cumplimiento del 40% con forme al peso de esta actividad.
</t>
    </r>
    <r>
      <rPr>
        <b/>
        <sz val="16"/>
        <rFont val="Arial"/>
        <family val="2"/>
      </rPr>
      <t>Actividad 3 Campañas de divulgación con un peso del 20%:</t>
    </r>
    <r>
      <rPr>
        <sz val="16"/>
        <rFont val="Arial"/>
        <family val="2"/>
      </rPr>
      <t xml:space="preserve"> Se evidenció soporte de la divulgación de las dos (2) campañas, tanto Interna como externa (redes sociales de TRANSMILENIO S.A.), con el fin de informar a los usuarios sobre la Defensoría del Ciudadano del SITP, sus funciones y alcances. Por lo anterior y de acuerdo con el indicador 2 sobre 2 se alcanza un cumplimiento del 20% con forme al peso de esta actividad.
Por lo anterior, la sumatoria de las actividades 1, 2 y 3 reportan un cumplimiento del 100% de acuerdo a lo programado.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</si>
</sst>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4">
    <font>
      <sz val="10"/>
      <name val="Arial"/>
    </font>
    <font>
      <sz val="10"/>
      <name val="Arial"/>
      <family val="2"/>
    </font>
    <font>
      <sz val="10"/>
      <color indexed="8"/>
      <name val="Tahoma"/>
      <family val="2"/>
    </font>
    <font>
      <sz val="10"/>
      <name val="Arial"/>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20"/>
      <color indexed="8"/>
      <name val="Arial"/>
      <family val="2"/>
    </font>
    <font>
      <sz val="20"/>
      <name val="Arial"/>
      <family val="2"/>
    </font>
    <font>
      <b/>
      <sz val="20"/>
      <color indexed="8"/>
      <name val="Arial"/>
      <family val="2"/>
    </font>
    <font>
      <b/>
      <sz val="12"/>
      <name val="Webdings"/>
      <family val="1"/>
      <charset val="2"/>
    </font>
    <font>
      <b/>
      <sz val="28"/>
      <name val="Webdings"/>
      <family val="1"/>
      <charset val="2"/>
    </font>
    <font>
      <b/>
      <sz val="16"/>
      <name val="Webdings"/>
      <family val="1"/>
      <charset val="2"/>
    </font>
    <font>
      <b/>
      <sz val="14"/>
      <name val="Arial"/>
      <family val="2"/>
    </font>
    <font>
      <sz val="14"/>
      <name val="Arial"/>
      <family val="2"/>
    </font>
    <font>
      <b/>
      <sz val="11"/>
      <color indexed="59"/>
      <name val="SansSerif"/>
    </font>
    <font>
      <sz val="9"/>
      <name val="SansSerif"/>
    </font>
    <font>
      <b/>
      <sz val="24"/>
      <name val="SansSerif"/>
    </font>
    <font>
      <b/>
      <sz val="14"/>
      <color indexed="59"/>
      <name val="SansSerif"/>
    </font>
    <font>
      <b/>
      <sz val="20"/>
      <color indexed="59"/>
      <name val="SansSerif"/>
    </font>
    <font>
      <b/>
      <sz val="11"/>
      <color indexed="72"/>
      <name val="SansSerif"/>
    </font>
    <font>
      <b/>
      <sz val="14"/>
      <color indexed="72"/>
      <name val="SansSerif"/>
    </font>
    <font>
      <sz val="14"/>
      <color indexed="72"/>
      <name val="Arial"/>
      <family val="2"/>
    </font>
    <font>
      <sz val="11"/>
      <color theme="1"/>
      <name val="Calibri"/>
      <family val="2"/>
      <scheme val="minor"/>
    </font>
    <font>
      <u/>
      <sz val="10"/>
      <color theme="10"/>
      <name val="Arial"/>
      <family val="2"/>
    </font>
    <font>
      <b/>
      <sz val="12"/>
      <color rgb="FF000000"/>
      <name val="Arial"/>
      <family val="2"/>
    </font>
    <font>
      <b/>
      <sz val="8"/>
      <color rgb="FF000000"/>
      <name val="Arial"/>
      <family val="2"/>
    </font>
    <font>
      <b/>
      <sz val="10"/>
      <color rgb="FF000000"/>
      <name val="Arial"/>
      <family val="2"/>
    </font>
    <font>
      <sz val="20"/>
      <color rgb="FF000000"/>
      <name val="Arial"/>
      <family val="2"/>
    </font>
    <font>
      <b/>
      <sz val="20"/>
      <color rgb="FF000000"/>
      <name val="Arial"/>
      <family val="2"/>
    </font>
    <font>
      <b/>
      <sz val="16"/>
      <color theme="1"/>
      <name val="Arial"/>
      <family val="2"/>
    </font>
    <font>
      <b/>
      <sz val="16"/>
      <color rgb="FF000000"/>
      <name val="Arial"/>
      <family val="2"/>
    </font>
    <font>
      <sz val="14"/>
      <color theme="1"/>
      <name val="Calibri"/>
      <family val="2"/>
      <scheme val="minor"/>
    </font>
    <font>
      <sz val="20"/>
      <color theme="1"/>
      <name val="Calibri"/>
      <family val="2"/>
      <scheme val="minor"/>
    </font>
    <font>
      <b/>
      <sz val="18"/>
      <name val="Calibri"/>
      <family val="2"/>
      <scheme val="minor"/>
    </font>
    <font>
      <sz val="8"/>
      <name val="Calibri"/>
      <family val="2"/>
      <scheme val="minor"/>
    </font>
    <font>
      <sz val="12"/>
      <name val="Calibri"/>
      <family val="2"/>
      <scheme val="minor"/>
    </font>
    <font>
      <b/>
      <sz val="8"/>
      <name val="Calibri"/>
      <family val="2"/>
      <scheme val="minor"/>
    </font>
    <font>
      <sz val="9"/>
      <name val="Calibri"/>
      <family val="2"/>
      <scheme val="minor"/>
    </font>
    <font>
      <b/>
      <sz val="9"/>
      <name val="Calibri"/>
      <family val="2"/>
    </font>
    <font>
      <sz val="10"/>
      <name val="Calibri"/>
      <family val="2"/>
      <scheme val="minor"/>
    </font>
    <font>
      <sz val="10"/>
      <name val="Calibri"/>
      <family val="2"/>
    </font>
    <font>
      <b/>
      <sz val="10"/>
      <name val="Calibri"/>
      <family val="2"/>
      <scheme val="minor"/>
    </font>
    <font>
      <b/>
      <sz val="12"/>
      <name val="Calibri"/>
      <family val="2"/>
    </font>
    <font>
      <sz val="12"/>
      <name val="Calibri"/>
      <family val="2"/>
    </font>
    <font>
      <sz val="28"/>
      <name val="Calibri"/>
      <family val="2"/>
      <scheme val="minor"/>
    </font>
    <font>
      <b/>
      <sz val="10"/>
      <name val="Calibri"/>
      <family val="2"/>
    </font>
    <font>
      <b/>
      <sz val="24"/>
      <name val="Arial"/>
      <family val="2"/>
    </font>
    <font>
      <sz val="12"/>
      <name val="Arial"/>
      <family val="2"/>
    </font>
    <font>
      <b/>
      <sz val="18"/>
      <name val="Arial"/>
      <family val="2"/>
    </font>
    <font>
      <sz val="16"/>
      <name val="Arial"/>
      <family val="2"/>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9" tint="-0.249977111117893"/>
        <bgColor indexed="64"/>
      </patternFill>
    </fill>
    <fill>
      <patternFill patternType="solid">
        <fgColor theme="9" tint="-0.249977111117893"/>
        <bgColor rgb="FF000000"/>
      </patternFill>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DBE5F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CCFF99"/>
        <bgColor indexed="64"/>
      </patternFill>
    </fill>
    <fill>
      <patternFill patternType="solid">
        <fgColor theme="0"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8"/>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64"/>
      </right>
      <top style="medium">
        <color indexed="8"/>
      </top>
      <bottom style="medium">
        <color indexed="8"/>
      </bottom>
      <diagonal/>
    </border>
    <border>
      <left style="medium">
        <color indexed="64"/>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top style="medium">
        <color indexed="8"/>
      </top>
      <bottom/>
      <diagonal/>
    </border>
    <border>
      <left style="medium">
        <color indexed="8"/>
      </left>
      <right style="medium">
        <color indexed="64"/>
      </right>
      <top style="medium">
        <color indexed="8"/>
      </top>
      <bottom/>
      <diagonal/>
    </border>
    <border>
      <left/>
      <right style="medium">
        <color indexed="8"/>
      </right>
      <top/>
      <bottom/>
      <diagonal/>
    </border>
    <border>
      <left style="medium">
        <color indexed="8"/>
      </left>
      <right style="medium">
        <color indexed="8"/>
      </right>
      <top/>
      <bottom/>
      <diagonal/>
    </border>
    <border>
      <left style="medium">
        <color indexed="8"/>
      </left>
      <right/>
      <top/>
      <bottom/>
      <diagonal/>
    </border>
    <border>
      <left style="medium">
        <color indexed="8"/>
      </left>
      <right style="medium">
        <color indexed="64"/>
      </right>
      <top/>
      <bottom/>
      <diagonal/>
    </border>
    <border>
      <left style="medium">
        <color indexed="8"/>
      </left>
      <right style="medium">
        <color indexed="8"/>
      </right>
      <top/>
      <bottom style="medium">
        <color indexed="8"/>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medium">
        <color indexed="8"/>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6">
    <xf numFmtId="0" fontId="0" fillId="0" borderId="0"/>
    <xf numFmtId="0" fontId="27" fillId="0" borderId="0" applyNumberFormat="0" applyFill="0" applyBorder="0" applyAlignment="0" applyProtection="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1" fillId="0" borderId="0"/>
    <xf numFmtId="9" fontId="3" fillId="0" borderId="0" applyFont="0" applyFill="0" applyBorder="0" applyAlignment="0" applyProtection="0"/>
  </cellStyleXfs>
  <cellXfs count="288">
    <xf numFmtId="0" fontId="0" fillId="0" borderId="0" xfId="0"/>
    <xf numFmtId="0" fontId="8" fillId="0" borderId="0" xfId="0" applyFont="1"/>
    <xf numFmtId="0" fontId="1" fillId="0" borderId="0" xfId="0" applyFont="1" applyAlignment="1">
      <alignment horizontal="justify" vertical="center"/>
    </xf>
    <xf numFmtId="0" fontId="28" fillId="0" borderId="0" xfId="0" applyFont="1" applyAlignment="1">
      <alignment vertical="center"/>
    </xf>
    <xf numFmtId="0" fontId="8" fillId="0" borderId="0" xfId="0" applyFont="1" applyAlignment="1">
      <alignment horizontal="center"/>
    </xf>
    <xf numFmtId="0" fontId="7" fillId="4" borderId="1" xfId="0" applyFont="1" applyFill="1" applyBorder="1" applyAlignment="1">
      <alignment horizontal="center" vertical="center"/>
    </xf>
    <xf numFmtId="0" fontId="29" fillId="4" borderId="1" xfId="0" applyFont="1" applyFill="1" applyBorder="1" applyAlignment="1">
      <alignment horizontal="center" vertical="center"/>
    </xf>
    <xf numFmtId="0" fontId="2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29" fillId="6" borderId="1" xfId="0" applyFont="1" applyFill="1" applyBorder="1" applyAlignment="1">
      <alignment horizontal="center" vertical="center"/>
    </xf>
    <xf numFmtId="0" fontId="30" fillId="6" borderId="1" xfId="0" applyFont="1" applyFill="1" applyBorder="1" applyAlignment="1">
      <alignment horizontal="center" vertical="center" wrapText="1"/>
    </xf>
    <xf numFmtId="0" fontId="29" fillId="7" borderId="1" xfId="0" applyFont="1" applyFill="1" applyBorder="1" applyAlignment="1">
      <alignment horizontal="center" vertical="center"/>
    </xf>
    <xf numFmtId="0" fontId="30" fillId="7" borderId="1" xfId="0" applyFont="1" applyFill="1" applyBorder="1" applyAlignment="1">
      <alignment horizontal="center" vertical="center" wrapText="1"/>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9" fillId="4" borderId="1" xfId="0" applyFont="1" applyFill="1" applyBorder="1" applyAlignment="1">
      <alignment horizontal="center" vertical="center"/>
    </xf>
    <xf numFmtId="0" fontId="30" fillId="4" borderId="1" xfId="0" applyFont="1" applyFill="1" applyBorder="1" applyAlignment="1">
      <alignment horizontal="center" vertical="center"/>
    </xf>
    <xf numFmtId="0" fontId="30" fillId="4" borderId="1" xfId="0" applyFont="1" applyFill="1" applyBorder="1" applyAlignment="1">
      <alignment horizontal="center" vertical="center" wrapText="1"/>
    </xf>
    <xf numFmtId="0" fontId="30" fillId="8" borderId="1" xfId="0" applyFont="1" applyFill="1" applyBorder="1" applyAlignment="1">
      <alignment horizontal="center" vertical="center"/>
    </xf>
    <xf numFmtId="0" fontId="30" fillId="9"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0" fillId="6" borderId="1" xfId="0" applyFont="1" applyFill="1" applyBorder="1" applyAlignment="1">
      <alignment horizontal="center" vertical="center"/>
    </xf>
    <xf numFmtId="0" fontId="30" fillId="7" borderId="1" xfId="0" applyFont="1" applyFill="1" applyBorder="1" applyAlignment="1">
      <alignment horizontal="center" vertical="center"/>
    </xf>
    <xf numFmtId="0" fontId="1" fillId="0" borderId="0" xfId="0" applyFont="1"/>
    <xf numFmtId="0" fontId="31" fillId="0" borderId="4" xfId="0" applyFont="1" applyBorder="1" applyAlignment="1">
      <alignment horizontal="center" vertical="center" wrapText="1"/>
    </xf>
    <xf numFmtId="0" fontId="11" fillId="0" borderId="0" xfId="0" applyFont="1"/>
    <xf numFmtId="0" fontId="32"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11" fillId="0" borderId="5" xfId="0" applyFont="1" applyBorder="1"/>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11" fillId="0" borderId="4" xfId="0" applyFont="1" applyBorder="1" applyAlignment="1">
      <alignment vertical="center" wrapText="1"/>
    </xf>
    <xf numFmtId="0" fontId="31" fillId="0" borderId="5" xfId="0" applyFont="1" applyBorder="1" applyAlignment="1">
      <alignment horizontal="justify" vertical="center" wrapText="1"/>
    </xf>
    <xf numFmtId="0" fontId="11" fillId="0" borderId="8" xfId="0" applyFont="1" applyBorder="1" applyAlignment="1">
      <alignment vertical="center" wrapText="1"/>
    </xf>
    <xf numFmtId="0" fontId="31" fillId="0" borderId="7" xfId="0" applyFont="1" applyBorder="1" applyAlignment="1">
      <alignment horizontal="justify" vertical="center" wrapText="1"/>
    </xf>
    <xf numFmtId="0" fontId="31" fillId="0" borderId="2" xfId="0" applyFont="1" applyBorder="1" applyAlignment="1">
      <alignment horizontal="justify" vertical="center" wrapText="1"/>
    </xf>
    <xf numFmtId="0" fontId="11" fillId="0" borderId="7" xfId="0" applyFont="1" applyBorder="1" applyAlignment="1">
      <alignment vertical="center" wrapText="1"/>
    </xf>
    <xf numFmtId="0" fontId="31" fillId="0" borderId="9" xfId="0" applyFont="1" applyBorder="1" applyAlignment="1">
      <alignment horizontal="center" vertical="center" wrapText="1"/>
    </xf>
    <xf numFmtId="0" fontId="33" fillId="10" borderId="1" xfId="9" applyFont="1" applyFill="1" applyBorder="1" applyAlignment="1" applyProtection="1">
      <alignment horizontal="center" vertical="center" wrapText="1"/>
      <protection locked="0"/>
    </xf>
    <xf numFmtId="0" fontId="33" fillId="10" borderId="5" xfId="16" applyFont="1" applyFill="1" applyBorder="1" applyAlignment="1" applyProtection="1">
      <alignment horizontal="center" vertical="center" wrapText="1"/>
      <protection locked="0"/>
    </xf>
    <xf numFmtId="0" fontId="33" fillId="10" borderId="1" xfId="16" applyFont="1" applyFill="1" applyBorder="1" applyAlignment="1" applyProtection="1">
      <alignment horizontal="center" vertical="center" wrapText="1"/>
      <protection locked="0"/>
    </xf>
    <xf numFmtId="0" fontId="6" fillId="10" borderId="5" xfId="16" applyFont="1" applyFill="1" applyBorder="1" applyAlignment="1" applyProtection="1">
      <alignment horizontal="center" vertical="center" wrapText="1"/>
      <protection locked="0"/>
    </xf>
    <xf numFmtId="0" fontId="34" fillId="11" borderId="5" xfId="0" applyFont="1" applyFill="1" applyBorder="1" applyAlignment="1" applyProtection="1">
      <alignment horizontal="center" vertical="center" wrapText="1"/>
      <protection locked="0"/>
    </xf>
    <xf numFmtId="0" fontId="13" fillId="0" borderId="1" xfId="24" applyFont="1" applyBorder="1" applyAlignment="1">
      <alignment horizontal="center" vertical="center" wrapText="1"/>
    </xf>
    <xf numFmtId="0" fontId="14" fillId="0" borderId="1" xfId="24" applyFont="1" applyBorder="1" applyAlignment="1">
      <alignment horizontal="center" vertical="center" wrapText="1"/>
    </xf>
    <xf numFmtId="0" fontId="15" fillId="0" borderId="1" xfId="24" applyFont="1" applyBorder="1" applyAlignment="1">
      <alignment horizontal="center" vertical="center" wrapText="1"/>
    </xf>
    <xf numFmtId="0" fontId="16" fillId="12" borderId="5" xfId="0" applyFont="1" applyFill="1" applyBorder="1" applyAlignment="1">
      <alignment horizontal="center" vertical="center" wrapText="1"/>
    </xf>
    <xf numFmtId="0" fontId="17" fillId="12" borderId="1" xfId="0" applyFont="1" applyFill="1" applyBorder="1" applyAlignment="1">
      <alignment horizontal="justify" vertical="center" wrapText="1"/>
    </xf>
    <xf numFmtId="0" fontId="17" fillId="12" borderId="1" xfId="0" applyFont="1" applyFill="1" applyBorder="1" applyAlignment="1">
      <alignment horizontal="center" vertical="center" wrapText="1"/>
    </xf>
    <xf numFmtId="14" fontId="17" fillId="12" borderId="1" xfId="0" applyNumberFormat="1" applyFont="1" applyFill="1" applyBorder="1" applyAlignment="1">
      <alignment horizontal="center" vertical="center"/>
    </xf>
    <xf numFmtId="0" fontId="17" fillId="12" borderId="5" xfId="0" applyFont="1" applyFill="1" applyBorder="1" applyAlignment="1">
      <alignment horizontal="justify" vertical="center" wrapText="1"/>
    </xf>
    <xf numFmtId="0" fontId="17" fillId="12" borderId="5" xfId="0" applyFont="1" applyFill="1" applyBorder="1" applyAlignment="1">
      <alignment horizontal="center" vertical="center" wrapText="1"/>
    </xf>
    <xf numFmtId="14" fontId="17" fillId="12" borderId="5" xfId="0" applyNumberFormat="1" applyFont="1" applyFill="1" applyBorder="1" applyAlignment="1">
      <alignment horizontal="center" vertical="center"/>
    </xf>
    <xf numFmtId="14" fontId="17" fillId="12" borderId="5"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7" fillId="0" borderId="1" xfId="0" applyFont="1" applyBorder="1" applyAlignment="1">
      <alignment horizontal="justify" vertical="center" wrapText="1"/>
    </xf>
    <xf numFmtId="14" fontId="17" fillId="12" borderId="1" xfId="0" applyNumberFormat="1" applyFont="1" applyFill="1" applyBorder="1" applyAlignment="1">
      <alignment horizontal="center" vertical="center" wrapText="1"/>
    </xf>
    <xf numFmtId="0" fontId="17" fillId="12" borderId="0" xfId="0" applyFont="1" applyFill="1" applyAlignment="1">
      <alignment horizontal="center" vertical="center" wrapText="1"/>
    </xf>
    <xf numFmtId="0" fontId="19" fillId="0" borderId="0" xfId="0" applyFont="1" applyAlignment="1">
      <alignment horizontal="left" vertical="top" wrapText="1"/>
    </xf>
    <xf numFmtId="0" fontId="24" fillId="3" borderId="39" xfId="0" applyFont="1" applyFill="1" applyBorder="1" applyAlignment="1">
      <alignment horizontal="center" vertical="center" wrapText="1"/>
    </xf>
    <xf numFmtId="0" fontId="24" fillId="3" borderId="41" xfId="0" applyFont="1" applyFill="1" applyBorder="1" applyAlignment="1">
      <alignment horizontal="center" vertical="center" wrapText="1"/>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17" fillId="0" borderId="53" xfId="0" applyFont="1" applyBorder="1" applyAlignment="1">
      <alignment horizontal="left" vertical="top" wrapText="1"/>
    </xf>
    <xf numFmtId="0" fontId="25" fillId="3" borderId="44" xfId="0" applyFont="1" applyFill="1" applyBorder="1" applyAlignment="1">
      <alignment horizontal="left" vertical="center" wrapText="1"/>
    </xf>
    <xf numFmtId="0" fontId="25" fillId="3" borderId="48" xfId="0" applyFont="1" applyFill="1" applyBorder="1" applyAlignment="1">
      <alignment horizontal="left" vertical="center" wrapText="1"/>
    </xf>
    <xf numFmtId="0" fontId="25" fillId="3" borderId="44" xfId="0" applyFont="1" applyFill="1" applyBorder="1" applyAlignment="1">
      <alignment horizontal="center" vertical="center" wrapText="1"/>
    </xf>
    <xf numFmtId="0" fontId="25" fillId="3" borderId="48"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25" fillId="3" borderId="46" xfId="0" applyFont="1" applyFill="1" applyBorder="1" applyAlignment="1">
      <alignment horizontal="center" vertical="center" wrapText="1"/>
    </xf>
    <xf numFmtId="0" fontId="25" fillId="3" borderId="50" xfId="0" applyFont="1" applyFill="1" applyBorder="1" applyAlignment="1">
      <alignment horizontal="center" vertical="center" wrapText="1"/>
    </xf>
    <xf numFmtId="0" fontId="25" fillId="3" borderId="55"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49" xfId="0" applyFont="1" applyFill="1" applyBorder="1" applyAlignment="1">
      <alignment horizontal="center" vertical="center" wrapText="1"/>
    </xf>
    <xf numFmtId="0" fontId="25" fillId="3" borderId="47" xfId="0" applyFont="1" applyFill="1" applyBorder="1" applyAlignment="1">
      <alignment horizontal="center" vertical="center" wrapText="1"/>
    </xf>
    <xf numFmtId="0" fontId="25" fillId="3" borderId="54" xfId="0" applyFont="1" applyFill="1" applyBorder="1" applyAlignment="1">
      <alignment horizontal="center" vertical="center" wrapText="1"/>
    </xf>
    <xf numFmtId="0" fontId="25" fillId="3" borderId="52" xfId="0" applyFont="1" applyFill="1" applyBorder="1" applyAlignment="1">
      <alignment horizontal="center" vertical="center" wrapText="1"/>
    </xf>
    <xf numFmtId="0" fontId="25" fillId="3" borderId="42" xfId="0" applyFont="1" applyFill="1" applyBorder="1" applyAlignment="1">
      <alignment horizontal="left" vertical="center" wrapText="1"/>
    </xf>
    <xf numFmtId="0" fontId="25" fillId="3" borderId="43" xfId="0" applyFont="1" applyFill="1" applyBorder="1" applyAlignment="1">
      <alignment horizontal="left" vertical="center" wrapText="1"/>
    </xf>
    <xf numFmtId="0" fontId="25" fillId="3" borderId="23" xfId="0" applyFont="1" applyFill="1" applyBorder="1" applyAlignment="1">
      <alignment horizontal="left" vertical="center" wrapText="1"/>
    </xf>
    <xf numFmtId="0" fontId="25" fillId="3" borderId="47" xfId="0" applyFont="1" applyFill="1" applyBorder="1" applyAlignment="1">
      <alignment horizontal="left" vertical="center" wrapText="1"/>
    </xf>
    <xf numFmtId="0" fontId="25" fillId="3" borderId="19" xfId="0" applyFont="1" applyFill="1" applyBorder="1" applyAlignment="1">
      <alignment horizontal="left" vertical="center" wrapText="1"/>
    </xf>
    <xf numFmtId="0" fontId="25" fillId="3" borderId="52" xfId="0" applyFont="1" applyFill="1" applyBorder="1" applyAlignment="1">
      <alignment horizontal="left" vertical="center" wrapText="1"/>
    </xf>
    <xf numFmtId="0" fontId="25" fillId="3" borderId="45" xfId="0" applyFont="1" applyFill="1" applyBorder="1" applyAlignment="1">
      <alignment horizontal="left" vertical="center" wrapText="1"/>
    </xf>
    <xf numFmtId="0" fontId="25" fillId="3" borderId="49" xfId="0" applyFont="1" applyFill="1" applyBorder="1" applyAlignment="1">
      <alignment horizontal="left" vertical="center" wrapText="1"/>
    </xf>
    <xf numFmtId="0" fontId="25" fillId="3" borderId="54" xfId="0" applyFont="1" applyFill="1" applyBorder="1" applyAlignment="1">
      <alignment horizontal="left" vertical="center" wrapText="1"/>
    </xf>
    <xf numFmtId="0" fontId="25" fillId="3" borderId="53" xfId="0" applyFont="1" applyFill="1" applyBorder="1" applyAlignment="1">
      <alignment horizontal="left" vertical="center" wrapText="1"/>
    </xf>
    <xf numFmtId="0" fontId="25" fillId="3" borderId="51" xfId="0" applyFont="1" applyFill="1" applyBorder="1" applyAlignment="1">
      <alignment horizontal="left" vertical="center" wrapText="1"/>
    </xf>
    <xf numFmtId="0" fontId="24" fillId="3" borderId="40" xfId="0" applyFont="1" applyFill="1" applyBorder="1" applyAlignment="1">
      <alignment horizontal="center" vertical="center" wrapText="1"/>
    </xf>
    <xf numFmtId="0" fontId="24" fillId="3" borderId="38"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36"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18" fillId="0" borderId="0" xfId="0" applyFont="1" applyAlignment="1">
      <alignment horizontal="center" vertical="center" wrapText="1"/>
    </xf>
    <xf numFmtId="0" fontId="0" fillId="0" borderId="0" xfId="0"/>
    <xf numFmtId="0" fontId="20" fillId="0" borderId="0" xfId="0" applyFont="1" applyAlignment="1">
      <alignment horizontal="left" vertical="top" wrapText="1"/>
    </xf>
    <xf numFmtId="0" fontId="21" fillId="0" borderId="0" xfId="0" applyFont="1" applyAlignment="1">
      <alignment horizontal="right" vertical="center" wrapText="1"/>
    </xf>
    <xf numFmtId="0" fontId="35" fillId="0" borderId="0" xfId="0" applyFont="1"/>
    <xf numFmtId="0" fontId="22" fillId="0" borderId="0" xfId="0" applyFont="1" applyAlignment="1">
      <alignment horizontal="center" vertical="center" wrapText="1"/>
    </xf>
    <xf numFmtId="0" fontId="36" fillId="0" borderId="0" xfId="0" applyFont="1"/>
    <xf numFmtId="0" fontId="4" fillId="14" borderId="0"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1" fillId="0" borderId="2" xfId="0" applyFont="1" applyBorder="1" applyAlignment="1">
      <alignment horizontal="justify" vertical="center" wrapText="1"/>
    </xf>
    <xf numFmtId="0" fontId="32" fillId="15" borderId="1" xfId="0" applyFont="1" applyFill="1" applyBorder="1" applyAlignment="1">
      <alignment horizontal="center" vertical="center" wrapText="1"/>
    </xf>
    <xf numFmtId="0" fontId="32" fillId="15" borderId="2" xfId="0" applyFont="1" applyFill="1" applyBorder="1" applyAlignment="1">
      <alignment horizontal="center" vertical="center" wrapText="1"/>
    </xf>
    <xf numFmtId="0" fontId="32" fillId="15" borderId="6" xfId="0" applyFont="1" applyFill="1" applyBorder="1" applyAlignment="1">
      <alignment horizontal="center" vertical="center" wrapText="1"/>
    </xf>
    <xf numFmtId="0" fontId="32" fillId="15" borderId="29" xfId="0" applyFont="1" applyFill="1" applyBorder="1" applyAlignment="1">
      <alignment horizontal="center" vertical="center" wrapText="1"/>
    </xf>
    <xf numFmtId="0" fontId="32" fillId="15" borderId="7" xfId="0" applyFont="1" applyFill="1" applyBorder="1" applyAlignment="1">
      <alignment horizontal="center" vertical="center" wrapText="1"/>
    </xf>
    <xf numFmtId="0" fontId="32" fillId="15" borderId="30" xfId="0" applyFont="1" applyFill="1" applyBorder="1" applyAlignment="1">
      <alignment horizontal="center" vertical="center" wrapText="1"/>
    </xf>
    <xf numFmtId="0" fontId="38" fillId="12" borderId="0" xfId="0" applyFont="1" applyFill="1"/>
    <xf numFmtId="0" fontId="39" fillId="12" borderId="0" xfId="0" applyFont="1" applyFill="1" applyAlignment="1">
      <alignment horizontal="center" vertical="center"/>
    </xf>
    <xf numFmtId="0" fontId="38" fillId="12" borderId="0" xfId="0" applyFont="1" applyFill="1" applyAlignment="1">
      <alignment horizontal="center" vertical="center"/>
    </xf>
    <xf numFmtId="0" fontId="40" fillId="12" borderId="0" xfId="0" applyFont="1" applyFill="1"/>
    <xf numFmtId="0" fontId="38" fillId="12" borderId="0" xfId="0" applyFont="1" applyFill="1" applyAlignment="1">
      <alignment horizontal="justify" vertical="top"/>
    </xf>
    <xf numFmtId="0" fontId="39" fillId="12" borderId="1" xfId="0" applyFont="1" applyFill="1" applyBorder="1" applyAlignment="1">
      <alignment horizontal="center" vertical="center"/>
    </xf>
    <xf numFmtId="0" fontId="38" fillId="12" borderId="0" xfId="0" applyFont="1" applyFill="1" applyAlignment="1">
      <alignment horizontal="center"/>
    </xf>
    <xf numFmtId="0" fontId="41" fillId="12" borderId="10" xfId="0" applyFont="1" applyFill="1" applyBorder="1" applyAlignment="1">
      <alignment horizontal="center"/>
    </xf>
    <xf numFmtId="0" fontId="41" fillId="12" borderId="10" xfId="0" applyFont="1" applyFill="1" applyBorder="1"/>
    <xf numFmtId="0" fontId="43" fillId="12" borderId="0" xfId="0" applyFont="1" applyFill="1" applyAlignment="1">
      <alignment horizontal="center" vertical="center"/>
    </xf>
    <xf numFmtId="0" fontId="43" fillId="12" borderId="0" xfId="0" applyFont="1" applyFill="1" applyAlignment="1">
      <alignment horizontal="justify" vertical="top"/>
    </xf>
    <xf numFmtId="0" fontId="43" fillId="12" borderId="0" xfId="0" applyFont="1" applyFill="1"/>
    <xf numFmtId="0" fontId="45" fillId="12" borderId="1" xfId="0" applyFont="1" applyFill="1" applyBorder="1" applyAlignment="1">
      <alignment horizontal="center" vertical="center" wrapText="1"/>
    </xf>
    <xf numFmtId="0" fontId="39" fillId="12" borderId="1" xfId="0" applyFont="1" applyFill="1" applyBorder="1" applyAlignment="1">
      <alignment horizontal="center" vertical="center" wrapText="1"/>
    </xf>
    <xf numFmtId="0" fontId="43" fillId="12" borderId="10" xfId="0" applyFont="1" applyFill="1" applyBorder="1" applyAlignment="1">
      <alignment horizontal="center" vertical="center"/>
    </xf>
    <xf numFmtId="0" fontId="45" fillId="12" borderId="0" xfId="0" applyFont="1" applyFill="1" applyAlignment="1">
      <alignment vertical="center" wrapText="1"/>
    </xf>
    <xf numFmtId="0" fontId="43" fillId="12" borderId="10" xfId="0" applyFont="1" applyFill="1" applyBorder="1"/>
    <xf numFmtId="0" fontId="43" fillId="12" borderId="10" xfId="0" applyFont="1" applyFill="1" applyBorder="1" applyAlignment="1">
      <alignment horizontal="center"/>
    </xf>
    <xf numFmtId="0" fontId="43" fillId="13" borderId="10" xfId="0" applyFont="1" applyFill="1" applyBorder="1" applyAlignment="1">
      <alignment horizontal="center" vertical="center" wrapText="1"/>
    </xf>
    <xf numFmtId="0" fontId="43" fillId="12" borderId="10" xfId="0" applyFont="1" applyFill="1" applyBorder="1" applyAlignment="1">
      <alignment horizontal="center" vertical="center" wrapText="1"/>
    </xf>
    <xf numFmtId="0" fontId="43" fillId="12" borderId="12" xfId="0" applyFont="1" applyFill="1" applyBorder="1" applyAlignment="1">
      <alignment horizontal="center" vertical="center" wrapText="1"/>
    </xf>
    <xf numFmtId="0" fontId="43" fillId="12" borderId="0" xfId="0" applyFont="1" applyFill="1" applyAlignment="1">
      <alignment horizontal="center" vertical="center" wrapText="1"/>
    </xf>
    <xf numFmtId="0" fontId="43" fillId="13" borderId="11" xfId="0" applyFont="1" applyFill="1" applyBorder="1" applyAlignment="1">
      <alignment horizontal="center" vertical="center" wrapText="1"/>
    </xf>
    <xf numFmtId="0" fontId="43" fillId="12" borderId="1" xfId="0" applyFont="1" applyFill="1" applyBorder="1" applyAlignment="1">
      <alignment horizontal="left" vertical="top" wrapText="1"/>
    </xf>
    <xf numFmtId="0" fontId="48" fillId="12" borderId="1" xfId="0" applyFont="1" applyFill="1" applyBorder="1" applyAlignment="1">
      <alignment horizontal="center" vertical="center"/>
    </xf>
    <xf numFmtId="0" fontId="43" fillId="0" borderId="12" xfId="0" applyFont="1" applyFill="1" applyBorder="1" applyAlignment="1">
      <alignment horizontal="center" vertical="center" wrapText="1"/>
    </xf>
    <xf numFmtId="0" fontId="43" fillId="12" borderId="0" xfId="0" applyFont="1" applyFill="1" applyAlignment="1">
      <alignment horizontal="left" vertical="center" wrapText="1"/>
    </xf>
    <xf numFmtId="0" fontId="43" fillId="12" borderId="0" xfId="0" applyFont="1" applyFill="1" applyAlignment="1">
      <alignment horizontal="justify" vertical="top" wrapText="1"/>
    </xf>
    <xf numFmtId="0" fontId="43" fillId="12" borderId="13" xfId="0" applyFont="1" applyFill="1" applyBorder="1" applyAlignment="1">
      <alignment horizontal="center" wrapText="1"/>
    </xf>
    <xf numFmtId="0" fontId="43" fillId="12" borderId="14" xfId="0" applyFont="1" applyFill="1" applyBorder="1" applyAlignment="1">
      <alignment horizontal="center" vertical="center"/>
    </xf>
    <xf numFmtId="0" fontId="43" fillId="12" borderId="15" xfId="0" applyFont="1" applyFill="1" applyBorder="1" applyAlignment="1">
      <alignment horizontal="center" vertical="center"/>
    </xf>
    <xf numFmtId="0" fontId="43" fillId="12" borderId="10" xfId="0" applyFont="1" applyFill="1" applyBorder="1" applyAlignment="1">
      <alignment horizontal="justify" vertical="top" wrapText="1"/>
    </xf>
    <xf numFmtId="0" fontId="43" fillId="12" borderId="14" xfId="0" applyFont="1" applyFill="1" applyBorder="1" applyAlignment="1">
      <alignment horizontal="justify" vertical="top" wrapText="1"/>
    </xf>
    <xf numFmtId="0" fontId="43" fillId="12" borderId="10" xfId="0" applyFont="1" applyFill="1" applyBorder="1" applyAlignment="1">
      <alignment horizontal="justify" vertical="top"/>
    </xf>
    <xf numFmtId="0" fontId="43" fillId="12" borderId="14" xfId="0" applyFont="1" applyFill="1" applyBorder="1" applyAlignment="1">
      <alignment horizontal="justify" vertical="top"/>
    </xf>
    <xf numFmtId="0" fontId="43" fillId="12" borderId="14" xfId="0" applyFont="1" applyFill="1" applyBorder="1"/>
    <xf numFmtId="0" fontId="43" fillId="12" borderId="15" xfId="0" applyFont="1" applyFill="1" applyBorder="1"/>
    <xf numFmtId="0" fontId="37" fillId="12" borderId="0" xfId="0" applyFont="1" applyFill="1" applyAlignment="1">
      <alignment horizontal="center" vertical="center"/>
    </xf>
    <xf numFmtId="0" fontId="38" fillId="12" borderId="0" xfId="0" applyFont="1" applyFill="1" applyAlignment="1">
      <alignment horizontal="left" vertical="center" wrapText="1"/>
    </xf>
    <xf numFmtId="0" fontId="41" fillId="12" borderId="14" xfId="0" applyFont="1" applyFill="1" applyBorder="1" applyAlignment="1">
      <alignment horizontal="left" vertical="center" wrapText="1"/>
    </xf>
    <xf numFmtId="0" fontId="41" fillId="12" borderId="15" xfId="0" applyFont="1" applyFill="1" applyBorder="1" applyAlignment="1">
      <alignment horizontal="left" vertical="center" wrapText="1"/>
    </xf>
    <xf numFmtId="0" fontId="43" fillId="12" borderId="0" xfId="0" applyFont="1" applyFill="1" applyBorder="1" applyAlignment="1">
      <alignment horizontal="center" vertical="center" textRotation="90"/>
    </xf>
    <xf numFmtId="0" fontId="43" fillId="13" borderId="14" xfId="0" applyFont="1" applyFill="1" applyBorder="1" applyAlignment="1">
      <alignment horizontal="center" vertical="center" wrapText="1"/>
    </xf>
    <xf numFmtId="0" fontId="43" fillId="13" borderId="13" xfId="0" applyFont="1" applyFill="1" applyBorder="1" applyAlignment="1">
      <alignment horizontal="center" vertical="center" wrapText="1"/>
    </xf>
    <xf numFmtId="0" fontId="43" fillId="13" borderId="15" xfId="0" applyFont="1" applyFill="1" applyBorder="1" applyAlignment="1">
      <alignment horizontal="center" vertical="center" wrapText="1"/>
    </xf>
    <xf numFmtId="0" fontId="43" fillId="12" borderId="16" xfId="0" applyFont="1" applyFill="1" applyBorder="1" applyAlignment="1">
      <alignment horizontal="left" vertical="center" wrapText="1"/>
    </xf>
    <xf numFmtId="0" fontId="43" fillId="12" borderId="18" xfId="0" applyFont="1" applyFill="1" applyBorder="1" applyAlignment="1">
      <alignment horizontal="left" vertical="center" wrapText="1"/>
    </xf>
    <xf numFmtId="0" fontId="43" fillId="12" borderId="16" xfId="0" applyFont="1" applyFill="1" applyBorder="1" applyAlignment="1">
      <alignment horizontal="center" vertical="center" wrapText="1"/>
    </xf>
    <xf numFmtId="0" fontId="43" fillId="12" borderId="17" xfId="0" applyFont="1" applyFill="1" applyBorder="1" applyAlignment="1">
      <alignment horizontal="center" vertical="center" wrapText="1"/>
    </xf>
    <xf numFmtId="0" fontId="43" fillId="12" borderId="18" xfId="0" applyFont="1" applyFill="1" applyBorder="1" applyAlignment="1">
      <alignment horizontal="center" vertical="center" wrapText="1"/>
    </xf>
    <xf numFmtId="0" fontId="43" fillId="12" borderId="17" xfId="0" applyFont="1" applyFill="1" applyBorder="1" applyAlignment="1">
      <alignment horizontal="left" vertical="center"/>
    </xf>
    <xf numFmtId="0" fontId="43" fillId="12" borderId="18" xfId="0" applyFont="1" applyFill="1" applyBorder="1" applyAlignment="1">
      <alignment horizontal="left" vertical="center"/>
    </xf>
    <xf numFmtId="0" fontId="43" fillId="12" borderId="10" xfId="0" applyFont="1" applyFill="1" applyBorder="1" applyAlignment="1">
      <alignment horizontal="left" vertical="center" wrapText="1"/>
    </xf>
    <xf numFmtId="0" fontId="43" fillId="12" borderId="14" xfId="0" applyFont="1" applyFill="1" applyBorder="1" applyAlignment="1">
      <alignment horizontal="left" vertical="center" wrapText="1"/>
    </xf>
    <xf numFmtId="0" fontId="43" fillId="12" borderId="15" xfId="0" applyFont="1" applyFill="1" applyBorder="1" applyAlignment="1">
      <alignment horizontal="left" vertical="center" wrapText="1"/>
    </xf>
    <xf numFmtId="0" fontId="43" fillId="13" borderId="25" xfId="0" applyFont="1" applyFill="1" applyBorder="1" applyAlignment="1">
      <alignment horizontal="center" vertical="center" wrapText="1"/>
    </xf>
    <xf numFmtId="0" fontId="43" fillId="13" borderId="16" xfId="0" applyFont="1" applyFill="1" applyBorder="1" applyAlignment="1">
      <alignment horizontal="center" vertical="center" wrapText="1"/>
    </xf>
    <xf numFmtId="0" fontId="43" fillId="13" borderId="17" xfId="0" applyFont="1" applyFill="1" applyBorder="1" applyAlignment="1">
      <alignment horizontal="center" vertical="center" wrapText="1"/>
    </xf>
    <xf numFmtId="0" fontId="43" fillId="13" borderId="18" xfId="0" applyFont="1" applyFill="1" applyBorder="1" applyAlignment="1">
      <alignment horizontal="center" vertical="center" wrapText="1"/>
    </xf>
    <xf numFmtId="0" fontId="43" fillId="13" borderId="21" xfId="0" applyFont="1" applyFill="1" applyBorder="1" applyAlignment="1">
      <alignment horizontal="center" vertical="center" wrapText="1"/>
    </xf>
    <xf numFmtId="0" fontId="43" fillId="12" borderId="23" xfId="0" applyFont="1" applyFill="1" applyBorder="1" applyAlignment="1">
      <alignment horizontal="left" vertical="center" wrapText="1"/>
    </xf>
    <xf numFmtId="0" fontId="43" fillId="12" borderId="24" xfId="0" applyFont="1" applyFill="1" applyBorder="1" applyAlignment="1">
      <alignment horizontal="left" vertical="center" wrapText="1"/>
    </xf>
    <xf numFmtId="0" fontId="43" fillId="12" borderId="23" xfId="0" applyFont="1" applyFill="1" applyBorder="1" applyAlignment="1">
      <alignment horizontal="center" vertical="center" wrapText="1"/>
    </xf>
    <xf numFmtId="0" fontId="43" fillId="12" borderId="24" xfId="0" applyFont="1" applyFill="1" applyBorder="1" applyAlignment="1">
      <alignment horizontal="center" vertical="center" wrapText="1"/>
    </xf>
    <xf numFmtId="0" fontId="43" fillId="12" borderId="23" xfId="0" applyFont="1" applyFill="1" applyBorder="1" applyAlignment="1">
      <alignment horizontal="left" vertical="center"/>
    </xf>
    <xf numFmtId="0" fontId="43" fillId="12" borderId="0" xfId="0" applyFont="1" applyFill="1" applyAlignment="1">
      <alignment horizontal="left" vertical="center"/>
    </xf>
    <xf numFmtId="0" fontId="43" fillId="12" borderId="24" xfId="0" applyFont="1" applyFill="1" applyBorder="1" applyAlignment="1">
      <alignment horizontal="left" vertical="center"/>
    </xf>
    <xf numFmtId="0" fontId="43" fillId="12" borderId="23" xfId="0" applyFont="1" applyFill="1" applyBorder="1"/>
    <xf numFmtId="0" fontId="43" fillId="12" borderId="24" xfId="0" applyFont="1" applyFill="1" applyBorder="1"/>
    <xf numFmtId="0" fontId="43" fillId="12" borderId="16" xfId="0" applyFont="1" applyFill="1" applyBorder="1" applyAlignment="1">
      <alignment horizontal="center" vertical="center"/>
    </xf>
    <xf numFmtId="0" fontId="43" fillId="12" borderId="18" xfId="0" applyFont="1" applyFill="1" applyBorder="1" applyAlignment="1">
      <alignment horizontal="center" vertical="center"/>
    </xf>
    <xf numFmtId="0" fontId="43" fillId="13" borderId="26"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20" xfId="0" applyFont="1" applyFill="1" applyBorder="1" applyAlignment="1">
      <alignment horizontal="center" vertical="center" wrapText="1"/>
    </xf>
    <xf numFmtId="0" fontId="43" fillId="13" borderId="12" xfId="0" applyFont="1" applyFill="1" applyBorder="1" applyAlignment="1">
      <alignment horizontal="center" vertical="center" wrapText="1"/>
    </xf>
    <xf numFmtId="0" fontId="43" fillId="13" borderId="22" xfId="0" applyFont="1" applyFill="1" applyBorder="1" applyAlignment="1">
      <alignment horizontal="center" vertical="center" wrapText="1"/>
    </xf>
    <xf numFmtId="0" fontId="43" fillId="12" borderId="19" xfId="0" applyFont="1" applyFill="1" applyBorder="1" applyAlignment="1">
      <alignment horizontal="center" vertical="center" wrapText="1"/>
    </xf>
    <xf numFmtId="0" fontId="43" fillId="12" borderId="20" xfId="0" applyFont="1" applyFill="1" applyBorder="1" applyAlignment="1">
      <alignment horizontal="center" vertical="center" wrapText="1"/>
    </xf>
    <xf numFmtId="0" fontId="43" fillId="12" borderId="19" xfId="0" applyFont="1" applyFill="1" applyBorder="1" applyAlignment="1">
      <alignment horizontal="left" vertical="center"/>
    </xf>
    <xf numFmtId="0" fontId="43" fillId="12" borderId="20" xfId="0" applyFont="1" applyFill="1" applyBorder="1" applyAlignment="1">
      <alignment horizontal="left" vertical="center"/>
    </xf>
    <xf numFmtId="0" fontId="43" fillId="12" borderId="12" xfId="0" applyFont="1" applyFill="1" applyBorder="1" applyAlignment="1">
      <alignment horizontal="left" vertical="center"/>
    </xf>
    <xf numFmtId="0" fontId="43" fillId="12" borderId="19" xfId="0" applyFont="1" applyFill="1" applyBorder="1" applyAlignment="1">
      <alignment horizontal="left" vertical="center" wrapText="1"/>
    </xf>
    <xf numFmtId="0" fontId="43" fillId="12" borderId="12" xfId="0" applyFont="1" applyFill="1" applyBorder="1" applyAlignment="1">
      <alignment horizontal="left" vertical="center" wrapText="1"/>
    </xf>
    <xf numFmtId="0" fontId="43" fillId="12" borderId="19" xfId="0" applyFont="1" applyFill="1" applyBorder="1"/>
    <xf numFmtId="0" fontId="43" fillId="12" borderId="12" xfId="0" applyFont="1" applyFill="1" applyBorder="1"/>
    <xf numFmtId="0" fontId="43" fillId="12" borderId="19" xfId="0" applyFont="1" applyFill="1" applyBorder="1" applyAlignment="1">
      <alignment horizontal="center" vertical="center"/>
    </xf>
    <xf numFmtId="0" fontId="43" fillId="12" borderId="12" xfId="0" applyFont="1" applyFill="1" applyBorder="1" applyAlignment="1">
      <alignment horizontal="center" vertical="center"/>
    </xf>
    <xf numFmtId="0" fontId="43" fillId="13" borderId="27" xfId="0" applyFont="1" applyFill="1" applyBorder="1" applyAlignment="1">
      <alignment horizontal="center" vertical="center" wrapText="1"/>
    </xf>
    <xf numFmtId="0" fontId="43" fillId="13" borderId="0" xfId="0" applyFont="1" applyFill="1" applyAlignment="1">
      <alignment horizontal="left" vertical="center" wrapText="1"/>
    </xf>
    <xf numFmtId="0" fontId="43" fillId="13" borderId="0" xfId="0" applyFont="1" applyFill="1" applyAlignment="1">
      <alignment horizontal="center" vertical="center" wrapText="1"/>
    </xf>
    <xf numFmtId="0" fontId="43" fillId="12" borderId="14" xfId="0" applyFont="1" applyFill="1" applyBorder="1" applyAlignment="1">
      <alignment horizontal="center" wrapText="1"/>
    </xf>
    <xf numFmtId="0" fontId="43" fillId="12" borderId="15" xfId="0" applyFont="1" applyFill="1" applyBorder="1" applyAlignment="1">
      <alignment horizontal="center" wrapText="1"/>
    </xf>
    <xf numFmtId="0" fontId="43" fillId="13" borderId="4" xfId="0" applyFont="1" applyFill="1" applyBorder="1" applyAlignment="1">
      <alignment horizontal="center" vertical="center" wrapText="1"/>
    </xf>
    <xf numFmtId="0" fontId="43" fillId="13" borderId="23" xfId="0" applyFont="1" applyFill="1" applyBorder="1" applyAlignment="1">
      <alignment horizontal="center" vertical="center" wrapText="1"/>
    </xf>
    <xf numFmtId="0" fontId="43" fillId="13" borderId="56" xfId="0" applyFont="1" applyFill="1" applyBorder="1" applyAlignment="1">
      <alignment horizontal="center" vertical="center" wrapText="1"/>
    </xf>
    <xf numFmtId="0" fontId="25" fillId="3" borderId="45" xfId="0" applyFont="1" applyFill="1" applyBorder="1" applyAlignment="1">
      <alignment horizontal="left" vertical="center"/>
    </xf>
    <xf numFmtId="0" fontId="23" fillId="2" borderId="33" xfId="0" applyFont="1" applyFill="1" applyBorder="1" applyAlignment="1">
      <alignment horizontal="center" vertical="center"/>
    </xf>
    <xf numFmtId="0" fontId="23" fillId="2" borderId="35" xfId="0" applyFont="1" applyFill="1" applyBorder="1" applyAlignment="1">
      <alignment horizontal="center" vertical="center"/>
    </xf>
    <xf numFmtId="0" fontId="50" fillId="12" borderId="0" xfId="0" applyFont="1" applyFill="1" applyAlignment="1">
      <alignment horizontal="left" vertical="center"/>
    </xf>
    <xf numFmtId="0" fontId="51" fillId="0" borderId="0" xfId="0" applyFont="1"/>
    <xf numFmtId="0" fontId="52" fillId="12" borderId="31" xfId="0" applyFont="1" applyFill="1" applyBorder="1" applyAlignment="1">
      <alignment horizontal="center" vertical="center" wrapText="1"/>
    </xf>
    <xf numFmtId="0" fontId="52" fillId="12" borderId="31" xfId="0" applyFont="1" applyFill="1" applyBorder="1" applyAlignment="1">
      <alignment horizontal="center" vertical="center"/>
    </xf>
    <xf numFmtId="0" fontId="16" fillId="12" borderId="31" xfId="0" applyFont="1" applyFill="1" applyBorder="1" applyAlignment="1">
      <alignment horizontal="center" vertical="center"/>
    </xf>
    <xf numFmtId="0" fontId="16" fillId="12" borderId="3" xfId="0" applyFont="1" applyFill="1" applyBorder="1" applyAlignment="1">
      <alignment horizontal="right" vertical="center"/>
    </xf>
    <xf numFmtId="0" fontId="16" fillId="16" borderId="1" xfId="0" applyFont="1" applyFill="1" applyBorder="1" applyAlignment="1">
      <alignment vertical="center"/>
    </xf>
    <xf numFmtId="0" fontId="4" fillId="16" borderId="1" xfId="0" applyFont="1" applyFill="1" applyBorder="1" applyAlignment="1">
      <alignment vertical="center"/>
    </xf>
    <xf numFmtId="0" fontId="4" fillId="16" borderId="2" xfId="0" applyFont="1" applyFill="1" applyBorder="1" applyAlignment="1">
      <alignment vertical="center"/>
    </xf>
    <xf numFmtId="0" fontId="4" fillId="16" borderId="28" xfId="0" applyFont="1" applyFill="1" applyBorder="1" applyAlignment="1">
      <alignment vertical="center"/>
    </xf>
    <xf numFmtId="0" fontId="4" fillId="16" borderId="28" xfId="0" applyFont="1" applyFill="1" applyBorder="1" applyAlignment="1">
      <alignment vertical="center" wrapText="1"/>
    </xf>
    <xf numFmtId="0" fontId="4" fillId="16" borderId="3" xfId="0" applyFont="1" applyFill="1" applyBorder="1" applyAlignment="1">
      <alignment vertical="center" wrapText="1"/>
    </xf>
    <xf numFmtId="0" fontId="6" fillId="17" borderId="2" xfId="0" applyFont="1" applyFill="1" applyBorder="1" applyAlignment="1">
      <alignment horizontal="center" vertical="center"/>
    </xf>
    <xf numFmtId="0" fontId="6" fillId="17" borderId="28"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16" fillId="16" borderId="1" xfId="0" applyFont="1" applyFill="1" applyBorder="1" applyAlignment="1">
      <alignment horizontal="center" vertical="center"/>
    </xf>
    <xf numFmtId="0" fontId="16" fillId="16" borderId="1" xfId="0" applyFont="1" applyFill="1" applyBorder="1" applyAlignment="1">
      <alignment horizontal="center" vertical="center" wrapText="1"/>
    </xf>
    <xf numFmtId="0" fontId="6" fillId="17" borderId="1" xfId="0" applyFont="1" applyFill="1" applyBorder="1" applyAlignment="1">
      <alignment horizontal="center" vertical="center"/>
    </xf>
    <xf numFmtId="9" fontId="6" fillId="17" borderId="1" xfId="25" applyFont="1" applyFill="1" applyBorder="1" applyAlignment="1">
      <alignment horizontal="center" vertical="center"/>
    </xf>
    <xf numFmtId="0" fontId="6" fillId="17" borderId="3" xfId="0" applyFont="1" applyFill="1" applyBorder="1" applyAlignment="1">
      <alignment horizontal="center" vertical="center"/>
    </xf>
    <xf numFmtId="0" fontId="17" fillId="0" borderId="0" xfId="0" applyFont="1"/>
    <xf numFmtId="0" fontId="16" fillId="12" borderId="1" xfId="0" applyFont="1" applyFill="1" applyBorder="1" applyAlignment="1">
      <alignment horizontal="center" vertical="center" wrapText="1"/>
    </xf>
    <xf numFmtId="14" fontId="53" fillId="18" borderId="1" xfId="0" applyNumberFormat="1" applyFont="1" applyFill="1" applyBorder="1" applyAlignment="1">
      <alignment horizontal="justify" vertical="center" wrapText="1"/>
    </xf>
    <xf numFmtId="9" fontId="53" fillId="18" borderId="1" xfId="25" applyFont="1" applyFill="1" applyBorder="1" applyAlignment="1">
      <alignment horizontal="center" vertical="center" wrapText="1"/>
    </xf>
    <xf numFmtId="0" fontId="53" fillId="18" borderId="1" xfId="0" applyFont="1" applyFill="1" applyBorder="1" applyAlignment="1">
      <alignment horizontal="center" vertical="center" wrapText="1"/>
    </xf>
    <xf numFmtId="0" fontId="51" fillId="0" borderId="0" xfId="0" applyFont="1" applyAlignment="1">
      <alignment vertical="center"/>
    </xf>
    <xf numFmtId="0" fontId="51" fillId="0" borderId="0" xfId="0" applyFont="1" applyAlignment="1" applyProtection="1">
      <alignment vertical="center"/>
      <protection locked="0"/>
    </xf>
    <xf numFmtId="0" fontId="5" fillId="0" borderId="0" xfId="0" applyFont="1" applyAlignment="1">
      <alignment vertical="center"/>
    </xf>
    <xf numFmtId="0" fontId="4" fillId="16" borderId="5" xfId="0" applyFont="1" applyFill="1" applyBorder="1" applyAlignment="1">
      <alignment horizontal="center" vertical="center" wrapText="1"/>
    </xf>
    <xf numFmtId="0" fontId="4" fillId="16" borderId="3" xfId="0" applyFont="1" applyFill="1" applyBorder="1" applyAlignment="1">
      <alignment vertical="center"/>
    </xf>
    <xf numFmtId="0" fontId="6" fillId="17" borderId="28" xfId="0" applyFont="1" applyFill="1" applyBorder="1" applyAlignment="1">
      <alignment vertical="center"/>
    </xf>
    <xf numFmtId="0" fontId="6" fillId="17" borderId="3" xfId="0" applyFont="1" applyFill="1" applyBorder="1" applyAlignment="1">
      <alignment vertical="center"/>
    </xf>
    <xf numFmtId="0" fontId="17" fillId="0" borderId="0" xfId="0" applyFont="1" applyAlignment="1">
      <alignment vertical="center"/>
    </xf>
    <xf numFmtId="0" fontId="16" fillId="16" borderId="5" xfId="0" applyFont="1" applyFill="1" applyBorder="1" applyAlignment="1">
      <alignment horizontal="center" vertical="center" wrapText="1"/>
    </xf>
    <xf numFmtId="0" fontId="51" fillId="12" borderId="0" xfId="0" applyFont="1" applyFill="1" applyAlignment="1">
      <alignment vertical="center"/>
    </xf>
    <xf numFmtId="0" fontId="5" fillId="12" borderId="0" xfId="0" applyFont="1" applyFill="1" applyAlignment="1">
      <alignment vertical="center"/>
    </xf>
    <xf numFmtId="0" fontId="16" fillId="16" borderId="28" xfId="0" applyFont="1" applyFill="1" applyBorder="1" applyAlignment="1">
      <alignment vertical="center"/>
    </xf>
    <xf numFmtId="0" fontId="16" fillId="16" borderId="3" xfId="0" applyFont="1" applyFill="1" applyBorder="1" applyAlignment="1">
      <alignment vertical="center"/>
    </xf>
    <xf numFmtId="0" fontId="6" fillId="17" borderId="28" xfId="0" applyFont="1" applyFill="1" applyBorder="1" applyAlignment="1">
      <alignment horizontal="center" vertical="center"/>
    </xf>
    <xf numFmtId="0" fontId="53" fillId="12" borderId="2" xfId="1" applyFont="1" applyFill="1" applyBorder="1" applyAlignment="1">
      <alignment vertical="center"/>
    </xf>
    <xf numFmtId="0" fontId="53" fillId="12" borderId="28" xfId="1" applyFont="1" applyFill="1" applyBorder="1" applyAlignment="1">
      <alignment vertical="center" wrapText="1"/>
    </xf>
    <xf numFmtId="0" fontId="53" fillId="12" borderId="3" xfId="1" applyFont="1" applyFill="1" applyBorder="1" applyAlignment="1">
      <alignment vertical="center" wrapText="1"/>
    </xf>
    <xf numFmtId="0" fontId="6" fillId="17" borderId="28" xfId="0" applyFont="1" applyFill="1" applyBorder="1" applyAlignment="1">
      <alignment vertical="center" wrapText="1"/>
    </xf>
    <xf numFmtId="0" fontId="6" fillId="17" borderId="3" xfId="0" applyFont="1" applyFill="1" applyBorder="1" applyAlignment="1">
      <alignment vertical="center" wrapText="1"/>
    </xf>
    <xf numFmtId="0" fontId="17" fillId="12"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16" borderId="1" xfId="0" applyFont="1" applyFill="1" applyBorder="1" applyAlignment="1">
      <alignment horizontal="left" vertical="center"/>
    </xf>
    <xf numFmtId="0" fontId="16" fillId="16" borderId="2" xfId="0" applyFont="1" applyFill="1" applyBorder="1" applyAlignment="1">
      <alignment horizontal="left" vertical="center"/>
    </xf>
    <xf numFmtId="164" fontId="4" fillId="16" borderId="28" xfId="0" applyNumberFormat="1" applyFont="1" applyFill="1" applyBorder="1" applyAlignment="1">
      <alignment vertical="center"/>
    </xf>
    <xf numFmtId="14" fontId="53" fillId="12" borderId="2" xfId="0" applyNumberFormat="1" applyFont="1" applyFill="1" applyBorder="1" applyAlignment="1">
      <alignment horizontal="justify" vertical="center" wrapText="1"/>
    </xf>
    <xf numFmtId="9" fontId="53" fillId="12" borderId="28" xfId="25" applyFont="1" applyFill="1" applyBorder="1" applyAlignment="1">
      <alignment horizontal="center" vertical="center" wrapText="1"/>
    </xf>
    <xf numFmtId="0" fontId="53" fillId="12" borderId="28"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16" fillId="16" borderId="2" xfId="0" applyFont="1" applyFill="1" applyBorder="1" applyAlignment="1">
      <alignment vertical="center"/>
    </xf>
    <xf numFmtId="0" fontId="16" fillId="19" borderId="1" xfId="0" applyFont="1" applyFill="1" applyBorder="1" applyAlignment="1">
      <alignment horizontal="center" vertical="center"/>
    </xf>
    <xf numFmtId="9" fontId="17" fillId="12" borderId="1" xfId="0" applyNumberFormat="1" applyFont="1" applyFill="1" applyBorder="1" applyAlignment="1">
      <alignment horizontal="center" vertical="center" wrapText="1"/>
    </xf>
    <xf numFmtId="164" fontId="17" fillId="0" borderId="1" xfId="0" applyNumberFormat="1" applyFont="1" applyBorder="1" applyAlignment="1">
      <alignment horizontal="center" vertical="center"/>
    </xf>
    <xf numFmtId="9" fontId="17" fillId="12" borderId="0" xfId="0" applyNumberFormat="1" applyFont="1" applyFill="1" applyAlignment="1">
      <alignment horizontal="center" vertical="center" wrapText="1"/>
    </xf>
    <xf numFmtId="164" fontId="17" fillId="0" borderId="0" xfId="0" applyNumberFormat="1" applyFont="1" applyAlignment="1">
      <alignment horizontal="center" vertical="center"/>
    </xf>
    <xf numFmtId="0" fontId="16" fillId="16" borderId="0" xfId="0" applyFont="1" applyFill="1" applyAlignment="1">
      <alignment horizontal="center" vertical="center"/>
    </xf>
    <xf numFmtId="0" fontId="16" fillId="16" borderId="0" xfId="0" applyFont="1" applyFill="1" applyAlignment="1">
      <alignment horizontal="center" vertical="center" wrapText="1"/>
    </xf>
    <xf numFmtId="0" fontId="51" fillId="16" borderId="0" xfId="0" applyFont="1" applyFill="1"/>
    <xf numFmtId="0" fontId="4" fillId="0" borderId="0" xfId="0" applyFont="1"/>
    <xf numFmtId="0" fontId="43" fillId="12" borderId="21" xfId="0" applyFont="1" applyFill="1" applyBorder="1" applyAlignment="1">
      <alignment horizontal="left" vertical="center" wrapText="1"/>
    </xf>
    <xf numFmtId="0" fontId="43" fillId="12" borderId="22" xfId="0" applyFont="1" applyFill="1" applyBorder="1" applyAlignment="1">
      <alignment horizontal="left" vertical="center" wrapText="1"/>
    </xf>
    <xf numFmtId="0" fontId="43" fillId="12" borderId="11" xfId="0" applyFont="1" applyFill="1" applyBorder="1" applyAlignment="1">
      <alignment horizontal="left" vertical="center" wrapText="1"/>
    </xf>
    <xf numFmtId="0" fontId="43" fillId="13" borderId="57" xfId="0" applyFont="1" applyFill="1" applyBorder="1" applyAlignment="1">
      <alignment horizontal="justify" vertical="top" wrapText="1"/>
    </xf>
    <xf numFmtId="0" fontId="43" fillId="13" borderId="58" xfId="0" applyFont="1" applyFill="1" applyBorder="1" applyAlignment="1">
      <alignment horizontal="justify" vertical="top" wrapText="1"/>
    </xf>
    <xf numFmtId="0" fontId="43" fillId="13" borderId="59" xfId="0" applyFont="1" applyFill="1" applyBorder="1" applyAlignment="1">
      <alignment horizontal="justify" vertical="top" wrapText="1"/>
    </xf>
    <xf numFmtId="0" fontId="43" fillId="13" borderId="57" xfId="0" applyFont="1" applyFill="1" applyBorder="1" applyAlignment="1">
      <alignment horizontal="center" vertical="center" wrapText="1"/>
    </xf>
    <xf numFmtId="0" fontId="43" fillId="13" borderId="58" xfId="0" applyFont="1" applyFill="1" applyBorder="1" applyAlignment="1">
      <alignment horizontal="center" vertical="center" wrapText="1"/>
    </xf>
    <xf numFmtId="0" fontId="43" fillId="13" borderId="59" xfId="0" applyFont="1" applyFill="1" applyBorder="1" applyAlignment="1">
      <alignment horizontal="center" vertical="center" wrapText="1"/>
    </xf>
  </cellXfs>
  <cellStyles count="26">
    <cellStyle name="Hipervínculo" xfId="1" builtinId="8"/>
    <cellStyle name="Normal" xfId="0" builtinId="0"/>
    <cellStyle name="Normal 2 2" xfId="2" xr:uid="{00000000-0005-0000-0000-000002000000}"/>
    <cellStyle name="Normal 3" xfId="3" xr:uid="{00000000-0005-0000-0000-000003000000}"/>
    <cellStyle name="Normal 3 2" xfId="4" xr:uid="{00000000-0005-0000-0000-000004000000}"/>
    <cellStyle name="Normal 3 3" xfId="5" xr:uid="{00000000-0005-0000-0000-000005000000}"/>
    <cellStyle name="Normal 3 3 2" xfId="6" xr:uid="{00000000-0005-0000-0000-000006000000}"/>
    <cellStyle name="Normal 3 3 2 2" xfId="7" xr:uid="{00000000-0005-0000-0000-000007000000}"/>
    <cellStyle name="Normal 3 3 2 3" xfId="8" xr:uid="{00000000-0005-0000-0000-000008000000}"/>
    <cellStyle name="Normal 3 3 2 4" xfId="9" xr:uid="{00000000-0005-0000-0000-000009000000}"/>
    <cellStyle name="Normal 3 3 2 5" xfId="10" xr:uid="{00000000-0005-0000-0000-00000A000000}"/>
    <cellStyle name="Normal 3 4" xfId="11" xr:uid="{00000000-0005-0000-0000-00000B000000}"/>
    <cellStyle name="Normal 3 4 2" xfId="12" xr:uid="{00000000-0005-0000-0000-00000C000000}"/>
    <cellStyle name="Normal 3 4 3" xfId="13" xr:uid="{00000000-0005-0000-0000-00000D000000}"/>
    <cellStyle name="Normal 3 4 4" xfId="14" xr:uid="{00000000-0005-0000-0000-00000E000000}"/>
    <cellStyle name="Normal 3 4 5" xfId="15" xr:uid="{00000000-0005-0000-0000-00000F000000}"/>
    <cellStyle name="Normal 3 5" xfId="16" xr:uid="{00000000-0005-0000-0000-000010000000}"/>
    <cellStyle name="Normal 3 6" xfId="17" xr:uid="{00000000-0005-0000-0000-000011000000}"/>
    <cellStyle name="Normal 5 2" xfId="18" xr:uid="{00000000-0005-0000-0000-000012000000}"/>
    <cellStyle name="Normal 8" xfId="19" xr:uid="{00000000-0005-0000-0000-000013000000}"/>
    <cellStyle name="Normal 8 2" xfId="20" xr:uid="{00000000-0005-0000-0000-000014000000}"/>
    <cellStyle name="Normal 8 3" xfId="21" xr:uid="{00000000-0005-0000-0000-000015000000}"/>
    <cellStyle name="Normal 8 4" xfId="22" xr:uid="{00000000-0005-0000-0000-000016000000}"/>
    <cellStyle name="Normal 8 5" xfId="23" xr:uid="{00000000-0005-0000-0000-000017000000}"/>
    <cellStyle name="Normal_SHEET" xfId="24" xr:uid="{00000000-0005-0000-0000-000018000000}"/>
    <cellStyle name="Porcentaje" xfId="25" builtinId="5"/>
  </cellStyles>
  <dxfs count="306">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
      <font>
        <b val="0"/>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calcChain" Target="calcChain.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Lit>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Lit>
          </c:cat>
          <c:val>
            <c:numLit>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Lit>
          </c:val>
          <c:extLst>
            <c:ext xmlns:c16="http://schemas.microsoft.com/office/drawing/2014/chart" uri="{C3380CC4-5D6E-409C-BE32-E72D297353CC}">
              <c16:uniqueId val="{00000000-843F-4C36-9C18-DE574F312EF0}"/>
            </c:ext>
          </c:extLst>
        </c:ser>
        <c:dLbls>
          <c:showLegendKey val="0"/>
          <c:showVal val="0"/>
          <c:showCatName val="0"/>
          <c:showSerName val="0"/>
          <c:showPercent val="0"/>
          <c:showBubbleSize val="0"/>
        </c:dLbls>
        <c:gapWidth val="219"/>
        <c:overlap val="-27"/>
        <c:axId val="367876304"/>
        <c:axId val="1"/>
      </c:barChart>
      <c:catAx>
        <c:axId val="36787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O"/>
          </a:p>
        </c:txPr>
        <c:crossAx val="3678763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Lit>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Lit>
          </c:cat>
          <c:val>
            <c:numLit>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Lit>
          </c:val>
          <c:extLst>
            <c:ext xmlns:c16="http://schemas.microsoft.com/office/drawing/2014/chart" uri="{C3380CC4-5D6E-409C-BE32-E72D297353CC}">
              <c16:uniqueId val="{00000000-F3D5-4F65-A3CD-FADD07E3B486}"/>
            </c:ext>
          </c:extLst>
        </c:ser>
        <c:dLbls>
          <c:showLegendKey val="0"/>
          <c:showVal val="0"/>
          <c:showCatName val="0"/>
          <c:showSerName val="0"/>
          <c:showPercent val="0"/>
          <c:showBubbleSize val="0"/>
        </c:dLbls>
        <c:gapWidth val="182"/>
        <c:axId val="371408384"/>
        <c:axId val="1"/>
      </c:barChart>
      <c:catAx>
        <c:axId val="37140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s-CO"/>
          </a:p>
        </c:txPr>
        <c:crossAx val="37140838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jpeg"/><Relationship Id="rId4" Type="http://schemas.openxmlformats.org/officeDocument/2006/relationships/hyperlink" Target="#'Ajustada Julio'!A1"/></Relationships>
</file>

<file path=xl/drawings/_rels/drawing4.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hyperlink" Target="#'Ajustada Julio'!A1"/><Relationship Id="rId4"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0.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5064702</xdr:colOff>
      <xdr:row>0</xdr:row>
      <xdr:rowOff>952500</xdr:rowOff>
    </xdr:to>
    <xdr:pic>
      <xdr:nvPicPr>
        <xdr:cNvPr id="636933" name="Picture 1">
          <a:extLst>
            <a:ext uri="{FF2B5EF4-FFF2-40B4-BE49-F238E27FC236}">
              <a16:creationId xmlns:a16="http://schemas.microsoft.com/office/drawing/2014/main" id="{7F1A83D8-6999-4B4F-B5CC-98F058C31FD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0482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476" name="Gráfico 1">
          <a:extLst>
            <a:ext uri="{FF2B5EF4-FFF2-40B4-BE49-F238E27FC236}">
              <a16:creationId xmlns:a16="http://schemas.microsoft.com/office/drawing/2014/main" id="{80EF5E50-5483-4F0A-82EE-D5E4228DE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477" name="Gráfico 2">
          <a:extLst>
            <a:ext uri="{FF2B5EF4-FFF2-40B4-BE49-F238E27FC236}">
              <a16:creationId xmlns:a16="http://schemas.microsoft.com/office/drawing/2014/main" id="{5396FA1E-045F-447C-9051-5613E276D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447111" name="Picture 5">
          <a:extLst>
            <a:ext uri="{FF2B5EF4-FFF2-40B4-BE49-F238E27FC236}">
              <a16:creationId xmlns:a16="http://schemas.microsoft.com/office/drawing/2014/main" id="{790913E5-C77B-41E7-B327-BA2765D2A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38100</xdr:colOff>
      <xdr:row>11</xdr:row>
      <xdr:rowOff>161925</xdr:rowOff>
    </xdr:from>
    <xdr:to>
      <xdr:col>6</xdr:col>
      <xdr:colOff>942975</xdr:colOff>
      <xdr:row>24</xdr:row>
      <xdr:rowOff>76200</xdr:rowOff>
    </xdr:to>
    <xdr:grpSp>
      <xdr:nvGrpSpPr>
        <xdr:cNvPr id="447112" name="Grupo 2">
          <a:extLst>
            <a:ext uri="{FF2B5EF4-FFF2-40B4-BE49-F238E27FC236}">
              <a16:creationId xmlns:a16="http://schemas.microsoft.com/office/drawing/2014/main" id="{CDC69AB5-76B2-4B22-BCFF-79EE2D64696F}"/>
            </a:ext>
          </a:extLst>
        </xdr:cNvPr>
        <xdr:cNvGrpSpPr>
          <a:grpSpLocks/>
        </xdr:cNvGrpSpPr>
      </xdr:nvGrpSpPr>
      <xdr:grpSpPr bwMode="auto">
        <a:xfrm>
          <a:off x="38100" y="6198394"/>
          <a:ext cx="8739188" cy="4248150"/>
          <a:chOff x="0" y="6246019"/>
          <a:chExt cx="8739188" cy="4248150"/>
        </a:xfrm>
      </xdr:grpSpPr>
      <xdr:pic>
        <xdr:nvPicPr>
          <xdr:cNvPr id="447116" name="Picture 4">
            <a:extLst>
              <a:ext uri="{FF2B5EF4-FFF2-40B4-BE49-F238E27FC236}">
                <a16:creationId xmlns:a16="http://schemas.microsoft.com/office/drawing/2014/main" id="{9B2BF164-F79E-49E6-9659-349E37F54B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46019"/>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A4DEC55A-5242-4702-B0C0-70C9A7B20623}"/>
              </a:ext>
            </a:extLst>
          </xdr:cNvPr>
          <xdr:cNvSpPr/>
        </xdr:nvSpPr>
        <xdr:spPr>
          <a:xfrm>
            <a:off x="2389473" y="7796020"/>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t>No</a:t>
            </a:r>
            <a:r>
              <a:rPr lang="es-CO" sz="2800" baseline="0"/>
              <a:t> aplica para los riesgos de corrupción</a:t>
            </a:r>
            <a:endParaRPr lang="es-CO" sz="2800"/>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447113" name="Imagen 2">
          <a:extLst>
            <a:ext uri="{FF2B5EF4-FFF2-40B4-BE49-F238E27FC236}">
              <a16:creationId xmlns:a16="http://schemas.microsoft.com/office/drawing/2014/main" id="{8FFB4AB2-1B97-444B-BF17-E54214BF55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8B502BE8-6166-4A01-ADB6-E3F2FA567190}"/>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t>VOLVER</a:t>
          </a:r>
          <a:r>
            <a:rPr lang="es-CO" sz="2400" b="1" baseline="0"/>
            <a:t> A MATRIZ</a:t>
          </a:r>
          <a:endParaRPr lang="es-CO" sz="2400" b="1"/>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7C74961E-CA87-4733-B9FA-001BAE0DC144}"/>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476250</xdr:colOff>
      <xdr:row>7</xdr:row>
      <xdr:rowOff>457200</xdr:rowOff>
    </xdr:from>
    <xdr:to>
      <xdr:col>22</xdr:col>
      <xdr:colOff>447675</xdr:colOff>
      <xdr:row>25</xdr:row>
      <xdr:rowOff>1676400</xdr:rowOff>
    </xdr:to>
    <xdr:pic>
      <xdr:nvPicPr>
        <xdr:cNvPr id="547978" name="Imagen 1">
          <a:extLst>
            <a:ext uri="{FF2B5EF4-FFF2-40B4-BE49-F238E27FC236}">
              <a16:creationId xmlns:a16="http://schemas.microsoft.com/office/drawing/2014/main" id="{FB39E2AC-2432-4139-8344-AE6EA5441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525750" y="1590675"/>
          <a:ext cx="12163425" cy="1568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9EF695B4-4258-4936-8A16-611453A02C36}"/>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6770A805-B9F7-45D7-A0F5-115B3330E213}"/>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528658" name="Imagen 1">
          <a:extLst>
            <a:ext uri="{FF2B5EF4-FFF2-40B4-BE49-F238E27FC236}">
              <a16:creationId xmlns:a16="http://schemas.microsoft.com/office/drawing/2014/main" id="{6FA9B66B-F701-4971-9872-3CB13E8D3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528659" name="Imagen 2">
          <a:extLst>
            <a:ext uri="{FF2B5EF4-FFF2-40B4-BE49-F238E27FC236}">
              <a16:creationId xmlns:a16="http://schemas.microsoft.com/office/drawing/2014/main" id="{8D07DFD9-892B-44BA-882A-E4AC0DE8D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528660" name="Imagen 5">
          <a:extLst>
            <a:ext uri="{FF2B5EF4-FFF2-40B4-BE49-F238E27FC236}">
              <a16:creationId xmlns:a16="http://schemas.microsoft.com/office/drawing/2014/main" id="{DE7F94F9-8781-4F77-8EA0-0E98FF89CF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528661" name="Imagen 6">
          <a:extLst>
            <a:ext uri="{FF2B5EF4-FFF2-40B4-BE49-F238E27FC236}">
              <a16:creationId xmlns:a16="http://schemas.microsoft.com/office/drawing/2014/main" id="{5EE2DBB3-B948-409E-8DC2-07433D2F5CA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4911F239-566D-4BAF-B7ED-94477503D6B0}"/>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34770" name="Imagen 1">
          <a:extLst>
            <a:ext uri="{FF2B5EF4-FFF2-40B4-BE49-F238E27FC236}">
              <a16:creationId xmlns:a16="http://schemas.microsoft.com/office/drawing/2014/main" id="{0F620EF2-C631-4FD5-99F2-134A0E91B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34771" name="Imagen 1">
          <a:extLst>
            <a:ext uri="{FF2B5EF4-FFF2-40B4-BE49-F238E27FC236}">
              <a16:creationId xmlns:a16="http://schemas.microsoft.com/office/drawing/2014/main" id="{D8135CC4-0D89-4856-9F15-8D3BA9050B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E1F5F133-4D34-47E9-8190-99CD32B35B8E}"/>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1</xdr:row>
      <xdr:rowOff>66675</xdr:rowOff>
    </xdr:from>
    <xdr:to>
      <xdr:col>16</xdr:col>
      <xdr:colOff>666750</xdr:colOff>
      <xdr:row>82</xdr:row>
      <xdr:rowOff>9525</xdr:rowOff>
    </xdr:to>
    <xdr:pic>
      <xdr:nvPicPr>
        <xdr:cNvPr id="334693" name="Imagen 2">
          <a:extLst>
            <a:ext uri="{FF2B5EF4-FFF2-40B4-BE49-F238E27FC236}">
              <a16:creationId xmlns:a16="http://schemas.microsoft.com/office/drawing/2014/main" id="{4BB3758B-DE17-4684-9509-19D895B7A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0" y="1276350"/>
          <a:ext cx="12973050" cy="1296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495300</xdr:colOff>
      <xdr:row>4</xdr:row>
      <xdr:rowOff>19050</xdr:rowOff>
    </xdr:from>
    <xdr:to>
      <xdr:col>35</xdr:col>
      <xdr:colOff>571500</xdr:colOff>
      <xdr:row>61</xdr:row>
      <xdr:rowOff>47625</xdr:rowOff>
    </xdr:to>
    <xdr:pic>
      <xdr:nvPicPr>
        <xdr:cNvPr id="334694" name="Imagen 1">
          <a:extLst>
            <a:ext uri="{FF2B5EF4-FFF2-40B4-BE49-F238E27FC236}">
              <a16:creationId xmlns:a16="http://schemas.microsoft.com/office/drawing/2014/main" id="{63316795-4846-4BF3-959D-965A72BFBA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3849350" y="1714500"/>
          <a:ext cx="13792200" cy="916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2FADE0D-46D4-4344-8FD1-75377392EDEA}"/>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1558A8F4-5D82-4DC4-9EB9-E17E0DFD327F}"/>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CB49327B-3A35-45B9-B41B-D334BC35E3F1}"/>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367B0782-6196-428E-AD5E-99DB924C59FB}"/>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
      <sheetName val="Hoja1"/>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sheetData sheetId="3">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abSelected="1" zoomScale="40" zoomScaleNormal="40" workbookViewId="0">
      <pane ySplit="4" topLeftCell="A5" activePane="bottomLeft" state="frozen"/>
      <selection pane="bottomLeft" activeCell="F4" sqref="F4"/>
    </sheetView>
  </sheetViews>
  <sheetFormatPr baseColWidth="10" defaultRowHeight="15"/>
  <cols>
    <col min="1" max="1" width="31.85546875" style="217" customWidth="1"/>
    <col min="2" max="2" width="24.42578125" style="217" customWidth="1"/>
    <col min="3" max="3" width="77.42578125" style="217" customWidth="1"/>
    <col min="4" max="4" width="59.28515625" style="217" customWidth="1"/>
    <col min="5" max="5" width="71.42578125" style="217" customWidth="1"/>
    <col min="6" max="6" width="44.28515625" style="217" customWidth="1"/>
    <col min="7" max="8" width="27.7109375" style="217" customWidth="1"/>
    <col min="9" max="9" width="33.85546875" style="217" customWidth="1"/>
    <col min="10" max="10" width="255.42578125" style="217" customWidth="1"/>
    <col min="11" max="11" width="39.140625" style="217" customWidth="1"/>
    <col min="12" max="12" width="46.85546875" style="217" customWidth="1"/>
    <col min="13" max="13" width="126.7109375" style="217" customWidth="1"/>
    <col min="14" max="16384" width="11.42578125" style="217"/>
  </cols>
  <sheetData>
    <row r="1" spans="1:13" s="217" customFormat="1" ht="140.25" customHeight="1">
      <c r="A1" s="216" t="s">
        <v>237</v>
      </c>
      <c r="B1" s="216"/>
      <c r="C1" s="216"/>
      <c r="D1" s="216"/>
      <c r="E1" s="216"/>
      <c r="F1" s="216"/>
      <c r="G1" s="216"/>
      <c r="H1" s="216"/>
      <c r="I1" s="216"/>
    </row>
    <row r="2" spans="1:13" s="217" customFormat="1" ht="46.5" hidden="1" customHeight="1">
      <c r="A2" s="218"/>
      <c r="B2" s="219"/>
      <c r="C2" s="219"/>
      <c r="D2" s="219"/>
      <c r="E2" s="219"/>
      <c r="F2" s="219"/>
      <c r="G2" s="220"/>
      <c r="H2" s="220"/>
      <c r="I2" s="221" t="s">
        <v>238</v>
      </c>
    </row>
    <row r="3" spans="1:13" s="217" customFormat="1" ht="93" customHeight="1">
      <c r="A3" s="222" t="s">
        <v>239</v>
      </c>
      <c r="B3" s="223"/>
      <c r="C3" s="224"/>
      <c r="D3" s="225"/>
      <c r="E3" s="225"/>
      <c r="F3" s="225"/>
      <c r="G3" s="225"/>
      <c r="H3" s="226"/>
      <c r="I3" s="227"/>
      <c r="J3" s="228" t="s">
        <v>604</v>
      </c>
      <c r="K3" s="229"/>
      <c r="L3" s="229"/>
      <c r="M3" s="230"/>
    </row>
    <row r="4" spans="1:13" s="236" customFormat="1" ht="80.25" customHeight="1">
      <c r="A4" s="231" t="s">
        <v>240</v>
      </c>
      <c r="B4" s="222" t="s">
        <v>241</v>
      </c>
      <c r="C4" s="232"/>
      <c r="D4" s="232" t="s">
        <v>242</v>
      </c>
      <c r="E4" s="232" t="s">
        <v>243</v>
      </c>
      <c r="F4" s="231" t="s">
        <v>244</v>
      </c>
      <c r="G4" s="231" t="s">
        <v>245</v>
      </c>
      <c r="H4" s="232" t="s">
        <v>246</v>
      </c>
      <c r="I4" s="232" t="s">
        <v>247</v>
      </c>
      <c r="J4" s="233" t="s">
        <v>248</v>
      </c>
      <c r="K4" s="234" t="s">
        <v>249</v>
      </c>
      <c r="L4" s="235" t="s">
        <v>211</v>
      </c>
      <c r="M4" s="230" t="s">
        <v>212</v>
      </c>
    </row>
    <row r="5" spans="1:13" s="241" customFormat="1" ht="283.5">
      <c r="A5" s="237" t="s">
        <v>250</v>
      </c>
      <c r="B5" s="232" t="s">
        <v>251</v>
      </c>
      <c r="C5" s="48" t="s">
        <v>252</v>
      </c>
      <c r="D5" s="49" t="s">
        <v>253</v>
      </c>
      <c r="E5" s="49" t="s">
        <v>254</v>
      </c>
      <c r="F5" s="49" t="s">
        <v>255</v>
      </c>
      <c r="G5" s="58">
        <v>43891</v>
      </c>
      <c r="H5" s="50">
        <v>44165</v>
      </c>
      <c r="I5" s="49" t="s">
        <v>256</v>
      </c>
      <c r="J5" s="238" t="s">
        <v>257</v>
      </c>
      <c r="K5" s="239">
        <f>20%+30%+10%+40%</f>
        <v>1</v>
      </c>
      <c r="L5" s="240" t="s">
        <v>196</v>
      </c>
      <c r="M5" s="240" t="s">
        <v>258</v>
      </c>
    </row>
    <row r="6" spans="1:13" s="242" customFormat="1" ht="72">
      <c r="A6" s="237" t="s">
        <v>259</v>
      </c>
      <c r="B6" s="232" t="s">
        <v>260</v>
      </c>
      <c r="C6" s="48" t="s">
        <v>261</v>
      </c>
      <c r="D6" s="49" t="s">
        <v>262</v>
      </c>
      <c r="E6" s="49" t="s">
        <v>263</v>
      </c>
      <c r="F6" s="49" t="s">
        <v>255</v>
      </c>
      <c r="G6" s="58">
        <v>43831</v>
      </c>
      <c r="H6" s="50">
        <v>43861</v>
      </c>
      <c r="I6" s="49" t="s">
        <v>256</v>
      </c>
      <c r="J6" s="238" t="s">
        <v>264</v>
      </c>
      <c r="K6" s="239">
        <f>1/1</f>
        <v>1</v>
      </c>
      <c r="L6" s="240" t="s">
        <v>196</v>
      </c>
      <c r="M6" s="240" t="s">
        <v>265</v>
      </c>
    </row>
    <row r="7" spans="1:13" s="242" customFormat="1" ht="121.5">
      <c r="A7" s="237" t="s">
        <v>266</v>
      </c>
      <c r="B7" s="232" t="s">
        <v>267</v>
      </c>
      <c r="C7" s="48" t="s">
        <v>268</v>
      </c>
      <c r="D7" s="49" t="s">
        <v>269</v>
      </c>
      <c r="E7" s="49" t="s">
        <v>270</v>
      </c>
      <c r="F7" s="49" t="s">
        <v>255</v>
      </c>
      <c r="G7" s="50">
        <v>43862</v>
      </c>
      <c r="H7" s="50">
        <v>44195</v>
      </c>
      <c r="I7" s="49" t="s">
        <v>256</v>
      </c>
      <c r="J7" s="238" t="s">
        <v>271</v>
      </c>
      <c r="K7" s="239">
        <f>1/1</f>
        <v>1</v>
      </c>
      <c r="L7" s="240" t="s">
        <v>196</v>
      </c>
      <c r="M7" s="240" t="s">
        <v>272</v>
      </c>
    </row>
    <row r="8" spans="1:13" s="242" customFormat="1" ht="244.5" customHeight="1">
      <c r="A8" s="237" t="s">
        <v>273</v>
      </c>
      <c r="B8" s="232" t="s">
        <v>274</v>
      </c>
      <c r="C8" s="48" t="s">
        <v>275</v>
      </c>
      <c r="D8" s="49" t="s">
        <v>276</v>
      </c>
      <c r="E8" s="49" t="s">
        <v>277</v>
      </c>
      <c r="F8" s="49" t="s">
        <v>278</v>
      </c>
      <c r="G8" s="50" t="s">
        <v>279</v>
      </c>
      <c r="H8" s="50">
        <v>44196</v>
      </c>
      <c r="I8" s="49" t="s">
        <v>256</v>
      </c>
      <c r="J8" s="238" t="s">
        <v>280</v>
      </c>
      <c r="K8" s="239">
        <f>3/3</f>
        <v>1</v>
      </c>
      <c r="L8" s="240" t="s">
        <v>196</v>
      </c>
      <c r="M8" s="240" t="s">
        <v>281</v>
      </c>
    </row>
    <row r="9" spans="1:13" s="243" customFormat="1" ht="72">
      <c r="A9" s="47" t="s">
        <v>282</v>
      </c>
      <c r="B9" s="232" t="s">
        <v>283</v>
      </c>
      <c r="C9" s="48" t="s">
        <v>284</v>
      </c>
      <c r="D9" s="49" t="s">
        <v>285</v>
      </c>
      <c r="E9" s="49" t="s">
        <v>286</v>
      </c>
      <c r="F9" s="49" t="s">
        <v>287</v>
      </c>
      <c r="G9" s="50">
        <v>43850</v>
      </c>
      <c r="H9" s="50">
        <v>43864</v>
      </c>
      <c r="I9" s="49" t="s">
        <v>288</v>
      </c>
      <c r="J9" s="238" t="s">
        <v>289</v>
      </c>
      <c r="K9" s="239">
        <f>1/1</f>
        <v>1</v>
      </c>
      <c r="L9" s="240" t="s">
        <v>196</v>
      </c>
      <c r="M9" s="240" t="s">
        <v>290</v>
      </c>
    </row>
    <row r="10" spans="1:13" s="243" customFormat="1" ht="196.5" customHeight="1">
      <c r="A10" s="47" t="s">
        <v>282</v>
      </c>
      <c r="B10" s="232" t="s">
        <v>291</v>
      </c>
      <c r="C10" s="48" t="s">
        <v>292</v>
      </c>
      <c r="D10" s="49" t="s">
        <v>293</v>
      </c>
      <c r="E10" s="49" t="s">
        <v>294</v>
      </c>
      <c r="F10" s="49" t="s">
        <v>295</v>
      </c>
      <c r="G10" s="50">
        <v>43838</v>
      </c>
      <c r="H10" s="50">
        <v>44090</v>
      </c>
      <c r="I10" s="49" t="s">
        <v>288</v>
      </c>
      <c r="J10" s="238" t="s">
        <v>296</v>
      </c>
      <c r="K10" s="239">
        <f>3/3</f>
        <v>1</v>
      </c>
      <c r="L10" s="240" t="s">
        <v>196</v>
      </c>
      <c r="M10" s="240" t="s">
        <v>297</v>
      </c>
    </row>
    <row r="11" spans="1:13" s="243" customFormat="1" ht="196.5" customHeight="1">
      <c r="A11" s="47" t="s">
        <v>282</v>
      </c>
      <c r="B11" s="244" t="s">
        <v>298</v>
      </c>
      <c r="C11" s="51" t="s">
        <v>299</v>
      </c>
      <c r="D11" s="52" t="s">
        <v>300</v>
      </c>
      <c r="E11" s="52" t="s">
        <v>301</v>
      </c>
      <c r="F11" s="52" t="s">
        <v>295</v>
      </c>
      <c r="G11" s="53">
        <v>43864</v>
      </c>
      <c r="H11" s="53">
        <v>44196</v>
      </c>
      <c r="I11" s="49" t="s">
        <v>288</v>
      </c>
      <c r="J11" s="238" t="s">
        <v>302</v>
      </c>
      <c r="K11" s="239">
        <f>1/1</f>
        <v>1</v>
      </c>
      <c r="L11" s="240" t="s">
        <v>196</v>
      </c>
      <c r="M11" s="240" t="s">
        <v>303</v>
      </c>
    </row>
    <row r="12" spans="1:13" s="241" customFormat="1" ht="20.25">
      <c r="A12" s="222" t="s">
        <v>304</v>
      </c>
      <c r="B12" s="223"/>
      <c r="C12" s="224"/>
      <c r="D12" s="225"/>
      <c r="E12" s="225"/>
      <c r="F12" s="225"/>
      <c r="G12" s="225"/>
      <c r="H12" s="225"/>
      <c r="I12" s="245"/>
      <c r="J12" s="228" t="s">
        <v>604</v>
      </c>
      <c r="K12" s="246"/>
      <c r="L12" s="246"/>
      <c r="M12" s="247"/>
    </row>
    <row r="13" spans="1:13" s="248" customFormat="1" ht="98.25" customHeight="1">
      <c r="A13" s="231" t="s">
        <v>305</v>
      </c>
      <c r="B13" s="222" t="s">
        <v>241</v>
      </c>
      <c r="C13" s="232"/>
      <c r="D13" s="232" t="s">
        <v>242</v>
      </c>
      <c r="E13" s="232" t="s">
        <v>306</v>
      </c>
      <c r="F13" s="231" t="s">
        <v>244</v>
      </c>
      <c r="G13" s="232" t="s">
        <v>307</v>
      </c>
      <c r="H13" s="232" t="s">
        <v>246</v>
      </c>
      <c r="I13" s="232" t="s">
        <v>247</v>
      </c>
      <c r="J13" s="233" t="s">
        <v>248</v>
      </c>
      <c r="K13" s="234" t="s">
        <v>249</v>
      </c>
      <c r="L13" s="235" t="s">
        <v>211</v>
      </c>
      <c r="M13" s="230" t="s">
        <v>212</v>
      </c>
    </row>
    <row r="14" spans="1:13" s="250" customFormat="1" ht="90">
      <c r="A14" s="47" t="s">
        <v>308</v>
      </c>
      <c r="B14" s="249" t="s">
        <v>309</v>
      </c>
      <c r="C14" s="51" t="s">
        <v>310</v>
      </c>
      <c r="D14" s="52" t="s">
        <v>311</v>
      </c>
      <c r="E14" s="52" t="s">
        <v>312</v>
      </c>
      <c r="F14" s="52" t="s">
        <v>313</v>
      </c>
      <c r="G14" s="54">
        <v>43832</v>
      </c>
      <c r="H14" s="54">
        <v>44196</v>
      </c>
      <c r="I14" s="52" t="s">
        <v>314</v>
      </c>
      <c r="J14" s="238" t="s">
        <v>315</v>
      </c>
      <c r="K14" s="239">
        <v>1</v>
      </c>
      <c r="L14" s="240" t="s">
        <v>196</v>
      </c>
      <c r="M14" s="240" t="s">
        <v>316</v>
      </c>
    </row>
    <row r="15" spans="1:13" s="250" customFormat="1" ht="326.25" customHeight="1">
      <c r="A15" s="47" t="s">
        <v>308</v>
      </c>
      <c r="B15" s="232" t="s">
        <v>317</v>
      </c>
      <c r="C15" s="57" t="s">
        <v>318</v>
      </c>
      <c r="D15" s="55" t="s">
        <v>319</v>
      </c>
      <c r="E15" s="55" t="s">
        <v>320</v>
      </c>
      <c r="F15" s="55" t="s">
        <v>321</v>
      </c>
      <c r="G15" s="56">
        <v>43831</v>
      </c>
      <c r="H15" s="56">
        <v>44196</v>
      </c>
      <c r="I15" s="49" t="s">
        <v>164</v>
      </c>
      <c r="J15" s="238" t="s">
        <v>322</v>
      </c>
      <c r="K15" s="239">
        <f>11/11</f>
        <v>1</v>
      </c>
      <c r="L15" s="240" t="s">
        <v>196</v>
      </c>
      <c r="M15" s="240" t="s">
        <v>323</v>
      </c>
    </row>
    <row r="16" spans="1:13" s="250" customFormat="1" ht="336" customHeight="1">
      <c r="A16" s="47" t="s">
        <v>308</v>
      </c>
      <c r="B16" s="232" t="s">
        <v>324</v>
      </c>
      <c r="C16" s="57" t="s">
        <v>325</v>
      </c>
      <c r="D16" s="55" t="s">
        <v>326</v>
      </c>
      <c r="E16" s="55" t="s">
        <v>327</v>
      </c>
      <c r="F16" s="55" t="s">
        <v>328</v>
      </c>
      <c r="G16" s="56">
        <v>43831</v>
      </c>
      <c r="H16" s="56">
        <v>44196</v>
      </c>
      <c r="I16" s="49" t="s">
        <v>164</v>
      </c>
      <c r="J16" s="238" t="s">
        <v>329</v>
      </c>
      <c r="K16" s="239">
        <f>((11+11+3+11)+(1+1+1+1))/40</f>
        <v>1</v>
      </c>
      <c r="L16" s="240" t="s">
        <v>196</v>
      </c>
      <c r="M16" s="240" t="s">
        <v>330</v>
      </c>
    </row>
    <row r="17" spans="1:13" s="250" customFormat="1" ht="279.75" customHeight="1">
      <c r="A17" s="47" t="s">
        <v>308</v>
      </c>
      <c r="B17" s="232" t="s">
        <v>331</v>
      </c>
      <c r="C17" s="48" t="s">
        <v>332</v>
      </c>
      <c r="D17" s="49" t="s">
        <v>333</v>
      </c>
      <c r="E17" s="49" t="s">
        <v>334</v>
      </c>
      <c r="F17" s="49" t="s">
        <v>287</v>
      </c>
      <c r="G17" s="58">
        <v>43832</v>
      </c>
      <c r="H17" s="58">
        <v>44196</v>
      </c>
      <c r="I17" s="49" t="s">
        <v>164</v>
      </c>
      <c r="J17" s="238" t="s">
        <v>335</v>
      </c>
      <c r="K17" s="239">
        <f>54/54</f>
        <v>1</v>
      </c>
      <c r="L17" s="240" t="s">
        <v>196</v>
      </c>
      <c r="M17" s="240" t="s">
        <v>336</v>
      </c>
    </row>
    <row r="18" spans="1:13" s="251" customFormat="1" ht="153" customHeight="1">
      <c r="A18" s="47" t="s">
        <v>308</v>
      </c>
      <c r="B18" s="232" t="s">
        <v>337</v>
      </c>
      <c r="C18" s="48" t="s">
        <v>338</v>
      </c>
      <c r="D18" s="49" t="s">
        <v>339</v>
      </c>
      <c r="E18" s="49" t="s">
        <v>340</v>
      </c>
      <c r="F18" s="49" t="s">
        <v>287</v>
      </c>
      <c r="G18" s="58">
        <v>43832</v>
      </c>
      <c r="H18" s="58">
        <v>44196</v>
      </c>
      <c r="I18" s="49" t="s">
        <v>164</v>
      </c>
      <c r="J18" s="238" t="s">
        <v>341</v>
      </c>
      <c r="K18" s="239">
        <v>1</v>
      </c>
      <c r="L18" s="240" t="s">
        <v>342</v>
      </c>
      <c r="M18" s="240" t="s">
        <v>343</v>
      </c>
    </row>
    <row r="19" spans="1:13" s="251" customFormat="1" ht="344.25">
      <c r="A19" s="237" t="s">
        <v>344</v>
      </c>
      <c r="B19" s="232" t="s">
        <v>345</v>
      </c>
      <c r="C19" s="48" t="s">
        <v>346</v>
      </c>
      <c r="D19" s="49" t="s">
        <v>347</v>
      </c>
      <c r="E19" s="49" t="s">
        <v>348</v>
      </c>
      <c r="F19" s="49" t="s">
        <v>349</v>
      </c>
      <c r="G19" s="58">
        <v>43845</v>
      </c>
      <c r="H19" s="58">
        <v>44196</v>
      </c>
      <c r="I19" s="49" t="s">
        <v>350</v>
      </c>
      <c r="J19" s="238" t="s">
        <v>351</v>
      </c>
      <c r="K19" s="239">
        <f>2000/2000</f>
        <v>1</v>
      </c>
      <c r="L19" s="240" t="s">
        <v>196</v>
      </c>
      <c r="M19" s="240" t="s">
        <v>352</v>
      </c>
    </row>
    <row r="20" spans="1:13" s="250" customFormat="1" ht="182.25">
      <c r="A20" s="47" t="s">
        <v>353</v>
      </c>
      <c r="B20" s="232" t="s">
        <v>354</v>
      </c>
      <c r="C20" s="48" t="s">
        <v>355</v>
      </c>
      <c r="D20" s="49" t="s">
        <v>356</v>
      </c>
      <c r="E20" s="49" t="s">
        <v>357</v>
      </c>
      <c r="F20" s="49" t="s">
        <v>358</v>
      </c>
      <c r="G20" s="58">
        <v>43983</v>
      </c>
      <c r="H20" s="58">
        <v>44196</v>
      </c>
      <c r="I20" s="58" t="s">
        <v>350</v>
      </c>
      <c r="J20" s="238" t="s">
        <v>359</v>
      </c>
      <c r="K20" s="239">
        <f>2000/2000</f>
        <v>1</v>
      </c>
      <c r="L20" s="240" t="s">
        <v>196</v>
      </c>
      <c r="M20" s="240" t="s">
        <v>360</v>
      </c>
    </row>
    <row r="21" spans="1:13" s="250" customFormat="1" ht="162">
      <c r="A21" s="237" t="s">
        <v>361</v>
      </c>
      <c r="B21" s="232" t="s">
        <v>362</v>
      </c>
      <c r="C21" s="48" t="s">
        <v>363</v>
      </c>
      <c r="D21" s="49" t="s">
        <v>364</v>
      </c>
      <c r="E21" s="49" t="s">
        <v>365</v>
      </c>
      <c r="F21" s="49" t="s">
        <v>366</v>
      </c>
      <c r="G21" s="58">
        <v>43862</v>
      </c>
      <c r="H21" s="58">
        <v>44196</v>
      </c>
      <c r="I21" s="49" t="s">
        <v>314</v>
      </c>
      <c r="J21" s="238" t="s">
        <v>367</v>
      </c>
      <c r="K21" s="239">
        <v>1</v>
      </c>
      <c r="L21" s="240" t="s">
        <v>196</v>
      </c>
      <c r="M21" s="240" t="s">
        <v>368</v>
      </c>
    </row>
    <row r="22" spans="1:13" s="250" customFormat="1" ht="20.25">
      <c r="A22" s="222" t="s">
        <v>369</v>
      </c>
      <c r="B22" s="252"/>
      <c r="C22" s="252"/>
      <c r="D22" s="252"/>
      <c r="E22" s="252"/>
      <c r="F22" s="252"/>
      <c r="G22" s="252"/>
      <c r="H22" s="252"/>
      <c r="I22" s="253"/>
      <c r="J22" s="228" t="s">
        <v>604</v>
      </c>
      <c r="K22" s="254"/>
      <c r="L22" s="254"/>
      <c r="M22" s="235"/>
    </row>
    <row r="23" spans="1:13" s="248" customFormat="1" ht="136.5" customHeight="1">
      <c r="A23" s="255" t="s">
        <v>370</v>
      </c>
      <c r="B23" s="256"/>
      <c r="C23" s="256"/>
      <c r="D23" s="256"/>
      <c r="E23" s="256"/>
      <c r="F23" s="256"/>
      <c r="G23" s="256"/>
      <c r="H23" s="256"/>
      <c r="I23" s="257"/>
      <c r="J23" s="238" t="s">
        <v>371</v>
      </c>
      <c r="K23" s="239">
        <v>1</v>
      </c>
      <c r="L23" s="240" t="s">
        <v>196</v>
      </c>
      <c r="M23" s="240" t="s">
        <v>372</v>
      </c>
    </row>
    <row r="24" spans="1:13" s="250" customFormat="1" ht="20.25">
      <c r="A24" s="222" t="s">
        <v>373</v>
      </c>
      <c r="B24" s="223"/>
      <c r="C24" s="224"/>
      <c r="D24" s="225"/>
      <c r="E24" s="225"/>
      <c r="F24" s="225"/>
      <c r="G24" s="225"/>
      <c r="H24" s="225"/>
      <c r="I24" s="253"/>
      <c r="J24" s="228" t="s">
        <v>604</v>
      </c>
      <c r="K24" s="258"/>
      <c r="L24" s="258"/>
      <c r="M24" s="259"/>
    </row>
    <row r="25" spans="1:13" s="241" customFormat="1" ht="122.25" customHeight="1">
      <c r="A25" s="231" t="s">
        <v>240</v>
      </c>
      <c r="B25" s="222" t="s">
        <v>241</v>
      </c>
      <c r="C25" s="232"/>
      <c r="D25" s="232" t="s">
        <v>242</v>
      </c>
      <c r="E25" s="232" t="s">
        <v>306</v>
      </c>
      <c r="F25" s="232" t="s">
        <v>244</v>
      </c>
      <c r="G25" s="231" t="s">
        <v>374</v>
      </c>
      <c r="H25" s="231" t="s">
        <v>246</v>
      </c>
      <c r="I25" s="232" t="s">
        <v>247</v>
      </c>
      <c r="J25" s="233" t="s">
        <v>248</v>
      </c>
      <c r="K25" s="234" t="s">
        <v>249</v>
      </c>
      <c r="L25" s="235" t="s">
        <v>211</v>
      </c>
      <c r="M25" s="230" t="s">
        <v>212</v>
      </c>
    </row>
    <row r="26" spans="1:13" s="248" customFormat="1" ht="303.75">
      <c r="A26" s="237" t="s">
        <v>375</v>
      </c>
      <c r="B26" s="232" t="s">
        <v>376</v>
      </c>
      <c r="C26" s="48" t="s">
        <v>377</v>
      </c>
      <c r="D26" s="49" t="s">
        <v>378</v>
      </c>
      <c r="E26" s="49" t="s">
        <v>379</v>
      </c>
      <c r="F26" s="49" t="s">
        <v>380</v>
      </c>
      <c r="G26" s="58">
        <v>43832</v>
      </c>
      <c r="H26" s="58">
        <v>44196</v>
      </c>
      <c r="I26" s="49" t="s">
        <v>164</v>
      </c>
      <c r="J26" s="238" t="s">
        <v>381</v>
      </c>
      <c r="K26" s="239">
        <f>4/4</f>
        <v>1</v>
      </c>
      <c r="L26" s="240" t="s">
        <v>196</v>
      </c>
      <c r="M26" s="240" t="s">
        <v>382</v>
      </c>
    </row>
    <row r="27" spans="1:13" s="241" customFormat="1" ht="225.75" customHeight="1">
      <c r="A27" s="237" t="s">
        <v>383</v>
      </c>
      <c r="B27" s="232" t="s">
        <v>384</v>
      </c>
      <c r="C27" s="48" t="s">
        <v>385</v>
      </c>
      <c r="D27" s="49" t="s">
        <v>386</v>
      </c>
      <c r="E27" s="49" t="s">
        <v>387</v>
      </c>
      <c r="F27" s="49" t="s">
        <v>380</v>
      </c>
      <c r="G27" s="58">
        <v>43832</v>
      </c>
      <c r="H27" s="58">
        <v>44196</v>
      </c>
      <c r="I27" s="49" t="s">
        <v>388</v>
      </c>
      <c r="J27" s="238" t="s">
        <v>389</v>
      </c>
      <c r="K27" s="239">
        <f>3/3</f>
        <v>1</v>
      </c>
      <c r="L27" s="240" t="s">
        <v>196</v>
      </c>
      <c r="M27" s="240" t="s">
        <v>390</v>
      </c>
    </row>
    <row r="28" spans="1:13" s="241" customFormat="1" ht="221.25" customHeight="1">
      <c r="A28" s="237" t="s">
        <v>383</v>
      </c>
      <c r="B28" s="232" t="s">
        <v>391</v>
      </c>
      <c r="C28" s="48" t="s">
        <v>392</v>
      </c>
      <c r="D28" s="49" t="s">
        <v>393</v>
      </c>
      <c r="E28" s="49" t="s">
        <v>394</v>
      </c>
      <c r="F28" s="49" t="s">
        <v>380</v>
      </c>
      <c r="G28" s="58">
        <v>43832</v>
      </c>
      <c r="H28" s="58">
        <v>44012</v>
      </c>
      <c r="I28" s="49" t="s">
        <v>164</v>
      </c>
      <c r="J28" s="238" t="s">
        <v>395</v>
      </c>
      <c r="K28" s="239">
        <v>1</v>
      </c>
      <c r="L28" s="240" t="s">
        <v>196</v>
      </c>
      <c r="M28" s="240" t="s">
        <v>396</v>
      </c>
    </row>
    <row r="29" spans="1:13" s="241" customFormat="1" ht="271.5" customHeight="1">
      <c r="A29" s="237" t="s">
        <v>397</v>
      </c>
      <c r="B29" s="232" t="s">
        <v>398</v>
      </c>
      <c r="C29" s="48" t="s">
        <v>399</v>
      </c>
      <c r="D29" s="49" t="s">
        <v>400</v>
      </c>
      <c r="E29" s="49" t="s">
        <v>401</v>
      </c>
      <c r="F29" s="49" t="s">
        <v>380</v>
      </c>
      <c r="G29" s="58">
        <v>43831</v>
      </c>
      <c r="H29" s="58">
        <v>44196</v>
      </c>
      <c r="I29" s="49" t="s">
        <v>164</v>
      </c>
      <c r="J29" s="238" t="s">
        <v>402</v>
      </c>
      <c r="K29" s="239">
        <f>12/12</f>
        <v>1</v>
      </c>
      <c r="L29" s="240" t="s">
        <v>196</v>
      </c>
      <c r="M29" s="240" t="s">
        <v>403</v>
      </c>
    </row>
    <row r="30" spans="1:13" s="241" customFormat="1" ht="162">
      <c r="A30" s="47" t="s">
        <v>404</v>
      </c>
      <c r="B30" s="232" t="s">
        <v>405</v>
      </c>
      <c r="C30" s="48" t="s">
        <v>406</v>
      </c>
      <c r="D30" s="49" t="s">
        <v>407</v>
      </c>
      <c r="E30" s="49" t="s">
        <v>408</v>
      </c>
      <c r="F30" s="49" t="s">
        <v>380</v>
      </c>
      <c r="G30" s="58">
        <v>43832</v>
      </c>
      <c r="H30" s="58">
        <v>44196</v>
      </c>
      <c r="I30" s="49" t="s">
        <v>164</v>
      </c>
      <c r="J30" s="238" t="s">
        <v>409</v>
      </c>
      <c r="K30" s="239">
        <f>12/12</f>
        <v>1</v>
      </c>
      <c r="L30" s="240" t="s">
        <v>196</v>
      </c>
      <c r="M30" s="240" t="s">
        <v>410</v>
      </c>
    </row>
    <row r="31" spans="1:13" s="241" customFormat="1" ht="252" customHeight="1">
      <c r="A31" s="47" t="s">
        <v>404</v>
      </c>
      <c r="B31" s="232" t="s">
        <v>411</v>
      </c>
      <c r="C31" s="48" t="s">
        <v>412</v>
      </c>
      <c r="D31" s="49" t="s">
        <v>413</v>
      </c>
      <c r="E31" s="49" t="s">
        <v>414</v>
      </c>
      <c r="F31" s="49" t="s">
        <v>380</v>
      </c>
      <c r="G31" s="58">
        <v>43831</v>
      </c>
      <c r="H31" s="58">
        <v>44012</v>
      </c>
      <c r="I31" s="49" t="s">
        <v>164</v>
      </c>
      <c r="J31" s="238" t="s">
        <v>415</v>
      </c>
      <c r="K31" s="239">
        <v>1</v>
      </c>
      <c r="L31" s="240" t="s">
        <v>196</v>
      </c>
      <c r="M31" s="240" t="s">
        <v>416</v>
      </c>
    </row>
    <row r="32" spans="1:13" s="241" customFormat="1" ht="260.25" customHeight="1">
      <c r="A32" s="47" t="s">
        <v>404</v>
      </c>
      <c r="B32" s="232" t="s">
        <v>417</v>
      </c>
      <c r="C32" s="48" t="s">
        <v>418</v>
      </c>
      <c r="D32" s="49" t="s">
        <v>419</v>
      </c>
      <c r="E32" s="49" t="s">
        <v>420</v>
      </c>
      <c r="F32" s="49" t="s">
        <v>380</v>
      </c>
      <c r="G32" s="58">
        <v>43831</v>
      </c>
      <c r="H32" s="58">
        <v>44012</v>
      </c>
      <c r="I32" s="49" t="s">
        <v>164</v>
      </c>
      <c r="J32" s="238" t="s">
        <v>421</v>
      </c>
      <c r="K32" s="239">
        <v>1</v>
      </c>
      <c r="L32" s="240" t="s">
        <v>196</v>
      </c>
      <c r="M32" s="240" t="s">
        <v>422</v>
      </c>
    </row>
    <row r="33" spans="1:13" s="241" customFormat="1" ht="189.75" customHeight="1">
      <c r="A33" s="47" t="s">
        <v>404</v>
      </c>
      <c r="B33" s="232" t="s">
        <v>423</v>
      </c>
      <c r="C33" s="48" t="s">
        <v>424</v>
      </c>
      <c r="D33" s="49" t="s">
        <v>425</v>
      </c>
      <c r="E33" s="49" t="s">
        <v>426</v>
      </c>
      <c r="F33" s="49" t="s">
        <v>63</v>
      </c>
      <c r="G33" s="58">
        <v>43840</v>
      </c>
      <c r="H33" s="58">
        <v>44104</v>
      </c>
      <c r="I33" s="49" t="s">
        <v>288</v>
      </c>
      <c r="J33" s="238" t="s">
        <v>427</v>
      </c>
      <c r="K33" s="239">
        <v>1</v>
      </c>
      <c r="L33" s="240" t="s">
        <v>196</v>
      </c>
      <c r="M33" s="240" t="s">
        <v>428</v>
      </c>
    </row>
    <row r="34" spans="1:13" s="241" customFormat="1" ht="162">
      <c r="A34" s="237" t="s">
        <v>429</v>
      </c>
      <c r="B34" s="232" t="s">
        <v>430</v>
      </c>
      <c r="C34" s="48" t="s">
        <v>431</v>
      </c>
      <c r="D34" s="49" t="s">
        <v>432</v>
      </c>
      <c r="E34" s="49" t="s">
        <v>433</v>
      </c>
      <c r="F34" s="49" t="s">
        <v>380</v>
      </c>
      <c r="G34" s="58">
        <v>43862</v>
      </c>
      <c r="H34" s="58">
        <v>44196</v>
      </c>
      <c r="I34" s="49" t="s">
        <v>164</v>
      </c>
      <c r="J34" s="238" t="s">
        <v>434</v>
      </c>
      <c r="K34" s="239">
        <v>1</v>
      </c>
      <c r="L34" s="240" t="s">
        <v>435</v>
      </c>
      <c r="M34" s="240" t="s">
        <v>436</v>
      </c>
    </row>
    <row r="35" spans="1:13" s="241" customFormat="1" ht="90.75" customHeight="1">
      <c r="A35" s="237" t="s">
        <v>429</v>
      </c>
      <c r="B35" s="232" t="s">
        <v>437</v>
      </c>
      <c r="C35" s="48" t="s">
        <v>438</v>
      </c>
      <c r="D35" s="49" t="s">
        <v>439</v>
      </c>
      <c r="E35" s="49" t="s">
        <v>440</v>
      </c>
      <c r="F35" s="49" t="s">
        <v>380</v>
      </c>
      <c r="G35" s="58">
        <v>43862</v>
      </c>
      <c r="H35" s="58">
        <v>44196</v>
      </c>
      <c r="I35" s="49" t="s">
        <v>441</v>
      </c>
      <c r="J35" s="238" t="s">
        <v>442</v>
      </c>
      <c r="K35" s="239">
        <v>1</v>
      </c>
      <c r="L35" s="240" t="s">
        <v>196</v>
      </c>
      <c r="M35" s="240" t="s">
        <v>443</v>
      </c>
    </row>
    <row r="36" spans="1:13" s="241" customFormat="1" ht="324">
      <c r="A36" s="237" t="s">
        <v>429</v>
      </c>
      <c r="B36" s="232" t="s">
        <v>444</v>
      </c>
      <c r="C36" s="48" t="s">
        <v>445</v>
      </c>
      <c r="D36" s="49" t="s">
        <v>446</v>
      </c>
      <c r="E36" s="49" t="s">
        <v>447</v>
      </c>
      <c r="F36" s="49" t="s">
        <v>380</v>
      </c>
      <c r="G36" s="58">
        <v>43831</v>
      </c>
      <c r="H36" s="58">
        <v>44196</v>
      </c>
      <c r="I36" s="49" t="s">
        <v>388</v>
      </c>
      <c r="J36" s="238" t="s">
        <v>606</v>
      </c>
      <c r="K36" s="239">
        <f>(40+40+20)/100</f>
        <v>1</v>
      </c>
      <c r="L36" s="240" t="s">
        <v>196</v>
      </c>
      <c r="M36" s="240" t="s">
        <v>448</v>
      </c>
    </row>
    <row r="37" spans="1:13" s="241" customFormat="1" ht="20.25">
      <c r="A37" s="222" t="s">
        <v>449</v>
      </c>
      <c r="B37" s="223"/>
      <c r="C37" s="224"/>
      <c r="D37" s="225"/>
      <c r="E37" s="225"/>
      <c r="F37" s="225"/>
      <c r="G37" s="225"/>
      <c r="H37" s="225"/>
      <c r="I37" s="227" t="s">
        <v>61</v>
      </c>
      <c r="J37" s="228" t="s">
        <v>604</v>
      </c>
      <c r="K37" s="229"/>
      <c r="L37" s="229"/>
      <c r="M37" s="230"/>
    </row>
    <row r="38" spans="1:13" s="241" customFormat="1" ht="90.75" customHeight="1">
      <c r="A38" s="231" t="s">
        <v>240</v>
      </c>
      <c r="B38" s="222" t="s">
        <v>450</v>
      </c>
      <c r="C38" s="222"/>
      <c r="D38" s="232" t="s">
        <v>242</v>
      </c>
      <c r="E38" s="232" t="s">
        <v>306</v>
      </c>
      <c r="F38" s="231" t="s">
        <v>244</v>
      </c>
      <c r="G38" s="231" t="s">
        <v>374</v>
      </c>
      <c r="H38" s="231" t="s">
        <v>246</v>
      </c>
      <c r="I38" s="232" t="s">
        <v>247</v>
      </c>
      <c r="J38" s="233" t="s">
        <v>248</v>
      </c>
      <c r="K38" s="234" t="s">
        <v>249</v>
      </c>
      <c r="L38" s="235" t="s">
        <v>211</v>
      </c>
      <c r="M38" s="230" t="s">
        <v>212</v>
      </c>
    </row>
    <row r="39" spans="1:13" s="248" customFormat="1" ht="182.25">
      <c r="A39" s="237" t="s">
        <v>451</v>
      </c>
      <c r="B39" s="232" t="s">
        <v>452</v>
      </c>
      <c r="C39" s="48" t="s">
        <v>453</v>
      </c>
      <c r="D39" s="49" t="s">
        <v>454</v>
      </c>
      <c r="E39" s="49" t="s">
        <v>455</v>
      </c>
      <c r="F39" s="49" t="s">
        <v>456</v>
      </c>
      <c r="G39" s="58">
        <v>43891</v>
      </c>
      <c r="H39" s="58">
        <v>43921</v>
      </c>
      <c r="I39" s="260" t="s">
        <v>457</v>
      </c>
      <c r="J39" s="238" t="s">
        <v>458</v>
      </c>
      <c r="K39" s="239">
        <v>1</v>
      </c>
      <c r="L39" s="240" t="s">
        <v>196</v>
      </c>
      <c r="M39" s="240" t="s">
        <v>459</v>
      </c>
    </row>
    <row r="40" spans="1:13" s="241" customFormat="1" ht="54">
      <c r="A40" s="237" t="s">
        <v>451</v>
      </c>
      <c r="B40" s="232" t="s">
        <v>460</v>
      </c>
      <c r="C40" s="48" t="s">
        <v>461</v>
      </c>
      <c r="D40" s="49" t="s">
        <v>462</v>
      </c>
      <c r="E40" s="49" t="s">
        <v>463</v>
      </c>
      <c r="F40" s="49" t="s">
        <v>464</v>
      </c>
      <c r="G40" s="58">
        <v>43922</v>
      </c>
      <c r="H40" s="58">
        <v>44196</v>
      </c>
      <c r="I40" s="260" t="s">
        <v>457</v>
      </c>
      <c r="J40" s="238" t="s">
        <v>465</v>
      </c>
      <c r="K40" s="239">
        <v>1</v>
      </c>
      <c r="L40" s="240" t="s">
        <v>196</v>
      </c>
      <c r="M40" s="240" t="s">
        <v>466</v>
      </c>
    </row>
    <row r="41" spans="1:13" s="241" customFormat="1" ht="54">
      <c r="A41" s="237" t="s">
        <v>451</v>
      </c>
      <c r="B41" s="232" t="s">
        <v>467</v>
      </c>
      <c r="C41" s="48" t="s">
        <v>468</v>
      </c>
      <c r="D41" s="49" t="s">
        <v>469</v>
      </c>
      <c r="E41" s="49" t="s">
        <v>470</v>
      </c>
      <c r="F41" s="49" t="s">
        <v>464</v>
      </c>
      <c r="G41" s="58">
        <v>43922</v>
      </c>
      <c r="H41" s="58">
        <v>44196</v>
      </c>
      <c r="I41" s="260" t="s">
        <v>457</v>
      </c>
      <c r="J41" s="238" t="s">
        <v>465</v>
      </c>
      <c r="K41" s="239">
        <v>1</v>
      </c>
      <c r="L41" s="240" t="s">
        <v>196</v>
      </c>
      <c r="M41" s="240" t="s">
        <v>471</v>
      </c>
    </row>
    <row r="42" spans="1:13" s="241" customFormat="1" ht="374.25" customHeight="1">
      <c r="A42" s="237" t="s">
        <v>472</v>
      </c>
      <c r="B42" s="232" t="s">
        <v>473</v>
      </c>
      <c r="C42" s="48" t="s">
        <v>474</v>
      </c>
      <c r="D42" s="49" t="s">
        <v>475</v>
      </c>
      <c r="E42" s="49" t="s">
        <v>476</v>
      </c>
      <c r="F42" s="49" t="s">
        <v>477</v>
      </c>
      <c r="G42" s="58">
        <v>43983</v>
      </c>
      <c r="H42" s="58">
        <v>44196</v>
      </c>
      <c r="I42" s="58" t="s">
        <v>164</v>
      </c>
      <c r="J42" s="238" t="s">
        <v>478</v>
      </c>
      <c r="K42" s="239">
        <f>(25+(25+25+10)+15)/100</f>
        <v>1</v>
      </c>
      <c r="L42" s="240" t="s">
        <v>196</v>
      </c>
      <c r="M42" s="240" t="s">
        <v>479</v>
      </c>
    </row>
    <row r="43" spans="1:13" s="241" customFormat="1" ht="267.75" customHeight="1">
      <c r="A43" s="47" t="s">
        <v>480</v>
      </c>
      <c r="B43" s="249" t="s">
        <v>481</v>
      </c>
      <c r="C43" s="51" t="s">
        <v>482</v>
      </c>
      <c r="D43" s="52" t="s">
        <v>483</v>
      </c>
      <c r="E43" s="52" t="s">
        <v>484</v>
      </c>
      <c r="F43" s="52" t="s">
        <v>485</v>
      </c>
      <c r="G43" s="54">
        <v>43936</v>
      </c>
      <c r="H43" s="54">
        <v>44196</v>
      </c>
      <c r="I43" s="54" t="s">
        <v>164</v>
      </c>
      <c r="J43" s="238" t="s">
        <v>486</v>
      </c>
      <c r="K43" s="239">
        <v>1</v>
      </c>
      <c r="L43" s="240" t="s">
        <v>196</v>
      </c>
      <c r="M43" s="240" t="s">
        <v>487</v>
      </c>
    </row>
    <row r="44" spans="1:13" s="241" customFormat="1" ht="141" customHeight="1">
      <c r="A44" s="237" t="s">
        <v>480</v>
      </c>
      <c r="B44" s="232" t="s">
        <v>488</v>
      </c>
      <c r="C44" s="48" t="s">
        <v>489</v>
      </c>
      <c r="D44" s="49" t="s">
        <v>490</v>
      </c>
      <c r="E44" s="49" t="s">
        <v>491</v>
      </c>
      <c r="F44" s="49" t="s">
        <v>62</v>
      </c>
      <c r="G44" s="58">
        <v>43922</v>
      </c>
      <c r="H44" s="58">
        <v>44196</v>
      </c>
      <c r="I44" s="260" t="s">
        <v>492</v>
      </c>
      <c r="J44" s="238" t="s">
        <v>493</v>
      </c>
      <c r="K44" s="239">
        <v>1</v>
      </c>
      <c r="L44" s="240" t="s">
        <v>196</v>
      </c>
      <c r="M44" s="240" t="s">
        <v>494</v>
      </c>
    </row>
    <row r="45" spans="1:13" s="241" customFormat="1" ht="409.6" customHeight="1">
      <c r="A45" s="237" t="s">
        <v>495</v>
      </c>
      <c r="B45" s="232" t="s">
        <v>496</v>
      </c>
      <c r="C45" s="48" t="s">
        <v>497</v>
      </c>
      <c r="D45" s="49" t="s">
        <v>498</v>
      </c>
      <c r="E45" s="49" t="s">
        <v>499</v>
      </c>
      <c r="F45" s="49" t="s">
        <v>485</v>
      </c>
      <c r="G45" s="58">
        <v>43862</v>
      </c>
      <c r="H45" s="58">
        <v>44196</v>
      </c>
      <c r="I45" s="49" t="s">
        <v>164</v>
      </c>
      <c r="J45" s="238" t="s">
        <v>500</v>
      </c>
      <c r="K45" s="239">
        <f>+(2+8+10+20+60)/100</f>
        <v>1</v>
      </c>
      <c r="L45" s="240" t="s">
        <v>196</v>
      </c>
      <c r="M45" s="240" t="s">
        <v>501</v>
      </c>
    </row>
    <row r="46" spans="1:13" s="241" customFormat="1" ht="364.5">
      <c r="A46" s="261" t="s">
        <v>495</v>
      </c>
      <c r="B46" s="232" t="s">
        <v>502</v>
      </c>
      <c r="C46" s="48" t="s">
        <v>503</v>
      </c>
      <c r="D46" s="49" t="s">
        <v>504</v>
      </c>
      <c r="E46" s="49" t="s">
        <v>505</v>
      </c>
      <c r="F46" s="49" t="s">
        <v>506</v>
      </c>
      <c r="G46" s="58">
        <v>43831</v>
      </c>
      <c r="H46" s="58">
        <v>44196</v>
      </c>
      <c r="I46" s="49" t="s">
        <v>164</v>
      </c>
      <c r="J46" s="238" t="s">
        <v>507</v>
      </c>
      <c r="K46" s="239">
        <f>(15+50+20+15)/100</f>
        <v>1</v>
      </c>
      <c r="L46" s="240" t="s">
        <v>196</v>
      </c>
      <c r="M46" s="240" t="s">
        <v>508</v>
      </c>
    </row>
    <row r="47" spans="1:13" s="241" customFormat="1" ht="384.75">
      <c r="A47" s="261" t="s">
        <v>509</v>
      </c>
      <c r="B47" s="232" t="s">
        <v>510</v>
      </c>
      <c r="C47" s="48" t="s">
        <v>511</v>
      </c>
      <c r="D47" s="49" t="s">
        <v>512</v>
      </c>
      <c r="E47" s="49" t="s">
        <v>513</v>
      </c>
      <c r="F47" s="49" t="s">
        <v>485</v>
      </c>
      <c r="G47" s="58">
        <v>43922</v>
      </c>
      <c r="H47" s="58">
        <v>44196</v>
      </c>
      <c r="I47" s="49" t="s">
        <v>164</v>
      </c>
      <c r="J47" s="238" t="s">
        <v>514</v>
      </c>
      <c r="K47" s="239">
        <f>(15+15+30+40)/100</f>
        <v>1</v>
      </c>
      <c r="L47" s="240" t="s">
        <v>196</v>
      </c>
      <c r="M47" s="240" t="s">
        <v>515</v>
      </c>
    </row>
    <row r="48" spans="1:13" s="241" customFormat="1" ht="121.5" customHeight="1">
      <c r="A48" s="261" t="s">
        <v>509</v>
      </c>
      <c r="B48" s="232" t="s">
        <v>516</v>
      </c>
      <c r="C48" s="48" t="s">
        <v>517</v>
      </c>
      <c r="D48" s="49" t="s">
        <v>518</v>
      </c>
      <c r="E48" s="49" t="s">
        <v>519</v>
      </c>
      <c r="F48" s="49" t="s">
        <v>520</v>
      </c>
      <c r="G48" s="50">
        <v>43936</v>
      </c>
      <c r="H48" s="50" t="s">
        <v>521</v>
      </c>
      <c r="I48" s="49" t="s">
        <v>164</v>
      </c>
      <c r="J48" s="238" t="s">
        <v>522</v>
      </c>
      <c r="K48" s="239">
        <v>1</v>
      </c>
      <c r="L48" s="240" t="s">
        <v>196</v>
      </c>
      <c r="M48" s="240" t="s">
        <v>523</v>
      </c>
    </row>
    <row r="49" spans="1:13" s="241" customFormat="1" ht="121.5" customHeight="1">
      <c r="A49" s="261" t="s">
        <v>509</v>
      </c>
      <c r="B49" s="232" t="s">
        <v>524</v>
      </c>
      <c r="C49" s="48" t="s">
        <v>525</v>
      </c>
      <c r="D49" s="49" t="s">
        <v>526</v>
      </c>
      <c r="E49" s="49" t="s">
        <v>527</v>
      </c>
      <c r="F49" s="49" t="s">
        <v>528</v>
      </c>
      <c r="G49" s="50">
        <v>43864</v>
      </c>
      <c r="H49" s="50">
        <v>44138</v>
      </c>
      <c r="I49" s="49" t="s">
        <v>288</v>
      </c>
      <c r="J49" s="238" t="s">
        <v>465</v>
      </c>
      <c r="K49" s="239">
        <v>1</v>
      </c>
      <c r="L49" s="240" t="s">
        <v>196</v>
      </c>
      <c r="M49" s="240" t="s">
        <v>529</v>
      </c>
    </row>
    <row r="50" spans="1:13" s="241" customFormat="1" ht="20.25">
      <c r="A50" s="262" t="s">
        <v>530</v>
      </c>
      <c r="B50" s="262"/>
      <c r="C50" s="263"/>
      <c r="D50" s="264" t="s">
        <v>61</v>
      </c>
      <c r="E50" s="264"/>
      <c r="F50" s="264"/>
      <c r="G50" s="264"/>
      <c r="H50" s="264"/>
      <c r="I50" s="227" t="s">
        <v>61</v>
      </c>
      <c r="J50" s="265"/>
      <c r="K50" s="266"/>
      <c r="L50" s="267"/>
      <c r="M50" s="268"/>
    </row>
    <row r="51" spans="1:13" s="241" customFormat="1" ht="133.5" customHeight="1">
      <c r="A51" s="231" t="s">
        <v>240</v>
      </c>
      <c r="B51" s="269" t="s">
        <v>450</v>
      </c>
      <c r="C51" s="253"/>
      <c r="D51" s="232" t="s">
        <v>242</v>
      </c>
      <c r="E51" s="232" t="s">
        <v>306</v>
      </c>
      <c r="F51" s="231" t="s">
        <v>244</v>
      </c>
      <c r="G51" s="231" t="s">
        <v>374</v>
      </c>
      <c r="H51" s="231" t="s">
        <v>246</v>
      </c>
      <c r="I51" s="232" t="s">
        <v>247</v>
      </c>
      <c r="J51" s="233" t="s">
        <v>248</v>
      </c>
      <c r="K51" s="234" t="s">
        <v>249</v>
      </c>
      <c r="L51" s="235" t="s">
        <v>211</v>
      </c>
      <c r="M51" s="230" t="s">
        <v>212</v>
      </c>
    </row>
    <row r="52" spans="1:13" s="248" customFormat="1" ht="147" customHeight="1">
      <c r="A52" s="237" t="s">
        <v>531</v>
      </c>
      <c r="B52" s="270" t="s">
        <v>532</v>
      </c>
      <c r="C52" s="57" t="s">
        <v>533</v>
      </c>
      <c r="D52" s="49" t="s">
        <v>534</v>
      </c>
      <c r="E52" s="271" t="s">
        <v>535</v>
      </c>
      <c r="F52" s="49" t="s">
        <v>536</v>
      </c>
      <c r="G52" s="272">
        <v>43862</v>
      </c>
      <c r="H52" s="272">
        <v>44196</v>
      </c>
      <c r="I52" s="49" t="s">
        <v>537</v>
      </c>
      <c r="J52" s="238" t="s">
        <v>538</v>
      </c>
      <c r="K52" s="239">
        <v>1</v>
      </c>
      <c r="L52" s="240" t="s">
        <v>196</v>
      </c>
      <c r="M52" s="240" t="s">
        <v>539</v>
      </c>
    </row>
    <row r="53" spans="1:13" s="241" customFormat="1" ht="322.5" customHeight="1">
      <c r="A53" s="237" t="s">
        <v>531</v>
      </c>
      <c r="B53" s="270" t="s">
        <v>540</v>
      </c>
      <c r="C53" s="57" t="s">
        <v>541</v>
      </c>
      <c r="D53" s="49" t="s">
        <v>542</v>
      </c>
      <c r="E53" s="271" t="s">
        <v>543</v>
      </c>
      <c r="F53" s="49" t="s">
        <v>536</v>
      </c>
      <c r="G53" s="272">
        <v>43891</v>
      </c>
      <c r="H53" s="272">
        <v>44196</v>
      </c>
      <c r="I53" s="49" t="s">
        <v>537</v>
      </c>
      <c r="J53" s="238" t="s">
        <v>544</v>
      </c>
      <c r="K53" s="239">
        <f>+(33.33+33.33+33.33)/100</f>
        <v>0.9998999999999999</v>
      </c>
      <c r="L53" s="240" t="s">
        <v>196</v>
      </c>
      <c r="M53" s="240" t="s">
        <v>545</v>
      </c>
    </row>
    <row r="54" spans="1:13" s="241" customFormat="1" ht="156.75" customHeight="1">
      <c r="A54" s="237" t="s">
        <v>531</v>
      </c>
      <c r="B54" s="270" t="s">
        <v>546</v>
      </c>
      <c r="C54" s="57" t="s">
        <v>547</v>
      </c>
      <c r="D54" s="49" t="s">
        <v>548</v>
      </c>
      <c r="E54" s="271" t="s">
        <v>549</v>
      </c>
      <c r="F54" s="49" t="s">
        <v>63</v>
      </c>
      <c r="G54" s="272">
        <v>43863</v>
      </c>
      <c r="H54" s="272">
        <v>44043</v>
      </c>
      <c r="I54" s="49" t="s">
        <v>288</v>
      </c>
      <c r="J54" s="238" t="s">
        <v>550</v>
      </c>
      <c r="K54" s="239">
        <v>1</v>
      </c>
      <c r="L54" s="240" t="s">
        <v>196</v>
      </c>
      <c r="M54" s="240" t="s">
        <v>551</v>
      </c>
    </row>
    <row r="55" spans="1:13" s="217" customFormat="1" ht="72" customHeight="1">
      <c r="A55" s="59"/>
      <c r="B55" s="59"/>
      <c r="C55" s="59"/>
      <c r="D55" s="59"/>
      <c r="E55" s="273"/>
      <c r="F55" s="59"/>
      <c r="G55" s="274"/>
      <c r="H55" s="274"/>
      <c r="I55" s="59"/>
    </row>
    <row r="56" spans="1:13" s="217" customFormat="1" ht="54.75" customHeight="1">
      <c r="A56" s="275" t="s">
        <v>552</v>
      </c>
      <c r="B56" s="276"/>
      <c r="C56" s="276"/>
      <c r="D56" s="276"/>
      <c r="E56" s="276"/>
      <c r="F56" s="277"/>
      <c r="G56" s="277"/>
      <c r="H56" s="277"/>
      <c r="I56" s="277"/>
      <c r="J56" s="277"/>
      <c r="K56" s="277"/>
      <c r="L56" s="277"/>
      <c r="M56" s="277"/>
    </row>
    <row r="57" spans="1:13" s="278" customFormat="1" ht="36" customHeight="1">
      <c r="A57" s="217"/>
      <c r="B57" s="217"/>
      <c r="C57" s="217"/>
      <c r="D57" s="217"/>
      <c r="E57" s="217"/>
      <c r="F57" s="217"/>
      <c r="G57" s="217"/>
      <c r="H57" s="217"/>
      <c r="I57" s="217"/>
      <c r="J57" s="217"/>
      <c r="K57" s="217"/>
      <c r="L57" s="217"/>
      <c r="M57" s="217"/>
    </row>
    <row r="59" spans="1:13" s="217" customFormat="1" ht="15.75">
      <c r="J59" s="278"/>
      <c r="K59" s="278"/>
      <c r="L59" s="278"/>
      <c r="M59" s="278"/>
    </row>
  </sheetData>
  <hyperlinks>
    <hyperlink ref="A23:I23" location="'Estrategia Antitramites'!A1" display="VER ANEXO ANTITRAMITES" xr:uid="{00000000-0004-0000-0000-000000000000}"/>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70"/>
  <sheetViews>
    <sheetView zoomScale="55" zoomScaleNormal="55" workbookViewId="0">
      <pane ySplit="12" topLeftCell="A13" activePane="bottomLeft" state="frozen"/>
      <selection activeCell="F1" sqref="F1"/>
      <selection pane="bottomLeft" activeCell="A10" sqref="A10:XFD10"/>
    </sheetView>
  </sheetViews>
  <sheetFormatPr baseColWidth="10" defaultRowHeight="15.75"/>
  <cols>
    <col min="1" max="1" width="3.42578125" style="120" bestFit="1" customWidth="1"/>
    <col min="2" max="2" width="13.28515625" style="118" customWidth="1"/>
    <col min="3" max="3" width="156.140625" style="122" customWidth="1"/>
    <col min="4" max="4" width="22.42578125" style="118" customWidth="1"/>
    <col min="5" max="5" width="11.42578125" style="118" customWidth="1"/>
    <col min="6" max="6" width="15.42578125" style="118" customWidth="1"/>
    <col min="7" max="7" width="13.42578125" style="118" customWidth="1"/>
    <col min="8" max="8" width="16.5703125" style="118" customWidth="1"/>
    <col min="9" max="9" width="12.85546875" style="118" customWidth="1"/>
    <col min="10" max="10" width="11.42578125" style="118" customWidth="1"/>
    <col min="11" max="12" width="14" style="118" customWidth="1"/>
    <col min="13" max="13" width="2.42578125" style="118" customWidth="1"/>
    <col min="14" max="14" width="18.28515625" style="118" bestFit="1" customWidth="1"/>
    <col min="15" max="15" width="2" style="118" customWidth="1"/>
    <col min="16" max="20" width="15.5703125" style="118" customWidth="1"/>
    <col min="21" max="21" width="16.7109375" style="118" customWidth="1"/>
    <col min="22" max="22" width="4.5703125" style="118" customWidth="1"/>
    <col min="23" max="27" width="14.7109375" style="118" customWidth="1"/>
    <col min="28" max="28" width="18.42578125" style="118" customWidth="1"/>
    <col min="29" max="29" width="4.5703125" style="118" customWidth="1"/>
    <col min="30" max="31" width="15.42578125" style="118" customWidth="1"/>
    <col min="32" max="32" width="5.7109375" style="118" customWidth="1"/>
    <col min="33" max="35" width="14.28515625" style="118" customWidth="1"/>
    <col min="36" max="36" width="5.7109375" style="118" customWidth="1"/>
    <col min="37" max="39" width="14.140625" style="118" customWidth="1"/>
    <col min="40" max="49" width="11.42578125" style="118" customWidth="1"/>
    <col min="50" max="51" width="63.140625" style="118" customWidth="1"/>
    <col min="52" max="52" width="43.85546875" style="119" customWidth="1"/>
    <col min="53" max="53" width="43.85546875" style="118" customWidth="1"/>
    <col min="54" max="56" width="43.85546875" style="119" customWidth="1"/>
    <col min="57" max="16384" width="11.42578125" style="118"/>
  </cols>
  <sheetData>
    <row r="1" spans="1:56" ht="23.25">
      <c r="A1" s="118"/>
      <c r="B1" s="155"/>
      <c r="C1" s="155" t="s">
        <v>220</v>
      </c>
      <c r="D1" s="155"/>
      <c r="E1" s="155"/>
      <c r="F1" s="155"/>
      <c r="G1" s="155"/>
      <c r="H1" s="155"/>
      <c r="I1" s="155"/>
      <c r="J1" s="155"/>
      <c r="K1" s="155"/>
      <c r="L1" s="155"/>
      <c r="M1" s="155"/>
      <c r="N1" s="155"/>
      <c r="O1" s="155"/>
      <c r="P1" s="155"/>
      <c r="Q1" s="155"/>
      <c r="R1" s="155"/>
      <c r="S1" s="155"/>
      <c r="T1" s="155"/>
      <c r="U1" s="155"/>
      <c r="V1" s="155"/>
    </row>
    <row r="2" spans="1:56" ht="16.5" customHeight="1" thickBot="1">
      <c r="B2" s="121"/>
    </row>
    <row r="3" spans="1:56" ht="70.5" customHeight="1" thickBot="1">
      <c r="C3" s="156"/>
      <c r="D3" s="156"/>
      <c r="H3" s="157" t="s">
        <v>598</v>
      </c>
      <c r="I3" s="158"/>
      <c r="BC3" s="44" t="s">
        <v>219</v>
      </c>
      <c r="BD3" s="123" t="s">
        <v>222</v>
      </c>
    </row>
    <row r="4" spans="1:56" ht="16.5" thickBot="1">
      <c r="D4" s="124"/>
      <c r="H4" s="125" t="s">
        <v>166</v>
      </c>
      <c r="I4" s="125" t="s">
        <v>163</v>
      </c>
      <c r="BC4" s="44" t="s">
        <v>221</v>
      </c>
      <c r="BD4" s="123" t="s">
        <v>233</v>
      </c>
    </row>
    <row r="5" spans="1:56" ht="16.5" thickBot="1">
      <c r="H5" s="125" t="s">
        <v>0</v>
      </c>
      <c r="I5" s="126"/>
      <c r="BC5" s="44" t="s">
        <v>5</v>
      </c>
      <c r="BD5" s="123" t="s">
        <v>223</v>
      </c>
    </row>
    <row r="6" spans="1:56" ht="18.75" customHeight="1">
      <c r="BC6" s="44" t="s">
        <v>235</v>
      </c>
      <c r="BD6" s="123" t="s">
        <v>236</v>
      </c>
    </row>
    <row r="7" spans="1:56" ht="21.75" customHeight="1">
      <c r="A7" s="118"/>
      <c r="B7" s="155"/>
      <c r="C7" s="155" t="s">
        <v>167</v>
      </c>
      <c r="D7" s="155"/>
      <c r="E7" s="155"/>
      <c r="F7" s="155"/>
      <c r="G7" s="155"/>
      <c r="H7" s="155"/>
      <c r="I7" s="155"/>
      <c r="J7" s="155"/>
      <c r="K7" s="155"/>
      <c r="L7" s="155"/>
      <c r="M7" s="155"/>
      <c r="N7" s="155"/>
      <c r="O7" s="155"/>
      <c r="P7" s="155"/>
      <c r="Q7" s="155"/>
      <c r="R7" s="155"/>
      <c r="S7" s="155"/>
      <c r="T7" s="155"/>
      <c r="U7" s="155"/>
      <c r="V7" s="155"/>
      <c r="BA7" s="127"/>
      <c r="BC7" s="123" t="s">
        <v>234</v>
      </c>
      <c r="BD7" s="123" t="s">
        <v>165</v>
      </c>
    </row>
    <row r="8" spans="1:56" s="127" customFormat="1" ht="27.75" customHeight="1" thickBot="1">
      <c r="B8" s="127" t="s">
        <v>168</v>
      </c>
      <c r="C8" s="128"/>
      <c r="D8" s="127" t="s">
        <v>169</v>
      </c>
      <c r="E8" s="127" t="s">
        <v>170</v>
      </c>
      <c r="F8" s="127" t="s">
        <v>171</v>
      </c>
      <c r="G8" s="127" t="s">
        <v>172</v>
      </c>
      <c r="H8" s="127" t="s">
        <v>173</v>
      </c>
      <c r="I8" s="127" t="s">
        <v>174</v>
      </c>
      <c r="J8" s="127" t="s">
        <v>175</v>
      </c>
      <c r="K8" s="127" t="s">
        <v>176</v>
      </c>
      <c r="L8" s="127" t="s">
        <v>177</v>
      </c>
      <c r="AX8" s="127">
        <v>1</v>
      </c>
      <c r="AY8" s="127">
        <v>2</v>
      </c>
      <c r="AZ8" s="119">
        <v>3</v>
      </c>
      <c r="BA8" s="127">
        <v>4</v>
      </c>
      <c r="BB8" s="119">
        <v>5</v>
      </c>
      <c r="BC8" s="127">
        <v>6</v>
      </c>
      <c r="BD8" s="119">
        <v>7</v>
      </c>
    </row>
    <row r="9" spans="1:56" s="129" customFormat="1" ht="123.75" customHeight="1" thickBot="1">
      <c r="A9" s="159" t="s">
        <v>178</v>
      </c>
      <c r="B9" s="136" t="s">
        <v>179</v>
      </c>
      <c r="C9" s="136" t="s">
        <v>179</v>
      </c>
      <c r="D9" s="160" t="s">
        <v>180</v>
      </c>
      <c r="E9" s="161"/>
      <c r="F9" s="161"/>
      <c r="G9" s="161"/>
      <c r="H9" s="161"/>
      <c r="I9" s="161"/>
      <c r="J9" s="161"/>
      <c r="K9" s="161"/>
      <c r="L9" s="176"/>
      <c r="N9" s="279" t="s">
        <v>181</v>
      </c>
      <c r="P9" s="165" t="s">
        <v>182</v>
      </c>
      <c r="Q9" s="166"/>
      <c r="R9" s="167"/>
      <c r="S9" s="163" t="s">
        <v>605</v>
      </c>
      <c r="T9" s="168"/>
      <c r="U9" s="169"/>
      <c r="V9" s="127"/>
      <c r="W9" s="163" t="s">
        <v>183</v>
      </c>
      <c r="X9" s="164"/>
      <c r="Y9" s="163" t="s">
        <v>184</v>
      </c>
      <c r="Z9" s="164"/>
      <c r="AA9" s="163" t="s">
        <v>185</v>
      </c>
      <c r="AB9" s="164"/>
      <c r="AC9" s="127"/>
      <c r="AD9" s="163" t="s">
        <v>186</v>
      </c>
      <c r="AE9" s="164"/>
      <c r="AG9" s="165" t="s">
        <v>187</v>
      </c>
      <c r="AH9" s="166"/>
      <c r="AI9" s="167"/>
      <c r="AK9" s="137" t="s">
        <v>188</v>
      </c>
      <c r="AL9" s="137"/>
      <c r="AM9" s="137"/>
      <c r="AO9" s="170" t="s">
        <v>189</v>
      </c>
      <c r="AP9" s="170"/>
      <c r="AR9" s="171" t="s">
        <v>190</v>
      </c>
      <c r="AS9" s="172"/>
      <c r="AU9" s="171" t="s">
        <v>191</v>
      </c>
      <c r="AV9" s="172"/>
      <c r="AX9" s="130" t="s">
        <v>213</v>
      </c>
      <c r="AY9" s="131" t="s">
        <v>225</v>
      </c>
      <c r="AZ9" s="131" t="s">
        <v>224</v>
      </c>
      <c r="BA9" s="131" t="s">
        <v>599</v>
      </c>
      <c r="BB9" s="131" t="s">
        <v>228</v>
      </c>
      <c r="BC9" s="131" t="s">
        <v>231</v>
      </c>
      <c r="BD9" s="131" t="s">
        <v>232</v>
      </c>
    </row>
    <row r="10" spans="1:56" s="129" customFormat="1" ht="16.5" thickBot="1">
      <c r="A10" s="159"/>
      <c r="B10" s="212"/>
      <c r="C10" s="210" t="s">
        <v>209</v>
      </c>
      <c r="D10" s="175" t="s">
        <v>192</v>
      </c>
      <c r="E10" s="175"/>
      <c r="F10" s="175"/>
      <c r="G10" s="175"/>
      <c r="H10" s="175"/>
      <c r="I10" s="176"/>
      <c r="J10" s="177" t="s">
        <v>193</v>
      </c>
      <c r="K10" s="174" t="s">
        <v>194</v>
      </c>
      <c r="L10" s="173" t="s">
        <v>195</v>
      </c>
      <c r="N10" s="280"/>
      <c r="P10" s="180"/>
      <c r="Q10" s="139"/>
      <c r="R10" s="181"/>
      <c r="S10" s="182"/>
      <c r="T10" s="183"/>
      <c r="U10" s="184"/>
      <c r="V10" s="127"/>
      <c r="W10" s="178"/>
      <c r="X10" s="179"/>
      <c r="Y10" s="178"/>
      <c r="Z10" s="179"/>
      <c r="AA10" s="178"/>
      <c r="AB10" s="179"/>
      <c r="AC10" s="127"/>
      <c r="AD10" s="185"/>
      <c r="AE10" s="186"/>
      <c r="AG10" s="180"/>
      <c r="AH10" s="139"/>
      <c r="AI10" s="181"/>
      <c r="AK10" s="137"/>
      <c r="AL10" s="137"/>
      <c r="AM10" s="137"/>
      <c r="AO10" s="132" t="s">
        <v>166</v>
      </c>
      <c r="AP10" s="132" t="s">
        <v>163</v>
      </c>
      <c r="AR10" s="132" t="s">
        <v>166</v>
      </c>
      <c r="AS10" s="132" t="s">
        <v>163</v>
      </c>
      <c r="AU10" s="187" t="s">
        <v>196</v>
      </c>
      <c r="AV10" s="188"/>
      <c r="AX10" s="133"/>
      <c r="AY10" s="133"/>
      <c r="AZ10" s="119"/>
      <c r="BB10" s="119"/>
      <c r="BC10" s="119"/>
      <c r="BD10" s="119"/>
    </row>
    <row r="11" spans="1:56" s="129" customFormat="1" ht="16.5" thickBot="1">
      <c r="A11" s="159"/>
      <c r="B11" s="212"/>
      <c r="C11" s="210"/>
      <c r="D11" s="191"/>
      <c r="E11" s="191"/>
      <c r="F11" s="191"/>
      <c r="G11" s="191"/>
      <c r="H11" s="191"/>
      <c r="I11" s="192"/>
      <c r="J11" s="193"/>
      <c r="K11" s="211"/>
      <c r="L11" s="189"/>
      <c r="N11" s="280"/>
      <c r="P11" s="194"/>
      <c r="Q11" s="195"/>
      <c r="R11" s="138"/>
      <c r="S11" s="196"/>
      <c r="T11" s="197"/>
      <c r="U11" s="198"/>
      <c r="V11" s="127"/>
      <c r="W11" s="199"/>
      <c r="X11" s="200"/>
      <c r="Y11" s="199"/>
      <c r="Z11" s="200"/>
      <c r="AA11" s="199"/>
      <c r="AB11" s="200"/>
      <c r="AC11" s="127"/>
      <c r="AD11" s="201"/>
      <c r="AE11" s="202"/>
      <c r="AG11" s="194"/>
      <c r="AH11" s="195"/>
      <c r="AI11" s="138"/>
      <c r="AK11" s="137"/>
      <c r="AL11" s="137"/>
      <c r="AM11" s="137"/>
      <c r="AO11" s="134"/>
      <c r="AP11" s="135" t="s">
        <v>5</v>
      </c>
      <c r="AR11" s="134"/>
      <c r="AS11" s="135" t="s">
        <v>5</v>
      </c>
      <c r="AU11" s="203"/>
      <c r="AV11" s="204"/>
      <c r="AX11" s="133"/>
      <c r="AY11" s="133"/>
      <c r="AZ11" s="119"/>
      <c r="BB11" s="119"/>
      <c r="BC11" s="119"/>
      <c r="BD11" s="119"/>
    </row>
    <row r="12" spans="1:56" s="129" customFormat="1" ht="26.25" thickBot="1">
      <c r="A12" s="159"/>
      <c r="B12" s="212"/>
      <c r="C12" s="210"/>
      <c r="D12" s="162" t="s">
        <v>197</v>
      </c>
      <c r="E12" s="136" t="s">
        <v>198</v>
      </c>
      <c r="F12" s="136" t="s">
        <v>199</v>
      </c>
      <c r="G12" s="136" t="s">
        <v>200</v>
      </c>
      <c r="H12" s="136" t="s">
        <v>201</v>
      </c>
      <c r="I12" s="136" t="s">
        <v>202</v>
      </c>
      <c r="J12" s="140"/>
      <c r="K12" s="190"/>
      <c r="L12" s="205"/>
      <c r="N12" s="281"/>
      <c r="P12" s="137" t="s">
        <v>203</v>
      </c>
      <c r="Q12" s="137" t="s">
        <v>166</v>
      </c>
      <c r="R12" s="138" t="s">
        <v>163</v>
      </c>
      <c r="S12" s="137" t="s">
        <v>203</v>
      </c>
      <c r="T12" s="137" t="s">
        <v>166</v>
      </c>
      <c r="U12" s="138" t="s">
        <v>163</v>
      </c>
      <c r="V12" s="139"/>
      <c r="W12" s="132" t="s">
        <v>166</v>
      </c>
      <c r="X12" s="132" t="s">
        <v>163</v>
      </c>
      <c r="Y12" s="132" t="s">
        <v>166</v>
      </c>
      <c r="Z12" s="132" t="s">
        <v>163</v>
      </c>
      <c r="AA12" s="132" t="s">
        <v>166</v>
      </c>
      <c r="AB12" s="132" t="s">
        <v>163</v>
      </c>
      <c r="AC12" s="139"/>
      <c r="AD12" s="137" t="s">
        <v>166</v>
      </c>
      <c r="AE12" s="137" t="s">
        <v>163</v>
      </c>
      <c r="AG12" s="137" t="s">
        <v>203</v>
      </c>
      <c r="AH12" s="137" t="s">
        <v>166</v>
      </c>
      <c r="AI12" s="138" t="s">
        <v>163</v>
      </c>
      <c r="AK12" s="137" t="s">
        <v>203</v>
      </c>
      <c r="AL12" s="137" t="s">
        <v>166</v>
      </c>
      <c r="AM12" s="137" t="s">
        <v>163</v>
      </c>
      <c r="AZ12" s="119"/>
      <c r="BB12" s="119"/>
      <c r="BC12" s="119"/>
      <c r="BD12" s="119"/>
    </row>
    <row r="13" spans="1:56" s="129" customFormat="1" ht="39" thickBot="1">
      <c r="A13" s="127">
        <v>1</v>
      </c>
      <c r="B13" s="285" t="s">
        <v>121</v>
      </c>
      <c r="C13" s="282" t="s">
        <v>21</v>
      </c>
      <c r="D13" s="136"/>
      <c r="E13" s="136"/>
      <c r="F13" s="136"/>
      <c r="G13" s="136"/>
      <c r="H13" s="136"/>
      <c r="I13" s="136"/>
      <c r="J13" s="140"/>
      <c r="K13" s="140" t="s">
        <v>0</v>
      </c>
      <c r="L13" s="140"/>
      <c r="N13" s="137" t="s">
        <v>0</v>
      </c>
      <c r="P13" s="137"/>
      <c r="Q13" s="137" t="s">
        <v>0</v>
      </c>
      <c r="R13" s="138"/>
      <c r="S13" s="137"/>
      <c r="T13" s="137" t="s">
        <v>0</v>
      </c>
      <c r="U13" s="138"/>
      <c r="V13" s="139"/>
      <c r="W13" s="132" t="s">
        <v>0</v>
      </c>
      <c r="X13" s="132"/>
      <c r="Y13" s="132" t="s">
        <v>0</v>
      </c>
      <c r="Z13" s="132"/>
      <c r="AA13" s="132" t="s">
        <v>0</v>
      </c>
      <c r="AB13" s="132"/>
      <c r="AC13" s="139"/>
      <c r="AD13" s="132"/>
      <c r="AE13" s="137"/>
      <c r="AG13" s="137"/>
      <c r="AH13" s="137" t="s">
        <v>0</v>
      </c>
      <c r="AI13" s="138"/>
      <c r="AK13" s="137"/>
      <c r="AL13" s="137" t="s">
        <v>0</v>
      </c>
      <c r="AM13" s="137"/>
      <c r="AX13" s="141" t="s">
        <v>226</v>
      </c>
      <c r="AY13" s="45" t="s">
        <v>219</v>
      </c>
      <c r="AZ13" s="44" t="s">
        <v>235</v>
      </c>
      <c r="BA13" s="44" t="s">
        <v>235</v>
      </c>
      <c r="BB13" s="44" t="s">
        <v>235</v>
      </c>
      <c r="BC13" s="44" t="s">
        <v>235</v>
      </c>
      <c r="BD13" s="44" t="s">
        <v>235</v>
      </c>
    </row>
    <row r="14" spans="1:56" s="129" customFormat="1" ht="39" thickBot="1">
      <c r="A14" s="127">
        <v>4</v>
      </c>
      <c r="B14" s="286" t="s">
        <v>122</v>
      </c>
      <c r="C14" s="283" t="s">
        <v>74</v>
      </c>
      <c r="D14" s="136"/>
      <c r="E14" s="136"/>
      <c r="F14" s="136"/>
      <c r="G14" s="136"/>
      <c r="H14" s="136"/>
      <c r="I14" s="136"/>
      <c r="J14" s="140"/>
      <c r="K14" s="140" t="s">
        <v>0</v>
      </c>
      <c r="L14" s="136"/>
      <c r="N14" s="137" t="s">
        <v>0</v>
      </c>
      <c r="P14" s="137"/>
      <c r="Q14" s="137" t="s">
        <v>0</v>
      </c>
      <c r="R14" s="138"/>
      <c r="S14" s="137"/>
      <c r="T14" s="137" t="s">
        <v>0</v>
      </c>
      <c r="U14" s="138"/>
      <c r="V14" s="139"/>
      <c r="W14" s="132" t="s">
        <v>0</v>
      </c>
      <c r="X14" s="132"/>
      <c r="Y14" s="132" t="s">
        <v>0</v>
      </c>
      <c r="Z14" s="132"/>
      <c r="AA14" s="132" t="s">
        <v>0</v>
      </c>
      <c r="AB14" s="132"/>
      <c r="AC14" s="139"/>
      <c r="AD14" s="137"/>
      <c r="AE14" s="137"/>
      <c r="AG14" s="137"/>
      <c r="AH14" s="137" t="s">
        <v>0</v>
      </c>
      <c r="AI14" s="138"/>
      <c r="AK14" s="137"/>
      <c r="AL14" s="137" t="s">
        <v>0</v>
      </c>
      <c r="AM14" s="137"/>
      <c r="AX14" s="141" t="s">
        <v>226</v>
      </c>
      <c r="AY14" s="45" t="s">
        <v>219</v>
      </c>
      <c r="AZ14" s="44" t="s">
        <v>235</v>
      </c>
      <c r="BA14" s="44" t="s">
        <v>235</v>
      </c>
      <c r="BB14" s="44" t="s">
        <v>235</v>
      </c>
      <c r="BC14" s="44" t="s">
        <v>235</v>
      </c>
      <c r="BD14" s="44" t="s">
        <v>235</v>
      </c>
    </row>
    <row r="15" spans="1:56" s="129" customFormat="1" ht="39" thickBot="1">
      <c r="A15" s="127">
        <v>5</v>
      </c>
      <c r="B15" s="286" t="s">
        <v>123</v>
      </c>
      <c r="C15" s="283" t="s">
        <v>76</v>
      </c>
      <c r="D15" s="136"/>
      <c r="E15" s="136"/>
      <c r="F15" s="136"/>
      <c r="G15" s="136"/>
      <c r="H15" s="136"/>
      <c r="I15" s="136"/>
      <c r="J15" s="140"/>
      <c r="K15" s="140" t="s">
        <v>0</v>
      </c>
      <c r="L15" s="136"/>
      <c r="N15" s="137" t="s">
        <v>0</v>
      </c>
      <c r="P15" s="137"/>
      <c r="Q15" s="137" t="s">
        <v>0</v>
      </c>
      <c r="R15" s="138"/>
      <c r="S15" s="137"/>
      <c r="T15" s="137" t="s">
        <v>0</v>
      </c>
      <c r="U15" s="138"/>
      <c r="V15" s="139"/>
      <c r="W15" s="132" t="s">
        <v>0</v>
      </c>
      <c r="X15" s="132"/>
      <c r="Y15" s="132" t="s">
        <v>0</v>
      </c>
      <c r="Z15" s="132"/>
      <c r="AA15" s="132" t="s">
        <v>0</v>
      </c>
      <c r="AB15" s="132"/>
      <c r="AC15" s="139"/>
      <c r="AD15" s="137"/>
      <c r="AE15" s="137"/>
      <c r="AG15" s="137"/>
      <c r="AH15" s="137" t="s">
        <v>0</v>
      </c>
      <c r="AI15" s="138"/>
      <c r="AK15" s="137"/>
      <c r="AL15" s="137" t="s">
        <v>0</v>
      </c>
      <c r="AM15" s="137"/>
      <c r="AX15" s="141" t="s">
        <v>226</v>
      </c>
      <c r="AY15" s="45" t="s">
        <v>219</v>
      </c>
      <c r="AZ15" s="142" t="s">
        <v>234</v>
      </c>
      <c r="BA15" s="45" t="s">
        <v>219</v>
      </c>
      <c r="BB15" s="142" t="s">
        <v>234</v>
      </c>
      <c r="BC15" s="45" t="s">
        <v>219</v>
      </c>
      <c r="BD15" s="45" t="s">
        <v>219</v>
      </c>
    </row>
    <row r="16" spans="1:56" s="129" customFormat="1" ht="39" thickBot="1">
      <c r="A16" s="127">
        <v>5</v>
      </c>
      <c r="B16" s="286" t="s">
        <v>123</v>
      </c>
      <c r="C16" s="283" t="s">
        <v>76</v>
      </c>
      <c r="D16" s="136"/>
      <c r="E16" s="136"/>
      <c r="F16" s="136"/>
      <c r="G16" s="136"/>
      <c r="H16" s="136"/>
      <c r="I16" s="136"/>
      <c r="J16" s="140"/>
      <c r="K16" s="140" t="s">
        <v>0</v>
      </c>
      <c r="L16" s="136"/>
      <c r="N16" s="137" t="s">
        <v>0</v>
      </c>
      <c r="P16" s="137"/>
      <c r="Q16" s="137" t="s">
        <v>0</v>
      </c>
      <c r="R16" s="138"/>
      <c r="S16" s="137"/>
      <c r="T16" s="137" t="s">
        <v>0</v>
      </c>
      <c r="U16" s="138"/>
      <c r="V16" s="139"/>
      <c r="W16" s="132" t="s">
        <v>0</v>
      </c>
      <c r="X16" s="132"/>
      <c r="Y16" s="132" t="s">
        <v>0</v>
      </c>
      <c r="Z16" s="132"/>
      <c r="AA16" s="132" t="s">
        <v>0</v>
      </c>
      <c r="AB16" s="132"/>
      <c r="AC16" s="139"/>
      <c r="AD16" s="137"/>
      <c r="AE16" s="137"/>
      <c r="AG16" s="137"/>
      <c r="AH16" s="137" t="s">
        <v>0</v>
      </c>
      <c r="AI16" s="138"/>
      <c r="AK16" s="137"/>
      <c r="AL16" s="137" t="s">
        <v>0</v>
      </c>
      <c r="AM16" s="137"/>
      <c r="AX16" s="141" t="s">
        <v>226</v>
      </c>
      <c r="AY16" s="45" t="s">
        <v>219</v>
      </c>
      <c r="AZ16" s="142" t="s">
        <v>234</v>
      </c>
      <c r="BA16" s="45" t="s">
        <v>219</v>
      </c>
      <c r="BB16" s="142" t="s">
        <v>234</v>
      </c>
      <c r="BC16" s="45" t="s">
        <v>219</v>
      </c>
      <c r="BD16" s="45" t="s">
        <v>219</v>
      </c>
    </row>
    <row r="17" spans="1:56" s="129" customFormat="1" ht="39" thickBot="1">
      <c r="A17" s="127">
        <v>9</v>
      </c>
      <c r="B17" s="286" t="s">
        <v>124</v>
      </c>
      <c r="C17" s="283" t="s">
        <v>72</v>
      </c>
      <c r="D17" s="136"/>
      <c r="E17" s="136"/>
      <c r="F17" s="136"/>
      <c r="G17" s="136"/>
      <c r="H17" s="136"/>
      <c r="I17" s="136"/>
      <c r="J17" s="140"/>
      <c r="K17" s="140" t="s">
        <v>0</v>
      </c>
      <c r="L17" s="136"/>
      <c r="N17" s="137" t="s">
        <v>0</v>
      </c>
      <c r="P17" s="137"/>
      <c r="Q17" s="137" t="s">
        <v>0</v>
      </c>
      <c r="R17" s="138"/>
      <c r="S17" s="137"/>
      <c r="T17" s="137" t="s">
        <v>0</v>
      </c>
      <c r="U17" s="138"/>
      <c r="V17" s="139"/>
      <c r="W17" s="132" t="s">
        <v>0</v>
      </c>
      <c r="X17" s="132"/>
      <c r="Y17" s="132" t="s">
        <v>0</v>
      </c>
      <c r="Z17" s="132"/>
      <c r="AA17" s="132" t="s">
        <v>0</v>
      </c>
      <c r="AB17" s="132"/>
      <c r="AC17" s="139"/>
      <c r="AD17" s="137"/>
      <c r="AE17" s="137"/>
      <c r="AG17" s="137"/>
      <c r="AH17" s="137" t="s">
        <v>0</v>
      </c>
      <c r="AI17" s="138"/>
      <c r="AK17" s="137"/>
      <c r="AL17" s="137" t="s">
        <v>0</v>
      </c>
      <c r="AM17" s="137"/>
      <c r="AX17" s="141" t="s">
        <v>226</v>
      </c>
      <c r="AY17" s="45" t="s">
        <v>219</v>
      </c>
      <c r="AZ17" s="44" t="s">
        <v>235</v>
      </c>
      <c r="BA17" s="44" t="s">
        <v>235</v>
      </c>
      <c r="BB17" s="44" t="s">
        <v>235</v>
      </c>
      <c r="BC17" s="44" t="s">
        <v>235</v>
      </c>
      <c r="BD17" s="44" t="s">
        <v>235</v>
      </c>
    </row>
    <row r="18" spans="1:56" s="129" customFormat="1" ht="39" thickBot="1">
      <c r="A18" s="127">
        <v>10</v>
      </c>
      <c r="B18" s="286" t="s">
        <v>125</v>
      </c>
      <c r="C18" s="283" t="s">
        <v>75</v>
      </c>
      <c r="D18" s="136"/>
      <c r="E18" s="136"/>
      <c r="F18" s="136"/>
      <c r="G18" s="136"/>
      <c r="H18" s="136"/>
      <c r="I18" s="136"/>
      <c r="J18" s="140"/>
      <c r="K18" s="140" t="s">
        <v>0</v>
      </c>
      <c r="L18" s="136"/>
      <c r="N18" s="137" t="s">
        <v>0</v>
      </c>
      <c r="P18" s="137"/>
      <c r="Q18" s="137" t="s">
        <v>0</v>
      </c>
      <c r="R18" s="138"/>
      <c r="S18" s="137"/>
      <c r="T18" s="137" t="s">
        <v>0</v>
      </c>
      <c r="U18" s="138"/>
      <c r="V18" s="139"/>
      <c r="W18" s="132" t="s">
        <v>0</v>
      </c>
      <c r="X18" s="132"/>
      <c r="Y18" s="132" t="s">
        <v>0</v>
      </c>
      <c r="Z18" s="132"/>
      <c r="AA18" s="132" t="s">
        <v>0</v>
      </c>
      <c r="AB18" s="132"/>
      <c r="AC18" s="139"/>
      <c r="AD18" s="137"/>
      <c r="AE18" s="137"/>
      <c r="AG18" s="137"/>
      <c r="AH18" s="137" t="s">
        <v>0</v>
      </c>
      <c r="AI18" s="138"/>
      <c r="AK18" s="137"/>
      <c r="AL18" s="137" t="s">
        <v>0</v>
      </c>
      <c r="AM18" s="137"/>
      <c r="AX18" s="141" t="s">
        <v>226</v>
      </c>
      <c r="AY18" s="45" t="s">
        <v>219</v>
      </c>
      <c r="AZ18" s="44" t="s">
        <v>235</v>
      </c>
      <c r="BA18" s="44" t="s">
        <v>235</v>
      </c>
      <c r="BB18" s="44" t="s">
        <v>235</v>
      </c>
      <c r="BC18" s="44" t="s">
        <v>235</v>
      </c>
      <c r="BD18" s="44" t="s">
        <v>235</v>
      </c>
    </row>
    <row r="19" spans="1:56" s="129" customFormat="1" ht="39" thickBot="1">
      <c r="A19" s="127">
        <v>11</v>
      </c>
      <c r="B19" s="286" t="s">
        <v>126</v>
      </c>
      <c r="C19" s="283" t="s">
        <v>22</v>
      </c>
      <c r="D19" s="136"/>
      <c r="E19" s="136"/>
      <c r="F19" s="136"/>
      <c r="G19" s="136"/>
      <c r="H19" s="136"/>
      <c r="I19" s="136"/>
      <c r="J19" s="140"/>
      <c r="K19" s="140" t="s">
        <v>0</v>
      </c>
      <c r="L19" s="136"/>
      <c r="N19" s="137" t="s">
        <v>0</v>
      </c>
      <c r="P19" s="137"/>
      <c r="Q19" s="137" t="s">
        <v>0</v>
      </c>
      <c r="R19" s="138"/>
      <c r="S19" s="137"/>
      <c r="T19" s="137" t="s">
        <v>0</v>
      </c>
      <c r="U19" s="138"/>
      <c r="V19" s="139"/>
      <c r="W19" s="132" t="s">
        <v>0</v>
      </c>
      <c r="X19" s="132"/>
      <c r="Y19" s="132" t="s">
        <v>0</v>
      </c>
      <c r="Z19" s="132"/>
      <c r="AA19" s="132" t="s">
        <v>0</v>
      </c>
      <c r="AB19" s="132"/>
      <c r="AC19" s="139"/>
      <c r="AD19" s="137"/>
      <c r="AE19" s="137"/>
      <c r="AG19" s="137"/>
      <c r="AH19" s="137" t="s">
        <v>0</v>
      </c>
      <c r="AI19" s="138"/>
      <c r="AK19" s="137"/>
      <c r="AL19" s="137" t="s">
        <v>0</v>
      </c>
      <c r="AM19" s="137"/>
      <c r="AX19" s="141" t="s">
        <v>226</v>
      </c>
      <c r="AY19" s="45" t="s">
        <v>219</v>
      </c>
      <c r="AZ19" s="142" t="s">
        <v>234</v>
      </c>
      <c r="BA19" s="45" t="s">
        <v>219</v>
      </c>
      <c r="BB19" s="142" t="s">
        <v>234</v>
      </c>
      <c r="BC19" s="45" t="s">
        <v>219</v>
      </c>
      <c r="BD19" s="45" t="s">
        <v>219</v>
      </c>
    </row>
    <row r="20" spans="1:56" s="129" customFormat="1" ht="39" thickBot="1">
      <c r="A20" s="127">
        <v>12</v>
      </c>
      <c r="B20" s="286" t="s">
        <v>126</v>
      </c>
      <c r="C20" s="283" t="s">
        <v>22</v>
      </c>
      <c r="D20" s="136"/>
      <c r="E20" s="136"/>
      <c r="F20" s="136"/>
      <c r="G20" s="136"/>
      <c r="H20" s="136"/>
      <c r="I20" s="136"/>
      <c r="J20" s="140"/>
      <c r="K20" s="140" t="s">
        <v>0</v>
      </c>
      <c r="L20" s="136"/>
      <c r="N20" s="137" t="s">
        <v>0</v>
      </c>
      <c r="P20" s="137"/>
      <c r="Q20" s="137" t="s">
        <v>0</v>
      </c>
      <c r="R20" s="138"/>
      <c r="S20" s="137"/>
      <c r="T20" s="137" t="s">
        <v>0</v>
      </c>
      <c r="U20" s="138"/>
      <c r="V20" s="139"/>
      <c r="W20" s="132" t="s">
        <v>0</v>
      </c>
      <c r="X20" s="132"/>
      <c r="Y20" s="132" t="s">
        <v>0</v>
      </c>
      <c r="Z20" s="132"/>
      <c r="AA20" s="132" t="s">
        <v>0</v>
      </c>
      <c r="AB20" s="132"/>
      <c r="AC20" s="139"/>
      <c r="AD20" s="137"/>
      <c r="AE20" s="137"/>
      <c r="AG20" s="137"/>
      <c r="AH20" s="137" t="s">
        <v>0</v>
      </c>
      <c r="AI20" s="138"/>
      <c r="AK20" s="137"/>
      <c r="AL20" s="137" t="s">
        <v>0</v>
      </c>
      <c r="AM20" s="137"/>
      <c r="AX20" s="141" t="s">
        <v>226</v>
      </c>
      <c r="AY20" s="45" t="s">
        <v>219</v>
      </c>
      <c r="AZ20" s="142" t="s">
        <v>234</v>
      </c>
      <c r="BA20" s="45" t="s">
        <v>219</v>
      </c>
      <c r="BB20" s="142" t="s">
        <v>234</v>
      </c>
      <c r="BC20" s="45" t="s">
        <v>219</v>
      </c>
      <c r="BD20" s="45" t="s">
        <v>219</v>
      </c>
    </row>
    <row r="21" spans="1:56" s="129" customFormat="1" ht="39" thickBot="1">
      <c r="A21" s="127">
        <v>14</v>
      </c>
      <c r="B21" s="286" t="s">
        <v>127</v>
      </c>
      <c r="C21" s="283" t="s">
        <v>10</v>
      </c>
      <c r="D21" s="136"/>
      <c r="E21" s="136"/>
      <c r="F21" s="136"/>
      <c r="G21" s="136"/>
      <c r="H21" s="136"/>
      <c r="I21" s="136"/>
      <c r="J21" s="140"/>
      <c r="K21" s="140" t="s">
        <v>0</v>
      </c>
      <c r="L21" s="136"/>
      <c r="N21" s="137" t="s">
        <v>0</v>
      </c>
      <c r="P21" s="137"/>
      <c r="Q21" s="137" t="s">
        <v>0</v>
      </c>
      <c r="R21" s="138"/>
      <c r="S21" s="137"/>
      <c r="T21" s="137" t="s">
        <v>0</v>
      </c>
      <c r="U21" s="138"/>
      <c r="V21" s="139"/>
      <c r="W21" s="132" t="s">
        <v>0</v>
      </c>
      <c r="X21" s="132"/>
      <c r="Y21" s="132" t="s">
        <v>0</v>
      </c>
      <c r="Z21" s="132"/>
      <c r="AA21" s="132" t="s">
        <v>0</v>
      </c>
      <c r="AB21" s="132"/>
      <c r="AC21" s="139"/>
      <c r="AD21" s="137"/>
      <c r="AE21" s="137"/>
      <c r="AG21" s="137"/>
      <c r="AH21" s="137" t="s">
        <v>0</v>
      </c>
      <c r="AI21" s="138"/>
      <c r="AK21" s="137"/>
      <c r="AL21" s="137" t="s">
        <v>0</v>
      </c>
      <c r="AM21" s="137"/>
      <c r="AX21" s="141" t="s">
        <v>226</v>
      </c>
      <c r="AY21" s="45" t="s">
        <v>219</v>
      </c>
      <c r="AZ21" s="142" t="s">
        <v>234</v>
      </c>
      <c r="BA21" s="45" t="s">
        <v>219</v>
      </c>
      <c r="BB21" s="142" t="s">
        <v>234</v>
      </c>
      <c r="BC21" s="45" t="s">
        <v>219</v>
      </c>
      <c r="BD21" s="45" t="s">
        <v>219</v>
      </c>
    </row>
    <row r="22" spans="1:56" s="129" customFormat="1" ht="39" thickBot="1">
      <c r="A22" s="127">
        <v>15</v>
      </c>
      <c r="B22" s="286" t="s">
        <v>127</v>
      </c>
      <c r="C22" s="283" t="s">
        <v>10</v>
      </c>
      <c r="D22" s="136"/>
      <c r="E22" s="136"/>
      <c r="F22" s="136"/>
      <c r="G22" s="136"/>
      <c r="H22" s="136"/>
      <c r="I22" s="136"/>
      <c r="J22" s="140"/>
      <c r="K22" s="140" t="s">
        <v>0</v>
      </c>
      <c r="L22" s="136"/>
      <c r="N22" s="137" t="s">
        <v>0</v>
      </c>
      <c r="P22" s="137"/>
      <c r="Q22" s="137" t="s">
        <v>0</v>
      </c>
      <c r="R22" s="138"/>
      <c r="S22" s="137"/>
      <c r="T22" s="137" t="s">
        <v>0</v>
      </c>
      <c r="U22" s="138"/>
      <c r="V22" s="139"/>
      <c r="W22" s="132" t="s">
        <v>0</v>
      </c>
      <c r="X22" s="132"/>
      <c r="Y22" s="132" t="s">
        <v>0</v>
      </c>
      <c r="Z22" s="132"/>
      <c r="AA22" s="132" t="s">
        <v>0</v>
      </c>
      <c r="AB22" s="132"/>
      <c r="AC22" s="139"/>
      <c r="AD22" s="137"/>
      <c r="AE22" s="137"/>
      <c r="AG22" s="137"/>
      <c r="AH22" s="137" t="s">
        <v>0</v>
      </c>
      <c r="AI22" s="138"/>
      <c r="AK22" s="137"/>
      <c r="AL22" s="137" t="s">
        <v>0</v>
      </c>
      <c r="AM22" s="137"/>
      <c r="AX22" s="141" t="s">
        <v>226</v>
      </c>
      <c r="AY22" s="45" t="s">
        <v>219</v>
      </c>
      <c r="AZ22" s="142" t="s">
        <v>234</v>
      </c>
      <c r="BA22" s="45" t="s">
        <v>219</v>
      </c>
      <c r="BB22" s="142" t="s">
        <v>234</v>
      </c>
      <c r="BC22" s="45" t="s">
        <v>219</v>
      </c>
      <c r="BD22" s="45" t="s">
        <v>219</v>
      </c>
    </row>
    <row r="23" spans="1:56" s="129" customFormat="1" ht="39" thickBot="1">
      <c r="A23" s="127">
        <v>17</v>
      </c>
      <c r="B23" s="286" t="s">
        <v>128</v>
      </c>
      <c r="C23" s="283" t="s">
        <v>82</v>
      </c>
      <c r="D23" s="136"/>
      <c r="E23" s="136"/>
      <c r="F23" s="136"/>
      <c r="G23" s="136"/>
      <c r="H23" s="136"/>
      <c r="I23" s="136"/>
      <c r="J23" s="140" t="s">
        <v>0</v>
      </c>
      <c r="K23" s="140"/>
      <c r="L23" s="136"/>
      <c r="N23" s="137" t="s">
        <v>0</v>
      </c>
      <c r="P23" s="137"/>
      <c r="Q23" s="137" t="s">
        <v>0</v>
      </c>
      <c r="R23" s="138"/>
      <c r="S23" s="137"/>
      <c r="T23" s="137" t="s">
        <v>0</v>
      </c>
      <c r="U23" s="138"/>
      <c r="V23" s="139"/>
      <c r="W23" s="132" t="s">
        <v>0</v>
      </c>
      <c r="X23" s="132"/>
      <c r="Y23" s="132" t="s">
        <v>0</v>
      </c>
      <c r="Z23" s="132"/>
      <c r="AA23" s="132" t="s">
        <v>0</v>
      </c>
      <c r="AB23" s="132"/>
      <c r="AC23" s="139"/>
      <c r="AD23" s="137"/>
      <c r="AE23" s="137"/>
      <c r="AG23" s="137"/>
      <c r="AH23" s="137" t="s">
        <v>0</v>
      </c>
      <c r="AI23" s="138"/>
      <c r="AK23" s="137"/>
      <c r="AL23" s="137" t="s">
        <v>0</v>
      </c>
      <c r="AM23" s="137"/>
      <c r="AX23" s="141" t="s">
        <v>226</v>
      </c>
      <c r="AY23" s="45" t="s">
        <v>219</v>
      </c>
      <c r="AZ23" s="44" t="s">
        <v>235</v>
      </c>
      <c r="BA23" s="44" t="s">
        <v>235</v>
      </c>
      <c r="BB23" s="45" t="s">
        <v>219</v>
      </c>
      <c r="BC23" s="44" t="s">
        <v>235</v>
      </c>
      <c r="BD23" s="44" t="s">
        <v>235</v>
      </c>
    </row>
    <row r="24" spans="1:56" s="129" customFormat="1" ht="39" thickBot="1">
      <c r="A24" s="127">
        <v>18</v>
      </c>
      <c r="B24" s="286" t="s">
        <v>129</v>
      </c>
      <c r="C24" s="283" t="s">
        <v>2</v>
      </c>
      <c r="D24" s="136"/>
      <c r="E24" s="136"/>
      <c r="F24" s="136"/>
      <c r="G24" s="136"/>
      <c r="H24" s="136"/>
      <c r="I24" s="136"/>
      <c r="J24" s="140" t="s">
        <v>0</v>
      </c>
      <c r="K24" s="140"/>
      <c r="L24" s="136"/>
      <c r="N24" s="137" t="s">
        <v>0</v>
      </c>
      <c r="P24" s="137"/>
      <c r="Q24" s="137" t="s">
        <v>0</v>
      </c>
      <c r="R24" s="138"/>
      <c r="S24" s="137"/>
      <c r="T24" s="137" t="s">
        <v>0</v>
      </c>
      <c r="U24" s="138"/>
      <c r="V24" s="139"/>
      <c r="W24" s="132" t="s">
        <v>0</v>
      </c>
      <c r="X24" s="132"/>
      <c r="Y24" s="132" t="s">
        <v>0</v>
      </c>
      <c r="Z24" s="132"/>
      <c r="AA24" s="132" t="s">
        <v>0</v>
      </c>
      <c r="AB24" s="132"/>
      <c r="AC24" s="139"/>
      <c r="AD24" s="137"/>
      <c r="AE24" s="137"/>
      <c r="AG24" s="137"/>
      <c r="AH24" s="137" t="s">
        <v>0</v>
      </c>
      <c r="AI24" s="138"/>
      <c r="AK24" s="137"/>
      <c r="AL24" s="137" t="s">
        <v>0</v>
      </c>
      <c r="AM24" s="137"/>
      <c r="AX24" s="141" t="s">
        <v>226</v>
      </c>
      <c r="AY24" s="45" t="s">
        <v>219</v>
      </c>
      <c r="AZ24" s="44" t="s">
        <v>235</v>
      </c>
      <c r="BA24" s="44" t="s">
        <v>235</v>
      </c>
      <c r="BB24" s="45" t="s">
        <v>219</v>
      </c>
      <c r="BC24" s="45"/>
      <c r="BD24" s="45"/>
    </row>
    <row r="25" spans="1:56" s="129" customFormat="1" ht="39" thickBot="1">
      <c r="A25" s="127">
        <v>19</v>
      </c>
      <c r="B25" s="286" t="s">
        <v>130</v>
      </c>
      <c r="C25" s="283" t="s">
        <v>23</v>
      </c>
      <c r="D25" s="136"/>
      <c r="E25" s="136"/>
      <c r="F25" s="136"/>
      <c r="G25" s="136"/>
      <c r="H25" s="136"/>
      <c r="I25" s="136"/>
      <c r="J25" s="140" t="s">
        <v>0</v>
      </c>
      <c r="K25" s="140"/>
      <c r="L25" s="136"/>
      <c r="N25" s="137" t="s">
        <v>0</v>
      </c>
      <c r="P25" s="137"/>
      <c r="Q25" s="137" t="s">
        <v>0</v>
      </c>
      <c r="R25" s="138"/>
      <c r="S25" s="137"/>
      <c r="T25" s="137" t="s">
        <v>0</v>
      </c>
      <c r="U25" s="138"/>
      <c r="V25" s="139"/>
      <c r="W25" s="132" t="s">
        <v>0</v>
      </c>
      <c r="X25" s="132"/>
      <c r="Y25" s="132" t="s">
        <v>0</v>
      </c>
      <c r="Z25" s="132"/>
      <c r="AA25" s="132" t="s">
        <v>0</v>
      </c>
      <c r="AB25" s="132"/>
      <c r="AC25" s="139"/>
      <c r="AD25" s="137"/>
      <c r="AE25" s="137"/>
      <c r="AG25" s="137"/>
      <c r="AH25" s="137" t="s">
        <v>0</v>
      </c>
      <c r="AI25" s="138"/>
      <c r="AK25" s="137"/>
      <c r="AL25" s="137" t="s">
        <v>0</v>
      </c>
      <c r="AM25" s="137"/>
      <c r="AX25" s="141" t="s">
        <v>226</v>
      </c>
      <c r="AY25" s="45" t="s">
        <v>219</v>
      </c>
      <c r="AZ25" s="44" t="s">
        <v>235</v>
      </c>
      <c r="BA25" s="44" t="s">
        <v>235</v>
      </c>
      <c r="BB25" s="44" t="s">
        <v>235</v>
      </c>
      <c r="BC25" s="44" t="s">
        <v>235</v>
      </c>
      <c r="BD25" s="44" t="s">
        <v>235</v>
      </c>
    </row>
    <row r="26" spans="1:56" s="129" customFormat="1" ht="39" thickBot="1">
      <c r="A26" s="127">
        <v>19</v>
      </c>
      <c r="B26" s="286" t="s">
        <v>130</v>
      </c>
      <c r="C26" s="283" t="s">
        <v>23</v>
      </c>
      <c r="D26" s="136"/>
      <c r="E26" s="136"/>
      <c r="F26" s="136"/>
      <c r="G26" s="136"/>
      <c r="H26" s="136"/>
      <c r="I26" s="136"/>
      <c r="J26" s="140" t="s">
        <v>0</v>
      </c>
      <c r="K26" s="140"/>
      <c r="L26" s="136"/>
      <c r="N26" s="137" t="s">
        <v>0</v>
      </c>
      <c r="P26" s="137"/>
      <c r="Q26" s="137" t="s">
        <v>0</v>
      </c>
      <c r="R26" s="138"/>
      <c r="S26" s="137"/>
      <c r="T26" s="137" t="s">
        <v>0</v>
      </c>
      <c r="U26" s="138"/>
      <c r="V26" s="139"/>
      <c r="W26" s="132" t="s">
        <v>0</v>
      </c>
      <c r="X26" s="132"/>
      <c r="Y26" s="132" t="s">
        <v>0</v>
      </c>
      <c r="Z26" s="132"/>
      <c r="AA26" s="132" t="s">
        <v>0</v>
      </c>
      <c r="AB26" s="132"/>
      <c r="AC26" s="139"/>
      <c r="AD26" s="137"/>
      <c r="AE26" s="137"/>
      <c r="AG26" s="137"/>
      <c r="AH26" s="137" t="s">
        <v>0</v>
      </c>
      <c r="AI26" s="138"/>
      <c r="AK26" s="137"/>
      <c r="AL26" s="137" t="s">
        <v>0</v>
      </c>
      <c r="AM26" s="137"/>
      <c r="AX26" s="141" t="s">
        <v>226</v>
      </c>
      <c r="AY26" s="45" t="s">
        <v>219</v>
      </c>
      <c r="AZ26" s="44" t="s">
        <v>235</v>
      </c>
      <c r="BA26" s="44" t="s">
        <v>235</v>
      </c>
      <c r="BB26" s="44" t="s">
        <v>235</v>
      </c>
      <c r="BC26" s="44" t="s">
        <v>235</v>
      </c>
      <c r="BD26" s="44" t="s">
        <v>235</v>
      </c>
    </row>
    <row r="27" spans="1:56" s="129" customFormat="1" ht="39" thickBot="1">
      <c r="A27" s="127">
        <v>21</v>
      </c>
      <c r="B27" s="286" t="s">
        <v>131</v>
      </c>
      <c r="C27" s="283" t="s">
        <v>24</v>
      </c>
      <c r="D27" s="136"/>
      <c r="E27" s="136"/>
      <c r="F27" s="136"/>
      <c r="G27" s="136"/>
      <c r="H27" s="136"/>
      <c r="I27" s="136"/>
      <c r="J27" s="140" t="s">
        <v>0</v>
      </c>
      <c r="K27" s="140"/>
      <c r="L27" s="136"/>
      <c r="N27" s="137" t="s">
        <v>0</v>
      </c>
      <c r="P27" s="137"/>
      <c r="Q27" s="137" t="s">
        <v>0</v>
      </c>
      <c r="R27" s="138"/>
      <c r="S27" s="137"/>
      <c r="T27" s="137" t="s">
        <v>0</v>
      </c>
      <c r="U27" s="138"/>
      <c r="V27" s="139"/>
      <c r="W27" s="132" t="s">
        <v>0</v>
      </c>
      <c r="X27" s="132"/>
      <c r="Y27" s="132" t="s">
        <v>0</v>
      </c>
      <c r="Z27" s="132"/>
      <c r="AA27" s="132" t="s">
        <v>0</v>
      </c>
      <c r="AB27" s="132"/>
      <c r="AC27" s="139"/>
      <c r="AD27" s="137"/>
      <c r="AE27" s="137"/>
      <c r="AG27" s="137"/>
      <c r="AH27" s="137" t="s">
        <v>0</v>
      </c>
      <c r="AI27" s="138"/>
      <c r="AK27" s="137"/>
      <c r="AL27" s="137" t="s">
        <v>0</v>
      </c>
      <c r="AM27" s="137"/>
      <c r="AX27" s="141" t="s">
        <v>226</v>
      </c>
      <c r="AY27" s="45" t="s">
        <v>219</v>
      </c>
      <c r="AZ27" s="44" t="s">
        <v>235</v>
      </c>
      <c r="BA27" s="44" t="s">
        <v>235</v>
      </c>
      <c r="BB27" s="44" t="s">
        <v>235</v>
      </c>
      <c r="BC27" s="44" t="s">
        <v>235</v>
      </c>
      <c r="BD27" s="44" t="s">
        <v>235</v>
      </c>
    </row>
    <row r="28" spans="1:56" s="129" customFormat="1" ht="39" thickBot="1">
      <c r="A28" s="127">
        <v>21</v>
      </c>
      <c r="B28" s="286" t="s">
        <v>131</v>
      </c>
      <c r="C28" s="283" t="s">
        <v>24</v>
      </c>
      <c r="D28" s="136"/>
      <c r="E28" s="136"/>
      <c r="F28" s="136"/>
      <c r="G28" s="136"/>
      <c r="H28" s="136"/>
      <c r="I28" s="136"/>
      <c r="J28" s="140" t="s">
        <v>0</v>
      </c>
      <c r="K28" s="140"/>
      <c r="L28" s="136"/>
      <c r="N28" s="137" t="s">
        <v>0</v>
      </c>
      <c r="P28" s="137"/>
      <c r="Q28" s="137" t="s">
        <v>0</v>
      </c>
      <c r="R28" s="138"/>
      <c r="S28" s="137"/>
      <c r="T28" s="137" t="s">
        <v>0</v>
      </c>
      <c r="U28" s="138"/>
      <c r="V28" s="139"/>
      <c r="W28" s="132" t="s">
        <v>0</v>
      </c>
      <c r="X28" s="132"/>
      <c r="Y28" s="132" t="s">
        <v>0</v>
      </c>
      <c r="Z28" s="132"/>
      <c r="AA28" s="132" t="s">
        <v>0</v>
      </c>
      <c r="AB28" s="132"/>
      <c r="AC28" s="139"/>
      <c r="AD28" s="137"/>
      <c r="AE28" s="137"/>
      <c r="AG28" s="137"/>
      <c r="AH28" s="137" t="s">
        <v>0</v>
      </c>
      <c r="AI28" s="138"/>
      <c r="AK28" s="137"/>
      <c r="AL28" s="137" t="s">
        <v>0</v>
      </c>
      <c r="AM28" s="137"/>
      <c r="AX28" s="141" t="s">
        <v>226</v>
      </c>
      <c r="AY28" s="45" t="s">
        <v>219</v>
      </c>
      <c r="AZ28" s="44" t="s">
        <v>235</v>
      </c>
      <c r="BA28" s="44" t="s">
        <v>235</v>
      </c>
      <c r="BB28" s="44" t="s">
        <v>235</v>
      </c>
      <c r="BC28" s="44" t="s">
        <v>235</v>
      </c>
      <c r="BD28" s="44" t="s">
        <v>235</v>
      </c>
    </row>
    <row r="29" spans="1:56" s="129" customFormat="1" ht="39" thickBot="1">
      <c r="A29" s="127">
        <v>23</v>
      </c>
      <c r="B29" s="286" t="s">
        <v>132</v>
      </c>
      <c r="C29" s="283" t="s">
        <v>204</v>
      </c>
      <c r="D29" s="136"/>
      <c r="E29" s="136"/>
      <c r="F29" s="136"/>
      <c r="G29" s="136"/>
      <c r="H29" s="136"/>
      <c r="I29" s="136"/>
      <c r="J29" s="140" t="s">
        <v>0</v>
      </c>
      <c r="K29" s="140"/>
      <c r="L29" s="136"/>
      <c r="N29" s="137" t="s">
        <v>0</v>
      </c>
      <c r="P29" s="137"/>
      <c r="Q29" s="137" t="s">
        <v>0</v>
      </c>
      <c r="R29" s="138"/>
      <c r="S29" s="137"/>
      <c r="T29" s="137" t="s">
        <v>0</v>
      </c>
      <c r="U29" s="138"/>
      <c r="V29" s="139"/>
      <c r="W29" s="132" t="s">
        <v>0</v>
      </c>
      <c r="X29" s="132"/>
      <c r="Y29" s="132" t="s">
        <v>0</v>
      </c>
      <c r="Z29" s="132"/>
      <c r="AA29" s="132" t="s">
        <v>0</v>
      </c>
      <c r="AB29" s="132"/>
      <c r="AC29" s="139"/>
      <c r="AD29" s="137"/>
      <c r="AE29" s="137"/>
      <c r="AG29" s="137"/>
      <c r="AH29" s="137" t="s">
        <v>0</v>
      </c>
      <c r="AI29" s="138"/>
      <c r="AK29" s="137"/>
      <c r="AL29" s="137" t="s">
        <v>0</v>
      </c>
      <c r="AM29" s="137"/>
      <c r="AX29" s="141" t="s">
        <v>226</v>
      </c>
      <c r="AY29" s="45" t="s">
        <v>219</v>
      </c>
      <c r="AZ29" s="44" t="s">
        <v>235</v>
      </c>
      <c r="BA29" s="44" t="s">
        <v>235</v>
      </c>
      <c r="BB29" s="44" t="s">
        <v>235</v>
      </c>
      <c r="BC29" s="44" t="s">
        <v>235</v>
      </c>
      <c r="BD29" s="44" t="s">
        <v>235</v>
      </c>
    </row>
    <row r="30" spans="1:56" s="129" customFormat="1" ht="39" thickBot="1">
      <c r="A30" s="127">
        <v>23</v>
      </c>
      <c r="B30" s="286" t="s">
        <v>132</v>
      </c>
      <c r="C30" s="283" t="s">
        <v>204</v>
      </c>
      <c r="D30" s="136"/>
      <c r="E30" s="136"/>
      <c r="F30" s="136"/>
      <c r="G30" s="136"/>
      <c r="H30" s="136"/>
      <c r="I30" s="136"/>
      <c r="J30" s="140" t="s">
        <v>0</v>
      </c>
      <c r="K30" s="140"/>
      <c r="L30" s="136"/>
      <c r="N30" s="137" t="s">
        <v>0</v>
      </c>
      <c r="P30" s="137"/>
      <c r="Q30" s="137" t="s">
        <v>0</v>
      </c>
      <c r="R30" s="138"/>
      <c r="S30" s="137"/>
      <c r="T30" s="137" t="s">
        <v>0</v>
      </c>
      <c r="U30" s="138"/>
      <c r="V30" s="139"/>
      <c r="W30" s="132" t="s">
        <v>0</v>
      </c>
      <c r="X30" s="132"/>
      <c r="Y30" s="132" t="s">
        <v>0</v>
      </c>
      <c r="Z30" s="132"/>
      <c r="AA30" s="132" t="s">
        <v>0</v>
      </c>
      <c r="AB30" s="132"/>
      <c r="AC30" s="139"/>
      <c r="AD30" s="137"/>
      <c r="AE30" s="137"/>
      <c r="AG30" s="137"/>
      <c r="AH30" s="137" t="s">
        <v>0</v>
      </c>
      <c r="AI30" s="138"/>
      <c r="AK30" s="137"/>
      <c r="AL30" s="137" t="s">
        <v>0</v>
      </c>
      <c r="AM30" s="137"/>
      <c r="AX30" s="141" t="s">
        <v>226</v>
      </c>
      <c r="AY30" s="45" t="s">
        <v>219</v>
      </c>
      <c r="AZ30" s="44" t="s">
        <v>235</v>
      </c>
      <c r="BA30" s="44" t="s">
        <v>235</v>
      </c>
      <c r="BB30" s="44" t="s">
        <v>235</v>
      </c>
      <c r="BC30" s="44" t="s">
        <v>235</v>
      </c>
      <c r="BD30" s="44" t="s">
        <v>235</v>
      </c>
    </row>
    <row r="31" spans="1:56" s="129" customFormat="1" ht="39" thickBot="1">
      <c r="A31" s="127">
        <v>25</v>
      </c>
      <c r="B31" s="286" t="s">
        <v>133</v>
      </c>
      <c r="C31" s="283" t="s">
        <v>25</v>
      </c>
      <c r="D31" s="136"/>
      <c r="E31" s="136"/>
      <c r="F31" s="136"/>
      <c r="G31" s="136"/>
      <c r="H31" s="136"/>
      <c r="I31" s="136"/>
      <c r="J31" s="140" t="s">
        <v>0</v>
      </c>
      <c r="K31" s="140"/>
      <c r="L31" s="136"/>
      <c r="N31" s="137" t="s">
        <v>0</v>
      </c>
      <c r="P31" s="137"/>
      <c r="Q31" s="137" t="s">
        <v>0</v>
      </c>
      <c r="R31" s="138"/>
      <c r="S31" s="137"/>
      <c r="T31" s="137" t="s">
        <v>0</v>
      </c>
      <c r="U31" s="138"/>
      <c r="V31" s="139"/>
      <c r="W31" s="132" t="s">
        <v>0</v>
      </c>
      <c r="X31" s="132"/>
      <c r="Y31" s="132" t="s">
        <v>0</v>
      </c>
      <c r="Z31" s="132"/>
      <c r="AA31" s="132" t="s">
        <v>0</v>
      </c>
      <c r="AB31" s="132"/>
      <c r="AC31" s="139"/>
      <c r="AD31" s="137"/>
      <c r="AE31" s="137"/>
      <c r="AG31" s="137"/>
      <c r="AH31" s="137" t="s">
        <v>0</v>
      </c>
      <c r="AI31" s="138"/>
      <c r="AK31" s="137"/>
      <c r="AL31" s="137" t="s">
        <v>0</v>
      </c>
      <c r="AM31" s="137"/>
      <c r="AX31" s="141" t="s">
        <v>226</v>
      </c>
      <c r="AY31" s="45" t="s">
        <v>219</v>
      </c>
      <c r="AZ31" s="44" t="s">
        <v>235</v>
      </c>
      <c r="BA31" s="44" t="s">
        <v>235</v>
      </c>
      <c r="BB31" s="44" t="s">
        <v>235</v>
      </c>
      <c r="BC31" s="44" t="s">
        <v>235</v>
      </c>
      <c r="BD31" s="44" t="s">
        <v>235</v>
      </c>
    </row>
    <row r="32" spans="1:56" s="129" customFormat="1" ht="39" thickBot="1">
      <c r="A32" s="127">
        <v>27</v>
      </c>
      <c r="B32" s="286" t="s">
        <v>134</v>
      </c>
      <c r="C32" s="283" t="s">
        <v>48</v>
      </c>
      <c r="D32" s="136"/>
      <c r="E32" s="136"/>
      <c r="F32" s="136"/>
      <c r="G32" s="136"/>
      <c r="H32" s="136"/>
      <c r="I32" s="136"/>
      <c r="J32" s="140" t="s">
        <v>0</v>
      </c>
      <c r="K32" s="140"/>
      <c r="L32" s="136"/>
      <c r="N32" s="137" t="s">
        <v>0</v>
      </c>
      <c r="P32" s="137"/>
      <c r="Q32" s="137" t="s">
        <v>0</v>
      </c>
      <c r="R32" s="138"/>
      <c r="S32" s="137"/>
      <c r="T32" s="137" t="s">
        <v>0</v>
      </c>
      <c r="U32" s="138"/>
      <c r="V32" s="139"/>
      <c r="W32" s="132" t="s">
        <v>0</v>
      </c>
      <c r="X32" s="132"/>
      <c r="Y32" s="132" t="s">
        <v>0</v>
      </c>
      <c r="Z32" s="132"/>
      <c r="AA32" s="132" t="s">
        <v>0</v>
      </c>
      <c r="AB32" s="132"/>
      <c r="AC32" s="139"/>
      <c r="AD32" s="137"/>
      <c r="AE32" s="137"/>
      <c r="AG32" s="137"/>
      <c r="AH32" s="137" t="s">
        <v>0</v>
      </c>
      <c r="AI32" s="138"/>
      <c r="AK32" s="137"/>
      <c r="AL32" s="137" t="s">
        <v>0</v>
      </c>
      <c r="AM32" s="137"/>
      <c r="AX32" s="141" t="s">
        <v>226</v>
      </c>
      <c r="AY32" s="45" t="s">
        <v>219</v>
      </c>
      <c r="AZ32" s="44" t="s">
        <v>235</v>
      </c>
      <c r="BA32" s="44" t="s">
        <v>235</v>
      </c>
      <c r="BB32" s="44" t="s">
        <v>235</v>
      </c>
      <c r="BC32" s="44" t="s">
        <v>235</v>
      </c>
      <c r="BD32" s="44" t="s">
        <v>235</v>
      </c>
    </row>
    <row r="33" spans="1:56" s="129" customFormat="1" ht="39" thickBot="1">
      <c r="A33" s="127">
        <v>28</v>
      </c>
      <c r="B33" s="286" t="s">
        <v>135</v>
      </c>
      <c r="C33" s="283" t="s">
        <v>83</v>
      </c>
      <c r="D33" s="136"/>
      <c r="E33" s="136"/>
      <c r="F33" s="136"/>
      <c r="G33" s="136"/>
      <c r="H33" s="136"/>
      <c r="I33" s="136"/>
      <c r="J33" s="140" t="s">
        <v>0</v>
      </c>
      <c r="K33" s="140"/>
      <c r="L33" s="136"/>
      <c r="N33" s="137" t="s">
        <v>0</v>
      </c>
      <c r="P33" s="137"/>
      <c r="Q33" s="137" t="s">
        <v>0</v>
      </c>
      <c r="R33" s="138"/>
      <c r="S33" s="137"/>
      <c r="T33" s="137" t="s">
        <v>0</v>
      </c>
      <c r="U33" s="143"/>
      <c r="V33" s="139"/>
      <c r="W33" s="132" t="s">
        <v>0</v>
      </c>
      <c r="X33" s="132"/>
      <c r="Y33" s="132" t="s">
        <v>0</v>
      </c>
      <c r="Z33" s="132"/>
      <c r="AA33" s="132" t="s">
        <v>0</v>
      </c>
      <c r="AB33" s="132"/>
      <c r="AC33" s="139"/>
      <c r="AD33" s="137"/>
      <c r="AE33" s="137"/>
      <c r="AG33" s="137"/>
      <c r="AH33" s="137" t="s">
        <v>0</v>
      </c>
      <c r="AI33" s="138"/>
      <c r="AK33" s="137"/>
      <c r="AL33" s="137" t="s">
        <v>0</v>
      </c>
      <c r="AM33" s="137"/>
      <c r="AX33" s="141" t="s">
        <v>226</v>
      </c>
      <c r="AY33" s="45" t="s">
        <v>219</v>
      </c>
      <c r="AZ33" s="44" t="s">
        <v>235</v>
      </c>
      <c r="BA33" s="44" t="s">
        <v>235</v>
      </c>
      <c r="BB33" s="44" t="s">
        <v>235</v>
      </c>
      <c r="BC33" s="44" t="s">
        <v>235</v>
      </c>
      <c r="BD33" s="44" t="s">
        <v>235</v>
      </c>
    </row>
    <row r="34" spans="1:56" s="129" customFormat="1" ht="39" thickBot="1">
      <c r="A34" s="127">
        <v>29</v>
      </c>
      <c r="B34" s="286" t="s">
        <v>135</v>
      </c>
      <c r="C34" s="283" t="s">
        <v>83</v>
      </c>
      <c r="D34" s="136"/>
      <c r="E34" s="136"/>
      <c r="F34" s="136"/>
      <c r="G34" s="136"/>
      <c r="H34" s="136"/>
      <c r="I34" s="136"/>
      <c r="J34" s="140" t="s">
        <v>0</v>
      </c>
      <c r="K34" s="140"/>
      <c r="L34" s="136"/>
      <c r="N34" s="137" t="s">
        <v>0</v>
      </c>
      <c r="P34" s="137"/>
      <c r="Q34" s="137" t="s">
        <v>0</v>
      </c>
      <c r="R34" s="138"/>
      <c r="S34" s="137"/>
      <c r="T34" s="137" t="s">
        <v>0</v>
      </c>
      <c r="U34" s="143"/>
      <c r="V34" s="139"/>
      <c r="W34" s="132" t="s">
        <v>0</v>
      </c>
      <c r="X34" s="132"/>
      <c r="Y34" s="132" t="s">
        <v>0</v>
      </c>
      <c r="Z34" s="132"/>
      <c r="AA34" s="132" t="s">
        <v>0</v>
      </c>
      <c r="AB34" s="132"/>
      <c r="AC34" s="139"/>
      <c r="AD34" s="137"/>
      <c r="AE34" s="137"/>
      <c r="AG34" s="137"/>
      <c r="AH34" s="137" t="s">
        <v>0</v>
      </c>
      <c r="AI34" s="138"/>
      <c r="AK34" s="137"/>
      <c r="AL34" s="137" t="s">
        <v>0</v>
      </c>
      <c r="AM34" s="137"/>
      <c r="AX34" s="141" t="s">
        <v>226</v>
      </c>
      <c r="AY34" s="45" t="s">
        <v>219</v>
      </c>
      <c r="AZ34" s="44" t="s">
        <v>235</v>
      </c>
      <c r="BA34" s="44" t="s">
        <v>235</v>
      </c>
      <c r="BB34" s="44" t="s">
        <v>235</v>
      </c>
      <c r="BC34" s="44" t="s">
        <v>235</v>
      </c>
      <c r="BD34" s="44" t="s">
        <v>235</v>
      </c>
    </row>
    <row r="35" spans="1:56" s="129" customFormat="1" ht="128.25" thickBot="1">
      <c r="A35" s="127">
        <v>31</v>
      </c>
      <c r="B35" s="286" t="s">
        <v>136</v>
      </c>
      <c r="C35" s="283" t="s">
        <v>66</v>
      </c>
      <c r="D35" s="136"/>
      <c r="E35" s="136"/>
      <c r="F35" s="136"/>
      <c r="G35" s="136"/>
      <c r="H35" s="136"/>
      <c r="I35" s="136"/>
      <c r="J35" s="140" t="s">
        <v>0</v>
      </c>
      <c r="K35" s="140"/>
      <c r="L35" s="136"/>
      <c r="N35" s="137" t="s">
        <v>0</v>
      </c>
      <c r="P35" s="137"/>
      <c r="Q35" s="137"/>
      <c r="R35" s="137" t="s">
        <v>0</v>
      </c>
      <c r="S35" s="137"/>
      <c r="T35" s="137" t="s">
        <v>227</v>
      </c>
      <c r="U35" s="143"/>
      <c r="V35" s="139"/>
      <c r="W35" s="132" t="s">
        <v>0</v>
      </c>
      <c r="X35" s="132"/>
      <c r="Y35" s="132" t="s">
        <v>0</v>
      </c>
      <c r="Z35" s="132"/>
      <c r="AA35" s="132" t="s">
        <v>0</v>
      </c>
      <c r="AB35" s="132"/>
      <c r="AC35" s="139"/>
      <c r="AD35" s="137"/>
      <c r="AE35" s="137"/>
      <c r="AG35" s="137"/>
      <c r="AH35" s="137" t="s">
        <v>0</v>
      </c>
      <c r="AI35" s="138"/>
      <c r="AK35" s="137"/>
      <c r="AL35" s="137" t="s">
        <v>0</v>
      </c>
      <c r="AM35" s="137"/>
      <c r="AX35" s="141" t="s">
        <v>214</v>
      </c>
      <c r="AY35" s="44" t="s">
        <v>235</v>
      </c>
      <c r="AZ35" s="45" t="s">
        <v>219</v>
      </c>
      <c r="BA35" s="44" t="s">
        <v>235</v>
      </c>
      <c r="BB35" s="44" t="s">
        <v>235</v>
      </c>
      <c r="BC35" s="44" t="s">
        <v>235</v>
      </c>
      <c r="BD35" s="44" t="s">
        <v>235</v>
      </c>
    </row>
    <row r="36" spans="1:56" s="129" customFormat="1" ht="128.25" thickBot="1">
      <c r="A36" s="127">
        <v>32</v>
      </c>
      <c r="B36" s="286" t="s">
        <v>137</v>
      </c>
      <c r="C36" s="283" t="s">
        <v>67</v>
      </c>
      <c r="D36" s="136"/>
      <c r="E36" s="136"/>
      <c r="F36" s="136"/>
      <c r="G36" s="136"/>
      <c r="H36" s="136"/>
      <c r="I36" s="136"/>
      <c r="J36" s="140" t="s">
        <v>0</v>
      </c>
      <c r="K36" s="140"/>
      <c r="L36" s="136"/>
      <c r="N36" s="137" t="s">
        <v>0</v>
      </c>
      <c r="P36" s="137"/>
      <c r="Q36" s="137"/>
      <c r="R36" s="137" t="s">
        <v>0</v>
      </c>
      <c r="S36" s="137"/>
      <c r="T36" s="137" t="s">
        <v>227</v>
      </c>
      <c r="U36" s="143"/>
      <c r="V36" s="139"/>
      <c r="W36" s="132" t="s">
        <v>0</v>
      </c>
      <c r="X36" s="132"/>
      <c r="Y36" s="132" t="s">
        <v>0</v>
      </c>
      <c r="Z36" s="132"/>
      <c r="AA36" s="132" t="s">
        <v>0</v>
      </c>
      <c r="AB36" s="132"/>
      <c r="AC36" s="139"/>
      <c r="AD36" s="137"/>
      <c r="AE36" s="137"/>
      <c r="AG36" s="137"/>
      <c r="AH36" s="137" t="s">
        <v>0</v>
      </c>
      <c r="AI36" s="138"/>
      <c r="AK36" s="137"/>
      <c r="AL36" s="137" t="s">
        <v>0</v>
      </c>
      <c r="AM36" s="137"/>
      <c r="AX36" s="141" t="s">
        <v>215</v>
      </c>
      <c r="AY36" s="44" t="s">
        <v>235</v>
      </c>
      <c r="AZ36" s="45" t="s">
        <v>219</v>
      </c>
      <c r="BA36" s="44" t="s">
        <v>235</v>
      </c>
      <c r="BB36" s="44" t="s">
        <v>235</v>
      </c>
      <c r="BC36" s="44" t="s">
        <v>235</v>
      </c>
      <c r="BD36" s="44" t="s">
        <v>235</v>
      </c>
    </row>
    <row r="37" spans="1:56" s="129" customFormat="1" ht="39" thickBot="1">
      <c r="A37" s="127">
        <v>33</v>
      </c>
      <c r="B37" s="286" t="s">
        <v>138</v>
      </c>
      <c r="C37" s="283" t="s">
        <v>80</v>
      </c>
      <c r="D37" s="136"/>
      <c r="E37" s="136"/>
      <c r="F37" s="136"/>
      <c r="G37" s="136"/>
      <c r="H37" s="136"/>
      <c r="I37" s="136"/>
      <c r="J37" s="140" t="s">
        <v>0</v>
      </c>
      <c r="K37" s="140"/>
      <c r="L37" s="136"/>
      <c r="N37" s="137" t="s">
        <v>0</v>
      </c>
      <c r="P37" s="137"/>
      <c r="Q37" s="137" t="s">
        <v>0</v>
      </c>
      <c r="R37" s="138"/>
      <c r="S37" s="137"/>
      <c r="T37" s="137" t="s">
        <v>0</v>
      </c>
      <c r="U37" s="143"/>
      <c r="V37" s="139"/>
      <c r="W37" s="132" t="s">
        <v>0</v>
      </c>
      <c r="X37" s="132"/>
      <c r="Y37" s="132" t="s">
        <v>0</v>
      </c>
      <c r="Z37" s="132"/>
      <c r="AA37" s="132" t="s">
        <v>0</v>
      </c>
      <c r="AB37" s="132"/>
      <c r="AC37" s="139"/>
      <c r="AD37" s="137"/>
      <c r="AE37" s="137"/>
      <c r="AG37" s="137"/>
      <c r="AH37" s="137" t="s">
        <v>0</v>
      </c>
      <c r="AI37" s="138"/>
      <c r="AK37" s="137"/>
      <c r="AL37" s="137" t="s">
        <v>0</v>
      </c>
      <c r="AM37" s="137"/>
      <c r="AX37" s="141" t="s">
        <v>226</v>
      </c>
      <c r="AY37" s="45" t="s">
        <v>219</v>
      </c>
      <c r="AZ37" s="44" t="s">
        <v>235</v>
      </c>
      <c r="BA37" s="44" t="s">
        <v>235</v>
      </c>
      <c r="BB37" s="46" t="s">
        <v>221</v>
      </c>
      <c r="BC37" s="44" t="s">
        <v>235</v>
      </c>
      <c r="BD37" s="44" t="s">
        <v>235</v>
      </c>
    </row>
    <row r="38" spans="1:56" s="129" customFormat="1" ht="39" thickBot="1">
      <c r="A38" s="127">
        <v>34</v>
      </c>
      <c r="B38" s="286" t="s">
        <v>139</v>
      </c>
      <c r="C38" s="283" t="s">
        <v>79</v>
      </c>
      <c r="D38" s="136"/>
      <c r="E38" s="140" t="s">
        <v>0</v>
      </c>
      <c r="F38" s="136"/>
      <c r="G38" s="136"/>
      <c r="H38" s="136"/>
      <c r="I38" s="136"/>
      <c r="J38" s="140"/>
      <c r="K38" s="140"/>
      <c r="L38" s="136"/>
      <c r="N38" s="137" t="s">
        <v>0</v>
      </c>
      <c r="P38" s="137"/>
      <c r="Q38" s="137" t="s">
        <v>0</v>
      </c>
      <c r="R38" s="138"/>
      <c r="S38" s="137"/>
      <c r="T38" s="137" t="s">
        <v>0</v>
      </c>
      <c r="U38" s="143"/>
      <c r="V38" s="139"/>
      <c r="W38" s="132" t="s">
        <v>0</v>
      </c>
      <c r="X38" s="132"/>
      <c r="Y38" s="132" t="s">
        <v>0</v>
      </c>
      <c r="Z38" s="132"/>
      <c r="AA38" s="132" t="s">
        <v>0</v>
      </c>
      <c r="AB38" s="132"/>
      <c r="AC38" s="139"/>
      <c r="AD38" s="137"/>
      <c r="AE38" s="137"/>
      <c r="AG38" s="137"/>
      <c r="AH38" s="137" t="s">
        <v>0</v>
      </c>
      <c r="AI38" s="138"/>
      <c r="AK38" s="137"/>
      <c r="AL38" s="137" t="s">
        <v>0</v>
      </c>
      <c r="AM38" s="137"/>
      <c r="AX38" s="141" t="s">
        <v>226</v>
      </c>
      <c r="AY38" s="45" t="s">
        <v>219</v>
      </c>
      <c r="AZ38" s="44" t="s">
        <v>235</v>
      </c>
      <c r="BA38" s="44" t="s">
        <v>235</v>
      </c>
      <c r="BB38" s="44" t="s">
        <v>235</v>
      </c>
      <c r="BC38" s="44" t="s">
        <v>235</v>
      </c>
      <c r="BD38" s="44" t="s">
        <v>235</v>
      </c>
    </row>
    <row r="39" spans="1:56" s="129" customFormat="1" ht="39" thickBot="1">
      <c r="A39" s="127">
        <v>35</v>
      </c>
      <c r="B39" s="286" t="s">
        <v>140</v>
      </c>
      <c r="C39" s="283" t="s">
        <v>81</v>
      </c>
      <c r="D39" s="136"/>
      <c r="E39" s="140" t="s">
        <v>0</v>
      </c>
      <c r="F39" s="136"/>
      <c r="G39" s="136"/>
      <c r="H39" s="136"/>
      <c r="I39" s="136"/>
      <c r="J39" s="140"/>
      <c r="K39" s="140"/>
      <c r="L39" s="136"/>
      <c r="N39" s="137" t="s">
        <v>0</v>
      </c>
      <c r="P39" s="137"/>
      <c r="Q39" s="137" t="s">
        <v>0</v>
      </c>
      <c r="R39" s="138"/>
      <c r="S39" s="137"/>
      <c r="T39" s="137" t="s">
        <v>0</v>
      </c>
      <c r="U39" s="143"/>
      <c r="V39" s="139"/>
      <c r="W39" s="132" t="s">
        <v>0</v>
      </c>
      <c r="X39" s="132"/>
      <c r="Y39" s="132" t="s">
        <v>0</v>
      </c>
      <c r="Z39" s="132"/>
      <c r="AA39" s="132" t="s">
        <v>0</v>
      </c>
      <c r="AB39" s="132"/>
      <c r="AC39" s="139"/>
      <c r="AD39" s="137"/>
      <c r="AE39" s="137"/>
      <c r="AG39" s="137"/>
      <c r="AH39" s="137" t="s">
        <v>0</v>
      </c>
      <c r="AI39" s="138"/>
      <c r="AK39" s="137"/>
      <c r="AL39" s="137" t="s">
        <v>0</v>
      </c>
      <c r="AM39" s="137"/>
      <c r="AX39" s="141" t="s">
        <v>226</v>
      </c>
      <c r="AY39" s="45" t="s">
        <v>219</v>
      </c>
      <c r="AZ39" s="44" t="s">
        <v>235</v>
      </c>
      <c r="BA39" s="44" t="s">
        <v>235</v>
      </c>
      <c r="BB39" s="44" t="s">
        <v>235</v>
      </c>
      <c r="BC39" s="44" t="s">
        <v>235</v>
      </c>
      <c r="BD39" s="44" t="s">
        <v>235</v>
      </c>
    </row>
    <row r="40" spans="1:56" s="129" customFormat="1" ht="128.25" thickBot="1">
      <c r="A40" s="127">
        <v>36</v>
      </c>
      <c r="B40" s="286" t="s">
        <v>141</v>
      </c>
      <c r="C40" s="283" t="s">
        <v>158</v>
      </c>
      <c r="D40" s="136"/>
      <c r="E40" s="140" t="s">
        <v>0</v>
      </c>
      <c r="F40" s="136"/>
      <c r="G40" s="136"/>
      <c r="H40" s="136"/>
      <c r="I40" s="136"/>
      <c r="J40" s="140"/>
      <c r="K40" s="140"/>
      <c r="L40" s="136"/>
      <c r="N40" s="137" t="s">
        <v>0</v>
      </c>
      <c r="P40" s="137"/>
      <c r="Q40" s="137"/>
      <c r="R40" s="137" t="s">
        <v>0</v>
      </c>
      <c r="S40" s="137"/>
      <c r="T40" s="137" t="s">
        <v>227</v>
      </c>
      <c r="U40" s="143"/>
      <c r="V40" s="139"/>
      <c r="W40" s="132" t="s">
        <v>0</v>
      </c>
      <c r="X40" s="132"/>
      <c r="Y40" s="132" t="s">
        <v>0</v>
      </c>
      <c r="Z40" s="132"/>
      <c r="AA40" s="132" t="s">
        <v>0</v>
      </c>
      <c r="AB40" s="132"/>
      <c r="AC40" s="139"/>
      <c r="AD40" s="137"/>
      <c r="AE40" s="137"/>
      <c r="AG40" s="137"/>
      <c r="AH40" s="137" t="s">
        <v>0</v>
      </c>
      <c r="AI40" s="138"/>
      <c r="AK40" s="137"/>
      <c r="AL40" s="137" t="s">
        <v>0</v>
      </c>
      <c r="AM40" s="137"/>
      <c r="AX40" s="141" t="s">
        <v>216</v>
      </c>
      <c r="AY40" s="44" t="s">
        <v>235</v>
      </c>
      <c r="AZ40" s="45" t="s">
        <v>219</v>
      </c>
      <c r="BA40" s="44" t="s">
        <v>235</v>
      </c>
      <c r="BB40" s="45" t="s">
        <v>219</v>
      </c>
      <c r="BC40" s="44" t="s">
        <v>235</v>
      </c>
      <c r="BD40" s="44" t="s">
        <v>235</v>
      </c>
    </row>
    <row r="41" spans="1:56" s="129" customFormat="1" ht="39" thickBot="1">
      <c r="A41" s="127">
        <v>37</v>
      </c>
      <c r="B41" s="286" t="s">
        <v>142</v>
      </c>
      <c r="C41" s="283" t="s">
        <v>26</v>
      </c>
      <c r="D41" s="136"/>
      <c r="E41" s="140" t="s">
        <v>0</v>
      </c>
      <c r="F41" s="136"/>
      <c r="G41" s="136"/>
      <c r="H41" s="136"/>
      <c r="I41" s="136"/>
      <c r="J41" s="140"/>
      <c r="K41" s="140"/>
      <c r="L41" s="136"/>
      <c r="N41" s="137" t="s">
        <v>0</v>
      </c>
      <c r="P41" s="137"/>
      <c r="Q41" s="137" t="s">
        <v>0</v>
      </c>
      <c r="R41" s="137"/>
      <c r="S41" s="137"/>
      <c r="T41" s="137" t="s">
        <v>0</v>
      </c>
      <c r="U41" s="143"/>
      <c r="V41" s="139"/>
      <c r="W41" s="132" t="s">
        <v>0</v>
      </c>
      <c r="X41" s="132"/>
      <c r="Y41" s="132" t="s">
        <v>0</v>
      </c>
      <c r="Z41" s="132"/>
      <c r="AA41" s="132" t="s">
        <v>0</v>
      </c>
      <c r="AB41" s="132"/>
      <c r="AC41" s="139"/>
      <c r="AD41" s="137"/>
      <c r="AE41" s="137"/>
      <c r="AG41" s="137"/>
      <c r="AH41" s="137" t="s">
        <v>0</v>
      </c>
      <c r="AI41" s="138"/>
      <c r="AK41" s="137"/>
      <c r="AL41" s="137" t="s">
        <v>0</v>
      </c>
      <c r="AM41" s="137"/>
      <c r="AX41" s="141" t="s">
        <v>226</v>
      </c>
      <c r="AY41" s="45" t="s">
        <v>219</v>
      </c>
      <c r="AZ41" s="44" t="s">
        <v>235</v>
      </c>
      <c r="BA41" s="44" t="s">
        <v>235</v>
      </c>
      <c r="BB41" s="44" t="s">
        <v>235</v>
      </c>
      <c r="BC41" s="44" t="s">
        <v>235</v>
      </c>
      <c r="BD41" s="44" t="s">
        <v>235</v>
      </c>
    </row>
    <row r="42" spans="1:56" s="129" customFormat="1" ht="128.25" thickBot="1">
      <c r="A42" s="127">
        <v>38</v>
      </c>
      <c r="B42" s="286" t="s">
        <v>143</v>
      </c>
      <c r="C42" s="283" t="s">
        <v>49</v>
      </c>
      <c r="D42" s="136"/>
      <c r="E42" s="140" t="s">
        <v>0</v>
      </c>
      <c r="F42" s="136"/>
      <c r="G42" s="136"/>
      <c r="H42" s="136"/>
      <c r="I42" s="136"/>
      <c r="J42" s="140"/>
      <c r="K42" s="140"/>
      <c r="L42" s="136"/>
      <c r="N42" s="137" t="s">
        <v>0</v>
      </c>
      <c r="P42" s="137"/>
      <c r="Q42" s="137"/>
      <c r="R42" s="137" t="s">
        <v>0</v>
      </c>
      <c r="S42" s="137"/>
      <c r="T42" s="137" t="s">
        <v>227</v>
      </c>
      <c r="U42" s="143"/>
      <c r="V42" s="139"/>
      <c r="W42" s="132" t="s">
        <v>0</v>
      </c>
      <c r="X42" s="132"/>
      <c r="Y42" s="132" t="s">
        <v>0</v>
      </c>
      <c r="Z42" s="132"/>
      <c r="AA42" s="132" t="s">
        <v>0</v>
      </c>
      <c r="AB42" s="132"/>
      <c r="AC42" s="139"/>
      <c r="AD42" s="137"/>
      <c r="AE42" s="137"/>
      <c r="AG42" s="137"/>
      <c r="AH42" s="137" t="s">
        <v>0</v>
      </c>
      <c r="AI42" s="138"/>
      <c r="AK42" s="137"/>
      <c r="AL42" s="137" t="s">
        <v>0</v>
      </c>
      <c r="AM42" s="137"/>
      <c r="AX42" s="141" t="s">
        <v>217</v>
      </c>
      <c r="AY42" s="44" t="s">
        <v>235</v>
      </c>
      <c r="AZ42" s="45" t="s">
        <v>219</v>
      </c>
      <c r="BA42" s="44" t="s">
        <v>235</v>
      </c>
      <c r="BB42" s="44" t="s">
        <v>235</v>
      </c>
      <c r="BC42" s="44" t="s">
        <v>235</v>
      </c>
      <c r="BD42" s="44" t="s">
        <v>235</v>
      </c>
    </row>
    <row r="43" spans="1:56" s="129" customFormat="1" ht="39" thickBot="1">
      <c r="A43" s="127">
        <v>39</v>
      </c>
      <c r="B43" s="286" t="s">
        <v>144</v>
      </c>
      <c r="C43" s="283" t="s">
        <v>71</v>
      </c>
      <c r="D43" s="136"/>
      <c r="E43" s="136"/>
      <c r="F43" s="140" t="s">
        <v>0</v>
      </c>
      <c r="G43" s="136"/>
      <c r="H43" s="136"/>
      <c r="I43" s="136"/>
      <c r="J43" s="140"/>
      <c r="K43" s="140"/>
      <c r="L43" s="136"/>
      <c r="N43" s="137" t="s">
        <v>0</v>
      </c>
      <c r="P43" s="137"/>
      <c r="Q43" s="137" t="s">
        <v>0</v>
      </c>
      <c r="R43" s="138"/>
      <c r="S43" s="137"/>
      <c r="T43" s="137" t="s">
        <v>0</v>
      </c>
      <c r="U43" s="143"/>
      <c r="V43" s="139"/>
      <c r="W43" s="132" t="s">
        <v>0</v>
      </c>
      <c r="X43" s="132"/>
      <c r="Y43" s="132" t="s">
        <v>0</v>
      </c>
      <c r="Z43" s="132"/>
      <c r="AA43" s="132" t="s">
        <v>0</v>
      </c>
      <c r="AB43" s="132"/>
      <c r="AC43" s="139"/>
      <c r="AD43" s="137"/>
      <c r="AE43" s="137"/>
      <c r="AG43" s="137"/>
      <c r="AH43" s="137" t="s">
        <v>0</v>
      </c>
      <c r="AI43" s="138"/>
      <c r="AK43" s="137"/>
      <c r="AL43" s="137" t="s">
        <v>0</v>
      </c>
      <c r="AM43" s="137"/>
      <c r="AX43" s="141" t="s">
        <v>226</v>
      </c>
      <c r="AY43" s="45" t="s">
        <v>219</v>
      </c>
      <c r="AZ43" s="44" t="s">
        <v>235</v>
      </c>
      <c r="BA43" s="44" t="s">
        <v>235</v>
      </c>
      <c r="BB43" s="44" t="s">
        <v>235</v>
      </c>
      <c r="BC43" s="44" t="s">
        <v>235</v>
      </c>
      <c r="BD43" s="44" t="s">
        <v>235</v>
      </c>
    </row>
    <row r="44" spans="1:56" s="129" customFormat="1" ht="39" thickBot="1">
      <c r="A44" s="127">
        <v>40</v>
      </c>
      <c r="B44" s="286" t="s">
        <v>144</v>
      </c>
      <c r="C44" s="283" t="s">
        <v>71</v>
      </c>
      <c r="D44" s="136"/>
      <c r="E44" s="136"/>
      <c r="F44" s="140" t="s">
        <v>0</v>
      </c>
      <c r="G44" s="136"/>
      <c r="H44" s="136"/>
      <c r="I44" s="136"/>
      <c r="J44" s="140"/>
      <c r="K44" s="140"/>
      <c r="L44" s="136"/>
      <c r="N44" s="137" t="s">
        <v>0</v>
      </c>
      <c r="P44" s="137"/>
      <c r="Q44" s="137" t="s">
        <v>0</v>
      </c>
      <c r="R44" s="138"/>
      <c r="S44" s="137"/>
      <c r="T44" s="137" t="s">
        <v>0</v>
      </c>
      <c r="U44" s="143"/>
      <c r="V44" s="139"/>
      <c r="W44" s="132" t="s">
        <v>0</v>
      </c>
      <c r="X44" s="132"/>
      <c r="Y44" s="132" t="s">
        <v>0</v>
      </c>
      <c r="Z44" s="132"/>
      <c r="AA44" s="132" t="s">
        <v>0</v>
      </c>
      <c r="AB44" s="132"/>
      <c r="AC44" s="139"/>
      <c r="AD44" s="137"/>
      <c r="AE44" s="137"/>
      <c r="AG44" s="137"/>
      <c r="AH44" s="137" t="s">
        <v>0</v>
      </c>
      <c r="AI44" s="138"/>
      <c r="AK44" s="137"/>
      <c r="AL44" s="137" t="s">
        <v>0</v>
      </c>
      <c r="AM44" s="137"/>
      <c r="AX44" s="141" t="s">
        <v>226</v>
      </c>
      <c r="AY44" s="45" t="s">
        <v>219</v>
      </c>
      <c r="AZ44" s="44" t="s">
        <v>235</v>
      </c>
      <c r="BA44" s="44" t="s">
        <v>235</v>
      </c>
      <c r="BB44" s="44" t="s">
        <v>235</v>
      </c>
      <c r="BC44" s="44" t="s">
        <v>235</v>
      </c>
      <c r="BD44" s="44" t="s">
        <v>235</v>
      </c>
    </row>
    <row r="45" spans="1:56" s="129" customFormat="1" ht="51.75" thickBot="1">
      <c r="A45" s="127">
        <v>41</v>
      </c>
      <c r="B45" s="286" t="s">
        <v>145</v>
      </c>
      <c r="C45" s="283" t="s">
        <v>77</v>
      </c>
      <c r="D45" s="136"/>
      <c r="E45" s="136"/>
      <c r="F45" s="140" t="s">
        <v>0</v>
      </c>
      <c r="G45" s="136"/>
      <c r="H45" s="136"/>
      <c r="I45" s="136"/>
      <c r="J45" s="140"/>
      <c r="K45" s="140"/>
      <c r="L45" s="136"/>
      <c r="N45" s="137" t="s">
        <v>0</v>
      </c>
      <c r="P45" s="137"/>
      <c r="Q45" s="137" t="s">
        <v>0</v>
      </c>
      <c r="R45" s="138"/>
      <c r="S45" s="137"/>
      <c r="T45" s="137" t="s">
        <v>0</v>
      </c>
      <c r="U45" s="143"/>
      <c r="V45" s="139"/>
      <c r="W45" s="132" t="s">
        <v>0</v>
      </c>
      <c r="X45" s="132"/>
      <c r="Y45" s="132" t="s">
        <v>0</v>
      </c>
      <c r="Z45" s="132"/>
      <c r="AA45" s="132"/>
      <c r="AB45" s="137" t="s">
        <v>229</v>
      </c>
      <c r="AC45" s="139"/>
      <c r="AD45" s="132" t="s">
        <v>0</v>
      </c>
      <c r="AE45" s="137"/>
      <c r="AG45" s="137"/>
      <c r="AH45" s="137" t="s">
        <v>0</v>
      </c>
      <c r="AI45" s="138"/>
      <c r="AK45" s="137"/>
      <c r="AL45" s="137" t="s">
        <v>0</v>
      </c>
      <c r="AM45" s="137"/>
      <c r="AX45" s="141" t="s">
        <v>226</v>
      </c>
      <c r="AY45" s="45" t="s">
        <v>219</v>
      </c>
      <c r="AZ45" s="142" t="s">
        <v>234</v>
      </c>
      <c r="BA45" s="44" t="s">
        <v>5</v>
      </c>
      <c r="BB45" s="142" t="s">
        <v>234</v>
      </c>
      <c r="BC45" s="45" t="s">
        <v>219</v>
      </c>
      <c r="BD45" s="45" t="s">
        <v>219</v>
      </c>
    </row>
    <row r="46" spans="1:56" s="129" customFormat="1" ht="51.75" thickBot="1">
      <c r="A46" s="127">
        <v>41</v>
      </c>
      <c r="B46" s="286" t="s">
        <v>145</v>
      </c>
      <c r="C46" s="283" t="s">
        <v>77</v>
      </c>
      <c r="D46" s="136"/>
      <c r="E46" s="136"/>
      <c r="F46" s="140" t="s">
        <v>0</v>
      </c>
      <c r="G46" s="136"/>
      <c r="H46" s="136"/>
      <c r="I46" s="136"/>
      <c r="J46" s="140"/>
      <c r="K46" s="140"/>
      <c r="L46" s="136"/>
      <c r="N46" s="137" t="s">
        <v>0</v>
      </c>
      <c r="P46" s="137"/>
      <c r="Q46" s="137" t="s">
        <v>0</v>
      </c>
      <c r="R46" s="138"/>
      <c r="S46" s="137"/>
      <c r="T46" s="137" t="s">
        <v>0</v>
      </c>
      <c r="U46" s="143"/>
      <c r="V46" s="139"/>
      <c r="W46" s="132" t="s">
        <v>0</v>
      </c>
      <c r="X46" s="132"/>
      <c r="Y46" s="132" t="s">
        <v>0</v>
      </c>
      <c r="Z46" s="132"/>
      <c r="AA46" s="132"/>
      <c r="AB46" s="137" t="s">
        <v>229</v>
      </c>
      <c r="AC46" s="139"/>
      <c r="AD46" s="132" t="s">
        <v>0</v>
      </c>
      <c r="AE46" s="137"/>
      <c r="AG46" s="137"/>
      <c r="AH46" s="137" t="s">
        <v>0</v>
      </c>
      <c r="AI46" s="138"/>
      <c r="AK46" s="137"/>
      <c r="AL46" s="137" t="s">
        <v>0</v>
      </c>
      <c r="AM46" s="137"/>
      <c r="AX46" s="141" t="s">
        <v>226</v>
      </c>
      <c r="AY46" s="45" t="s">
        <v>219</v>
      </c>
      <c r="AZ46" s="142" t="s">
        <v>234</v>
      </c>
      <c r="BA46" s="44" t="s">
        <v>5</v>
      </c>
      <c r="BB46" s="142" t="s">
        <v>234</v>
      </c>
      <c r="BC46" s="45" t="s">
        <v>219</v>
      </c>
      <c r="BD46" s="45" t="s">
        <v>219</v>
      </c>
    </row>
    <row r="47" spans="1:56" s="129" customFormat="1" ht="39" thickBot="1">
      <c r="A47" s="127">
        <v>42</v>
      </c>
      <c r="B47" s="286" t="s">
        <v>146</v>
      </c>
      <c r="C47" s="283" t="s">
        <v>27</v>
      </c>
      <c r="D47" s="136"/>
      <c r="E47" s="136"/>
      <c r="F47" s="140" t="s">
        <v>0</v>
      </c>
      <c r="G47" s="136"/>
      <c r="H47" s="136"/>
      <c r="I47" s="136"/>
      <c r="J47" s="140"/>
      <c r="K47" s="140"/>
      <c r="L47" s="136"/>
      <c r="N47" s="137" t="s">
        <v>0</v>
      </c>
      <c r="P47" s="137"/>
      <c r="Q47" s="137" t="s">
        <v>0</v>
      </c>
      <c r="R47" s="138"/>
      <c r="S47" s="137"/>
      <c r="T47" s="137" t="s">
        <v>0</v>
      </c>
      <c r="U47" s="143"/>
      <c r="V47" s="139"/>
      <c r="W47" s="132" t="s">
        <v>0</v>
      </c>
      <c r="X47" s="132"/>
      <c r="Y47" s="132" t="s">
        <v>0</v>
      </c>
      <c r="Z47" s="132"/>
      <c r="AA47" s="132" t="s">
        <v>0</v>
      </c>
      <c r="AB47" s="132"/>
      <c r="AC47" s="139"/>
      <c r="AD47" s="137"/>
      <c r="AE47" s="137"/>
      <c r="AG47" s="137"/>
      <c r="AH47" s="137" t="s">
        <v>0</v>
      </c>
      <c r="AI47" s="138"/>
      <c r="AK47" s="137"/>
      <c r="AL47" s="137" t="s">
        <v>0</v>
      </c>
      <c r="AM47" s="137"/>
      <c r="AX47" s="141" t="s">
        <v>226</v>
      </c>
      <c r="AY47" s="45" t="s">
        <v>219</v>
      </c>
      <c r="AZ47" s="44" t="s">
        <v>235</v>
      </c>
      <c r="BA47" s="44" t="s">
        <v>235</v>
      </c>
      <c r="BB47" s="44" t="s">
        <v>235</v>
      </c>
      <c r="BC47" s="44" t="s">
        <v>235</v>
      </c>
      <c r="BD47" s="44" t="s">
        <v>235</v>
      </c>
    </row>
    <row r="48" spans="1:56" s="129" customFormat="1" ht="39" thickBot="1">
      <c r="A48" s="127">
        <v>44</v>
      </c>
      <c r="B48" s="286" t="s">
        <v>147</v>
      </c>
      <c r="C48" s="283" t="s">
        <v>28</v>
      </c>
      <c r="D48" s="136"/>
      <c r="E48" s="136"/>
      <c r="F48" s="136"/>
      <c r="G48" s="136"/>
      <c r="H48" s="140" t="s">
        <v>0</v>
      </c>
      <c r="I48" s="136"/>
      <c r="J48" s="140"/>
      <c r="K48" s="140"/>
      <c r="L48" s="136"/>
      <c r="N48" s="137" t="s">
        <v>0</v>
      </c>
      <c r="P48" s="137"/>
      <c r="Q48" s="137" t="s">
        <v>0</v>
      </c>
      <c r="R48" s="138"/>
      <c r="S48" s="137"/>
      <c r="T48" s="137" t="s">
        <v>0</v>
      </c>
      <c r="U48" s="143"/>
      <c r="V48" s="139"/>
      <c r="W48" s="132" t="s">
        <v>0</v>
      </c>
      <c r="X48" s="132"/>
      <c r="Y48" s="132" t="s">
        <v>0</v>
      </c>
      <c r="Z48" s="132"/>
      <c r="AA48" s="132" t="s">
        <v>0</v>
      </c>
      <c r="AB48" s="132"/>
      <c r="AC48" s="139"/>
      <c r="AD48" s="137"/>
      <c r="AE48" s="137"/>
      <c r="AG48" s="137"/>
      <c r="AH48" s="137" t="s">
        <v>0</v>
      </c>
      <c r="AI48" s="138"/>
      <c r="AK48" s="137"/>
      <c r="AL48" s="137" t="s">
        <v>0</v>
      </c>
      <c r="AM48" s="137"/>
      <c r="AX48" s="141" t="s">
        <v>226</v>
      </c>
      <c r="AY48" s="45" t="s">
        <v>219</v>
      </c>
      <c r="AZ48" s="44" t="s">
        <v>235</v>
      </c>
      <c r="BA48" s="44" t="s">
        <v>235</v>
      </c>
      <c r="BB48" s="44" t="s">
        <v>235</v>
      </c>
      <c r="BC48" s="44" t="s">
        <v>235</v>
      </c>
      <c r="BD48" s="44" t="s">
        <v>235</v>
      </c>
    </row>
    <row r="49" spans="1:56" s="129" customFormat="1" ht="39" thickBot="1">
      <c r="A49" s="127">
        <v>45</v>
      </c>
      <c r="B49" s="286" t="s">
        <v>148</v>
      </c>
      <c r="C49" s="283" t="s">
        <v>73</v>
      </c>
      <c r="D49" s="136"/>
      <c r="E49" s="136"/>
      <c r="F49" s="136"/>
      <c r="G49" s="136"/>
      <c r="H49" s="140" t="s">
        <v>0</v>
      </c>
      <c r="I49" s="136"/>
      <c r="J49" s="140"/>
      <c r="K49" s="140"/>
      <c r="L49" s="136"/>
      <c r="N49" s="137" t="s">
        <v>0</v>
      </c>
      <c r="P49" s="137"/>
      <c r="Q49" s="137" t="s">
        <v>0</v>
      </c>
      <c r="R49" s="138"/>
      <c r="S49" s="137"/>
      <c r="T49" s="137" t="s">
        <v>0</v>
      </c>
      <c r="U49" s="143"/>
      <c r="V49" s="139"/>
      <c r="W49" s="132" t="s">
        <v>0</v>
      </c>
      <c r="X49" s="132"/>
      <c r="Y49" s="132" t="s">
        <v>0</v>
      </c>
      <c r="Z49" s="132"/>
      <c r="AA49" s="132" t="s">
        <v>0</v>
      </c>
      <c r="AB49" s="132"/>
      <c r="AC49" s="139"/>
      <c r="AD49" s="137"/>
      <c r="AE49" s="137"/>
      <c r="AG49" s="137"/>
      <c r="AH49" s="137" t="s">
        <v>0</v>
      </c>
      <c r="AI49" s="138"/>
      <c r="AK49" s="137"/>
      <c r="AL49" s="137" t="s">
        <v>0</v>
      </c>
      <c r="AM49" s="137"/>
      <c r="AX49" s="141" t="s">
        <v>226</v>
      </c>
      <c r="AY49" s="45" t="s">
        <v>219</v>
      </c>
      <c r="AZ49" s="44" t="s">
        <v>235</v>
      </c>
      <c r="BA49" s="44" t="s">
        <v>235</v>
      </c>
      <c r="BB49" s="44" t="s">
        <v>235</v>
      </c>
      <c r="BC49" s="44" t="s">
        <v>235</v>
      </c>
      <c r="BD49" s="44" t="s">
        <v>235</v>
      </c>
    </row>
    <row r="50" spans="1:56" s="129" customFormat="1" ht="39" thickBot="1">
      <c r="A50" s="127">
        <v>49</v>
      </c>
      <c r="B50" s="286" t="s">
        <v>149</v>
      </c>
      <c r="C50" s="283" t="s">
        <v>17</v>
      </c>
      <c r="D50" s="140" t="s">
        <v>0</v>
      </c>
      <c r="E50" s="136"/>
      <c r="F50" s="136"/>
      <c r="G50" s="136"/>
      <c r="H50" s="136"/>
      <c r="I50" s="136"/>
      <c r="J50" s="140"/>
      <c r="K50" s="140"/>
      <c r="L50" s="136"/>
      <c r="N50" s="137" t="s">
        <v>0</v>
      </c>
      <c r="P50" s="137"/>
      <c r="Q50" s="137" t="s">
        <v>0</v>
      </c>
      <c r="R50" s="138"/>
      <c r="S50" s="137"/>
      <c r="T50" s="137" t="s">
        <v>0</v>
      </c>
      <c r="U50" s="143"/>
      <c r="V50" s="139"/>
      <c r="W50" s="132" t="s">
        <v>0</v>
      </c>
      <c r="X50" s="132"/>
      <c r="Y50" s="132" t="s">
        <v>0</v>
      </c>
      <c r="Z50" s="132"/>
      <c r="AA50" s="132" t="s">
        <v>0</v>
      </c>
      <c r="AB50" s="132"/>
      <c r="AC50" s="139"/>
      <c r="AD50" s="137"/>
      <c r="AE50" s="137"/>
      <c r="AG50" s="137"/>
      <c r="AH50" s="137" t="s">
        <v>0</v>
      </c>
      <c r="AI50" s="138"/>
      <c r="AK50" s="137"/>
      <c r="AL50" s="137" t="s">
        <v>0</v>
      </c>
      <c r="AM50" s="137"/>
      <c r="AX50" s="141" t="s">
        <v>226</v>
      </c>
      <c r="AY50" s="45" t="s">
        <v>219</v>
      </c>
      <c r="AZ50" s="44" t="s">
        <v>235</v>
      </c>
      <c r="BA50" s="44" t="s">
        <v>235</v>
      </c>
      <c r="BB50" s="44" t="s">
        <v>235</v>
      </c>
      <c r="BC50" s="44" t="s">
        <v>235</v>
      </c>
      <c r="BD50" s="44" t="s">
        <v>235</v>
      </c>
    </row>
    <row r="51" spans="1:56" s="129" customFormat="1" ht="39" thickBot="1">
      <c r="A51" s="127">
        <v>49</v>
      </c>
      <c r="B51" s="286" t="s">
        <v>149</v>
      </c>
      <c r="C51" s="283" t="s">
        <v>17</v>
      </c>
      <c r="D51" s="140" t="s">
        <v>0</v>
      </c>
      <c r="E51" s="136"/>
      <c r="F51" s="136"/>
      <c r="G51" s="136"/>
      <c r="H51" s="136"/>
      <c r="I51" s="136"/>
      <c r="J51" s="140"/>
      <c r="K51" s="140"/>
      <c r="L51" s="136"/>
      <c r="N51" s="137" t="s">
        <v>0</v>
      </c>
      <c r="P51" s="137"/>
      <c r="Q51" s="137" t="s">
        <v>0</v>
      </c>
      <c r="R51" s="138"/>
      <c r="S51" s="137"/>
      <c r="T51" s="137" t="s">
        <v>0</v>
      </c>
      <c r="U51" s="143"/>
      <c r="V51" s="139"/>
      <c r="W51" s="132" t="s">
        <v>0</v>
      </c>
      <c r="X51" s="132"/>
      <c r="Y51" s="132" t="s">
        <v>0</v>
      </c>
      <c r="Z51" s="132"/>
      <c r="AA51" s="132" t="s">
        <v>0</v>
      </c>
      <c r="AB51" s="132"/>
      <c r="AC51" s="139"/>
      <c r="AD51" s="137"/>
      <c r="AE51" s="137"/>
      <c r="AG51" s="137"/>
      <c r="AH51" s="137" t="s">
        <v>0</v>
      </c>
      <c r="AI51" s="138"/>
      <c r="AK51" s="137"/>
      <c r="AL51" s="137" t="s">
        <v>0</v>
      </c>
      <c r="AM51" s="137"/>
      <c r="AX51" s="141" t="s">
        <v>226</v>
      </c>
      <c r="AY51" s="45" t="s">
        <v>219</v>
      </c>
      <c r="AZ51" s="44" t="s">
        <v>235</v>
      </c>
      <c r="BA51" s="44" t="s">
        <v>235</v>
      </c>
      <c r="BB51" s="44" t="s">
        <v>235</v>
      </c>
      <c r="BC51" s="44" t="s">
        <v>235</v>
      </c>
      <c r="BD51" s="44" t="s">
        <v>235</v>
      </c>
    </row>
    <row r="52" spans="1:56" s="129" customFormat="1" ht="39" thickBot="1">
      <c r="A52" s="127">
        <v>51</v>
      </c>
      <c r="B52" s="286" t="s">
        <v>150</v>
      </c>
      <c r="C52" s="283" t="s">
        <v>29</v>
      </c>
      <c r="D52" s="136"/>
      <c r="E52" s="136"/>
      <c r="F52" s="136"/>
      <c r="G52" s="136"/>
      <c r="H52" s="136"/>
      <c r="I52" s="140" t="s">
        <v>0</v>
      </c>
      <c r="J52" s="140"/>
      <c r="K52" s="140"/>
      <c r="L52" s="136"/>
      <c r="N52" s="137" t="s">
        <v>0</v>
      </c>
      <c r="P52" s="137"/>
      <c r="Q52" s="137" t="s">
        <v>0</v>
      </c>
      <c r="R52" s="138"/>
      <c r="S52" s="137"/>
      <c r="T52" s="137" t="s">
        <v>0</v>
      </c>
      <c r="U52" s="143"/>
      <c r="V52" s="139"/>
      <c r="W52" s="132" t="s">
        <v>0</v>
      </c>
      <c r="X52" s="132"/>
      <c r="Y52" s="132" t="s">
        <v>0</v>
      </c>
      <c r="Z52" s="132"/>
      <c r="AA52" s="132" t="s">
        <v>0</v>
      </c>
      <c r="AB52" s="132"/>
      <c r="AC52" s="139"/>
      <c r="AD52" s="137"/>
      <c r="AE52" s="137"/>
      <c r="AG52" s="137"/>
      <c r="AH52" s="137" t="s">
        <v>0</v>
      </c>
      <c r="AI52" s="138"/>
      <c r="AK52" s="137"/>
      <c r="AL52" s="137" t="s">
        <v>0</v>
      </c>
      <c r="AM52" s="137"/>
      <c r="AX52" s="141" t="s">
        <v>226</v>
      </c>
      <c r="AY52" s="45" t="s">
        <v>219</v>
      </c>
      <c r="AZ52" s="44" t="s">
        <v>235</v>
      </c>
      <c r="BA52" s="44" t="s">
        <v>235</v>
      </c>
      <c r="BB52" s="45" t="s">
        <v>219</v>
      </c>
      <c r="BC52" s="44" t="s">
        <v>235</v>
      </c>
      <c r="BD52" s="44" t="s">
        <v>235</v>
      </c>
    </row>
    <row r="53" spans="1:56" s="129" customFormat="1" ht="39" thickBot="1">
      <c r="A53" s="127">
        <v>52</v>
      </c>
      <c r="B53" s="286" t="s">
        <v>151</v>
      </c>
      <c r="C53" s="283" t="s">
        <v>78</v>
      </c>
      <c r="D53" s="136"/>
      <c r="E53" s="136"/>
      <c r="F53" s="136"/>
      <c r="G53" s="136"/>
      <c r="H53" s="136"/>
      <c r="I53" s="140" t="s">
        <v>0</v>
      </c>
      <c r="J53" s="140"/>
      <c r="K53" s="140"/>
      <c r="L53" s="136"/>
      <c r="N53" s="137" t="s">
        <v>0</v>
      </c>
      <c r="P53" s="137"/>
      <c r="Q53" s="137" t="s">
        <v>0</v>
      </c>
      <c r="R53" s="138"/>
      <c r="S53" s="137"/>
      <c r="T53" s="137" t="s">
        <v>0</v>
      </c>
      <c r="U53" s="143"/>
      <c r="V53" s="139"/>
      <c r="W53" s="132" t="s">
        <v>0</v>
      </c>
      <c r="X53" s="132"/>
      <c r="Y53" s="132" t="s">
        <v>0</v>
      </c>
      <c r="Z53" s="132"/>
      <c r="AA53" s="132" t="s">
        <v>0</v>
      </c>
      <c r="AB53" s="132"/>
      <c r="AC53" s="139"/>
      <c r="AD53" s="137"/>
      <c r="AE53" s="137"/>
      <c r="AG53" s="137"/>
      <c r="AH53" s="137" t="s">
        <v>0</v>
      </c>
      <c r="AI53" s="138"/>
      <c r="AK53" s="137"/>
      <c r="AL53" s="137" t="s">
        <v>0</v>
      </c>
      <c r="AM53" s="137"/>
      <c r="AX53" s="141" t="s">
        <v>226</v>
      </c>
      <c r="AY53" s="45" t="s">
        <v>219</v>
      </c>
      <c r="AZ53" s="44" t="s">
        <v>235</v>
      </c>
      <c r="BA53" s="44" t="s">
        <v>235</v>
      </c>
      <c r="BB53" s="44" t="s">
        <v>235</v>
      </c>
      <c r="BC53" s="44" t="s">
        <v>235</v>
      </c>
      <c r="BD53" s="44" t="s">
        <v>235</v>
      </c>
    </row>
    <row r="54" spans="1:56" s="129" customFormat="1" ht="128.25" thickBot="1">
      <c r="A54" s="127">
        <v>53</v>
      </c>
      <c r="B54" s="286" t="s">
        <v>152</v>
      </c>
      <c r="C54" s="283" t="s">
        <v>210</v>
      </c>
      <c r="D54" s="136"/>
      <c r="E54" s="136"/>
      <c r="F54" s="136"/>
      <c r="G54" s="136" t="s">
        <v>0</v>
      </c>
      <c r="H54" s="136"/>
      <c r="I54" s="136"/>
      <c r="J54" s="140"/>
      <c r="K54" s="140"/>
      <c r="L54" s="136"/>
      <c r="N54" s="137" t="s">
        <v>0</v>
      </c>
      <c r="P54" s="137"/>
      <c r="Q54" s="137"/>
      <c r="R54" s="137" t="s">
        <v>0</v>
      </c>
      <c r="S54" s="137"/>
      <c r="T54" s="137" t="s">
        <v>227</v>
      </c>
      <c r="U54" s="143"/>
      <c r="V54" s="139"/>
      <c r="W54" s="132" t="s">
        <v>0</v>
      </c>
      <c r="X54" s="132"/>
      <c r="Y54" s="132" t="s">
        <v>0</v>
      </c>
      <c r="Z54" s="132"/>
      <c r="AA54" s="132" t="s">
        <v>0</v>
      </c>
      <c r="AB54" s="132"/>
      <c r="AC54" s="139"/>
      <c r="AD54" s="137"/>
      <c r="AE54" s="137"/>
      <c r="AG54" s="137"/>
      <c r="AH54" s="137" t="s">
        <v>0</v>
      </c>
      <c r="AI54" s="138"/>
      <c r="AK54" s="137"/>
      <c r="AL54" s="137" t="s">
        <v>0</v>
      </c>
      <c r="AM54" s="137"/>
      <c r="AX54" s="141" t="s">
        <v>218</v>
      </c>
      <c r="AY54" s="44" t="s">
        <v>235</v>
      </c>
      <c r="AZ54" s="45" t="s">
        <v>219</v>
      </c>
      <c r="BA54" s="44" t="s">
        <v>235</v>
      </c>
      <c r="BB54" s="45" t="s">
        <v>219</v>
      </c>
      <c r="BC54" s="44" t="s">
        <v>235</v>
      </c>
      <c r="BD54" s="44" t="s">
        <v>235</v>
      </c>
    </row>
    <row r="55" spans="1:56" s="129" customFormat="1" ht="128.25" thickBot="1">
      <c r="A55" s="127">
        <v>53</v>
      </c>
      <c r="B55" s="286" t="s">
        <v>152</v>
      </c>
      <c r="C55" s="283" t="s">
        <v>210</v>
      </c>
      <c r="D55" s="136"/>
      <c r="E55" s="136"/>
      <c r="F55" s="136"/>
      <c r="G55" s="136" t="s">
        <v>0</v>
      </c>
      <c r="H55" s="136"/>
      <c r="I55" s="136"/>
      <c r="J55" s="140"/>
      <c r="K55" s="140"/>
      <c r="L55" s="136"/>
      <c r="N55" s="137" t="s">
        <v>0</v>
      </c>
      <c r="P55" s="137"/>
      <c r="Q55" s="137"/>
      <c r="R55" s="137" t="s">
        <v>0</v>
      </c>
      <c r="S55" s="137"/>
      <c r="T55" s="137" t="s">
        <v>227</v>
      </c>
      <c r="U55" s="143"/>
      <c r="V55" s="139"/>
      <c r="W55" s="132" t="s">
        <v>0</v>
      </c>
      <c r="X55" s="132"/>
      <c r="Y55" s="132" t="s">
        <v>0</v>
      </c>
      <c r="Z55" s="132"/>
      <c r="AA55" s="132" t="s">
        <v>0</v>
      </c>
      <c r="AB55" s="132"/>
      <c r="AC55" s="139"/>
      <c r="AD55" s="137"/>
      <c r="AE55" s="137"/>
      <c r="AG55" s="137"/>
      <c r="AH55" s="137" t="s">
        <v>0</v>
      </c>
      <c r="AI55" s="138"/>
      <c r="AK55" s="137"/>
      <c r="AL55" s="137" t="s">
        <v>0</v>
      </c>
      <c r="AM55" s="137"/>
      <c r="AX55" s="141" t="s">
        <v>218</v>
      </c>
      <c r="AY55" s="44" t="s">
        <v>235</v>
      </c>
      <c r="AZ55" s="45" t="s">
        <v>219</v>
      </c>
      <c r="BA55" s="44" t="s">
        <v>235</v>
      </c>
      <c r="BB55" s="45" t="s">
        <v>219</v>
      </c>
      <c r="BC55" s="44" t="s">
        <v>235</v>
      </c>
      <c r="BD55" s="44" t="s">
        <v>235</v>
      </c>
    </row>
    <row r="56" spans="1:56" s="129" customFormat="1" ht="39" thickBot="1">
      <c r="A56" s="127">
        <v>54</v>
      </c>
      <c r="B56" s="286" t="s">
        <v>153</v>
      </c>
      <c r="C56" s="283" t="s">
        <v>68</v>
      </c>
      <c r="D56" s="136"/>
      <c r="E56" s="136"/>
      <c r="F56" s="136"/>
      <c r="G56" s="136"/>
      <c r="H56" s="136"/>
      <c r="I56" s="136"/>
      <c r="J56" s="140"/>
      <c r="K56" s="140"/>
      <c r="L56" s="140" t="s">
        <v>0</v>
      </c>
      <c r="N56" s="137" t="s">
        <v>0</v>
      </c>
      <c r="P56" s="137"/>
      <c r="Q56" s="137" t="s">
        <v>0</v>
      </c>
      <c r="R56" s="138"/>
      <c r="S56" s="137"/>
      <c r="T56" s="137" t="s">
        <v>0</v>
      </c>
      <c r="U56" s="143"/>
      <c r="V56" s="139"/>
      <c r="W56" s="132" t="s">
        <v>0</v>
      </c>
      <c r="X56" s="132"/>
      <c r="Y56" s="132" t="s">
        <v>0</v>
      </c>
      <c r="Z56" s="132"/>
      <c r="AA56" s="132" t="s">
        <v>0</v>
      </c>
      <c r="AB56" s="132"/>
      <c r="AC56" s="139"/>
      <c r="AD56" s="137"/>
      <c r="AE56" s="137"/>
      <c r="AG56" s="137"/>
      <c r="AH56" s="137" t="s">
        <v>0</v>
      </c>
      <c r="AI56" s="138"/>
      <c r="AK56" s="137"/>
      <c r="AL56" s="137" t="s">
        <v>0</v>
      </c>
      <c r="AM56" s="137"/>
      <c r="AX56" s="141" t="s">
        <v>226</v>
      </c>
      <c r="AY56" s="45" t="s">
        <v>219</v>
      </c>
      <c r="AZ56" s="142" t="s">
        <v>234</v>
      </c>
      <c r="BA56" s="45" t="s">
        <v>219</v>
      </c>
      <c r="BB56" s="142" t="s">
        <v>234</v>
      </c>
      <c r="BC56" s="45" t="s">
        <v>219</v>
      </c>
      <c r="BD56" s="45" t="s">
        <v>219</v>
      </c>
    </row>
    <row r="57" spans="1:56" s="129" customFormat="1" ht="39" thickBot="1">
      <c r="A57" s="127">
        <v>54</v>
      </c>
      <c r="B57" s="286" t="s">
        <v>153</v>
      </c>
      <c r="C57" s="283" t="s">
        <v>68</v>
      </c>
      <c r="D57" s="136"/>
      <c r="E57" s="136"/>
      <c r="F57" s="136"/>
      <c r="G57" s="136"/>
      <c r="H57" s="136"/>
      <c r="I57" s="136"/>
      <c r="J57" s="140"/>
      <c r="K57" s="140"/>
      <c r="L57" s="140" t="s">
        <v>0</v>
      </c>
      <c r="N57" s="137" t="s">
        <v>0</v>
      </c>
      <c r="P57" s="137"/>
      <c r="Q57" s="137" t="s">
        <v>0</v>
      </c>
      <c r="R57" s="138"/>
      <c r="S57" s="137"/>
      <c r="T57" s="137" t="s">
        <v>0</v>
      </c>
      <c r="U57" s="143"/>
      <c r="V57" s="139"/>
      <c r="W57" s="132" t="s">
        <v>0</v>
      </c>
      <c r="X57" s="132"/>
      <c r="Y57" s="132" t="s">
        <v>0</v>
      </c>
      <c r="Z57" s="132"/>
      <c r="AA57" s="132" t="s">
        <v>0</v>
      </c>
      <c r="AB57" s="132"/>
      <c r="AC57" s="139"/>
      <c r="AD57" s="137"/>
      <c r="AE57" s="137"/>
      <c r="AG57" s="137"/>
      <c r="AH57" s="137" t="s">
        <v>0</v>
      </c>
      <c r="AI57" s="138"/>
      <c r="AK57" s="137"/>
      <c r="AL57" s="137" t="s">
        <v>0</v>
      </c>
      <c r="AM57" s="137"/>
      <c r="AX57" s="141" t="s">
        <v>226</v>
      </c>
      <c r="AY57" s="45" t="s">
        <v>219</v>
      </c>
      <c r="AZ57" s="142" t="s">
        <v>234</v>
      </c>
      <c r="BA57" s="45" t="s">
        <v>219</v>
      </c>
      <c r="BB57" s="142" t="s">
        <v>234</v>
      </c>
      <c r="BC57" s="45" t="s">
        <v>219</v>
      </c>
      <c r="BD57" s="45" t="s">
        <v>219</v>
      </c>
    </row>
    <row r="58" spans="1:56" s="129" customFormat="1" ht="51.75" thickBot="1">
      <c r="A58" s="127">
        <v>54</v>
      </c>
      <c r="B58" s="286" t="s">
        <v>153</v>
      </c>
      <c r="C58" s="283" t="s">
        <v>68</v>
      </c>
      <c r="D58" s="136"/>
      <c r="E58" s="136"/>
      <c r="F58" s="136"/>
      <c r="G58" s="136"/>
      <c r="H58" s="136"/>
      <c r="I58" s="136"/>
      <c r="J58" s="140"/>
      <c r="K58" s="140"/>
      <c r="L58" s="140" t="s">
        <v>0</v>
      </c>
      <c r="N58" s="137" t="s">
        <v>0</v>
      </c>
      <c r="P58" s="137"/>
      <c r="Q58" s="137" t="s">
        <v>0</v>
      </c>
      <c r="R58" s="138"/>
      <c r="S58" s="137"/>
      <c r="T58" s="137" t="s">
        <v>0</v>
      </c>
      <c r="U58" s="138"/>
      <c r="V58" s="139"/>
      <c r="W58" s="132" t="s">
        <v>0</v>
      </c>
      <c r="X58" s="132"/>
      <c r="Y58" s="132" t="s">
        <v>0</v>
      </c>
      <c r="Z58" s="132"/>
      <c r="AA58" s="132" t="s">
        <v>0</v>
      </c>
      <c r="AB58" s="132"/>
      <c r="AC58" s="139"/>
      <c r="AD58" s="137"/>
      <c r="AE58" s="137"/>
      <c r="AG58" s="137"/>
      <c r="AH58" s="137" t="s">
        <v>0</v>
      </c>
      <c r="AI58" s="138"/>
      <c r="AK58" s="137"/>
      <c r="AL58" s="137" t="s">
        <v>0</v>
      </c>
      <c r="AM58" s="137"/>
      <c r="AX58" s="141" t="s">
        <v>226</v>
      </c>
      <c r="AY58" s="45" t="s">
        <v>219</v>
      </c>
      <c r="AZ58" s="142" t="s">
        <v>234</v>
      </c>
      <c r="BA58" s="45" t="s">
        <v>219</v>
      </c>
      <c r="BB58" s="142" t="s">
        <v>234</v>
      </c>
      <c r="BC58" s="45" t="s">
        <v>219</v>
      </c>
      <c r="BD58" s="141" t="s">
        <v>230</v>
      </c>
    </row>
    <row r="59" spans="1:56" s="129" customFormat="1" ht="51.75" thickBot="1">
      <c r="A59" s="127">
        <v>55</v>
      </c>
      <c r="B59" s="286" t="s">
        <v>154</v>
      </c>
      <c r="C59" s="283" t="s">
        <v>69</v>
      </c>
      <c r="D59" s="136"/>
      <c r="E59" s="136"/>
      <c r="F59" s="136"/>
      <c r="G59" s="136"/>
      <c r="H59" s="136"/>
      <c r="I59" s="136"/>
      <c r="J59" s="140"/>
      <c r="K59" s="140"/>
      <c r="L59" s="140" t="s">
        <v>0</v>
      </c>
      <c r="N59" s="137" t="s">
        <v>0</v>
      </c>
      <c r="P59" s="137"/>
      <c r="Q59" s="137" t="s">
        <v>0</v>
      </c>
      <c r="R59" s="138"/>
      <c r="S59" s="137"/>
      <c r="T59" s="137" t="s">
        <v>0</v>
      </c>
      <c r="U59" s="138"/>
      <c r="V59" s="139"/>
      <c r="W59" s="132" t="s">
        <v>0</v>
      </c>
      <c r="X59" s="132"/>
      <c r="Y59" s="132" t="s">
        <v>0</v>
      </c>
      <c r="Z59" s="132"/>
      <c r="AA59" s="132" t="s">
        <v>0</v>
      </c>
      <c r="AB59" s="132"/>
      <c r="AC59" s="139"/>
      <c r="AD59" s="137"/>
      <c r="AE59" s="137"/>
      <c r="AG59" s="137"/>
      <c r="AH59" s="137" t="s">
        <v>0</v>
      </c>
      <c r="AI59" s="138"/>
      <c r="AK59" s="137"/>
      <c r="AL59" s="137" t="s">
        <v>0</v>
      </c>
      <c r="AM59" s="137"/>
      <c r="AX59" s="141" t="s">
        <v>226</v>
      </c>
      <c r="AY59" s="45" t="s">
        <v>219</v>
      </c>
      <c r="AZ59" s="142" t="s">
        <v>234</v>
      </c>
      <c r="BA59" s="45" t="s">
        <v>219</v>
      </c>
      <c r="BB59" s="142" t="s">
        <v>234</v>
      </c>
      <c r="BC59" s="45" t="s">
        <v>219</v>
      </c>
      <c r="BD59" s="141" t="s">
        <v>230</v>
      </c>
    </row>
    <row r="60" spans="1:56" s="129" customFormat="1" ht="39" thickBot="1">
      <c r="A60" s="127">
        <v>55</v>
      </c>
      <c r="B60" s="286" t="s">
        <v>154</v>
      </c>
      <c r="C60" s="283" t="s">
        <v>69</v>
      </c>
      <c r="D60" s="136"/>
      <c r="E60" s="136"/>
      <c r="F60" s="136"/>
      <c r="G60" s="136"/>
      <c r="H60" s="136"/>
      <c r="I60" s="136"/>
      <c r="J60" s="140"/>
      <c r="K60" s="140"/>
      <c r="L60" s="140" t="s">
        <v>0</v>
      </c>
      <c r="N60" s="137" t="s">
        <v>0</v>
      </c>
      <c r="P60" s="137"/>
      <c r="Q60" s="137" t="s">
        <v>0</v>
      </c>
      <c r="R60" s="138"/>
      <c r="S60" s="137"/>
      <c r="T60" s="137" t="s">
        <v>0</v>
      </c>
      <c r="U60" s="138"/>
      <c r="V60" s="139"/>
      <c r="W60" s="132" t="s">
        <v>0</v>
      </c>
      <c r="X60" s="132"/>
      <c r="Y60" s="132" t="s">
        <v>0</v>
      </c>
      <c r="Z60" s="132"/>
      <c r="AA60" s="132" t="s">
        <v>0</v>
      </c>
      <c r="AB60" s="132"/>
      <c r="AC60" s="139"/>
      <c r="AD60" s="137"/>
      <c r="AE60" s="137"/>
      <c r="AG60" s="137"/>
      <c r="AH60" s="137" t="s">
        <v>0</v>
      </c>
      <c r="AI60" s="138"/>
      <c r="AK60" s="137"/>
      <c r="AL60" s="137" t="s">
        <v>0</v>
      </c>
      <c r="AM60" s="137"/>
      <c r="AX60" s="141" t="s">
        <v>226</v>
      </c>
      <c r="AY60" s="45" t="s">
        <v>219</v>
      </c>
      <c r="AZ60" s="142" t="s">
        <v>234</v>
      </c>
      <c r="BA60" s="45" t="s">
        <v>219</v>
      </c>
      <c r="BB60" s="142" t="s">
        <v>234</v>
      </c>
      <c r="BC60" s="45" t="s">
        <v>219</v>
      </c>
      <c r="BD60" s="45" t="s">
        <v>219</v>
      </c>
    </row>
    <row r="61" spans="1:56" s="129" customFormat="1" ht="39" thickBot="1">
      <c r="A61" s="127">
        <v>57</v>
      </c>
      <c r="B61" s="286" t="s">
        <v>155</v>
      </c>
      <c r="C61" s="283" t="s">
        <v>70</v>
      </c>
      <c r="D61" s="136"/>
      <c r="E61" s="136"/>
      <c r="F61" s="136"/>
      <c r="G61" s="136"/>
      <c r="H61" s="136"/>
      <c r="I61" s="136"/>
      <c r="J61" s="140"/>
      <c r="K61" s="140"/>
      <c r="L61" s="140" t="s">
        <v>0</v>
      </c>
      <c r="N61" s="137" t="s">
        <v>0</v>
      </c>
      <c r="P61" s="137"/>
      <c r="Q61" s="137" t="s">
        <v>0</v>
      </c>
      <c r="R61" s="138"/>
      <c r="S61" s="137"/>
      <c r="T61" s="137" t="s">
        <v>0</v>
      </c>
      <c r="U61" s="138"/>
      <c r="V61" s="139"/>
      <c r="W61" s="132" t="s">
        <v>0</v>
      </c>
      <c r="X61" s="132"/>
      <c r="Y61" s="132" t="s">
        <v>0</v>
      </c>
      <c r="Z61" s="132"/>
      <c r="AA61" s="132" t="s">
        <v>0</v>
      </c>
      <c r="AB61" s="132"/>
      <c r="AC61" s="139"/>
      <c r="AD61" s="137"/>
      <c r="AE61" s="137"/>
      <c r="AG61" s="137"/>
      <c r="AH61" s="137" t="s">
        <v>0</v>
      </c>
      <c r="AI61" s="138"/>
      <c r="AK61" s="137"/>
      <c r="AL61" s="137" t="s">
        <v>0</v>
      </c>
      <c r="AM61" s="137"/>
      <c r="AX61" s="141" t="s">
        <v>226</v>
      </c>
      <c r="AY61" s="45" t="s">
        <v>219</v>
      </c>
      <c r="AZ61" s="142" t="s">
        <v>234</v>
      </c>
      <c r="BA61" s="45" t="s">
        <v>219</v>
      </c>
      <c r="BB61" s="142" t="s">
        <v>234</v>
      </c>
      <c r="BC61" s="45" t="s">
        <v>219</v>
      </c>
      <c r="BD61" s="45" t="s">
        <v>219</v>
      </c>
    </row>
    <row r="62" spans="1:56" s="129" customFormat="1" ht="39" thickBot="1">
      <c r="A62" s="127">
        <v>57</v>
      </c>
      <c r="B62" s="286" t="s">
        <v>155</v>
      </c>
      <c r="C62" s="283" t="s">
        <v>70</v>
      </c>
      <c r="D62" s="136"/>
      <c r="E62" s="136"/>
      <c r="F62" s="136"/>
      <c r="G62" s="136"/>
      <c r="H62" s="136"/>
      <c r="I62" s="136"/>
      <c r="J62" s="140"/>
      <c r="K62" s="140"/>
      <c r="L62" s="140" t="s">
        <v>0</v>
      </c>
      <c r="N62" s="137" t="s">
        <v>0</v>
      </c>
      <c r="P62" s="137"/>
      <c r="Q62" s="137" t="s">
        <v>0</v>
      </c>
      <c r="R62" s="138"/>
      <c r="S62" s="137"/>
      <c r="T62" s="137" t="s">
        <v>0</v>
      </c>
      <c r="U62" s="138"/>
      <c r="V62" s="139"/>
      <c r="W62" s="132" t="s">
        <v>0</v>
      </c>
      <c r="X62" s="132"/>
      <c r="Y62" s="132" t="s">
        <v>0</v>
      </c>
      <c r="Z62" s="132"/>
      <c r="AA62" s="132" t="s">
        <v>0</v>
      </c>
      <c r="AB62" s="132"/>
      <c r="AC62" s="139"/>
      <c r="AD62" s="137"/>
      <c r="AE62" s="137"/>
      <c r="AG62" s="137"/>
      <c r="AH62" s="137" t="s">
        <v>0</v>
      </c>
      <c r="AI62" s="138"/>
      <c r="AK62" s="137"/>
      <c r="AL62" s="137" t="s">
        <v>0</v>
      </c>
      <c r="AM62" s="137"/>
      <c r="AX62" s="141" t="s">
        <v>226</v>
      </c>
      <c r="AY62" s="45" t="s">
        <v>219</v>
      </c>
      <c r="AZ62" s="142" t="s">
        <v>234</v>
      </c>
      <c r="BA62" s="45" t="s">
        <v>219</v>
      </c>
      <c r="BB62" s="142" t="s">
        <v>234</v>
      </c>
      <c r="BC62" s="45" t="s">
        <v>219</v>
      </c>
      <c r="BD62" s="45" t="s">
        <v>219</v>
      </c>
    </row>
    <row r="63" spans="1:56" s="129" customFormat="1" ht="51.75" thickBot="1">
      <c r="A63" s="127">
        <v>58</v>
      </c>
      <c r="B63" s="286" t="s">
        <v>156</v>
      </c>
      <c r="C63" s="283" t="s">
        <v>84</v>
      </c>
      <c r="D63" s="136"/>
      <c r="E63" s="136"/>
      <c r="F63" s="136"/>
      <c r="G63" s="136"/>
      <c r="H63" s="136"/>
      <c r="I63" s="136"/>
      <c r="J63" s="140"/>
      <c r="K63" s="140"/>
      <c r="L63" s="140" t="s">
        <v>0</v>
      </c>
      <c r="N63" s="137" t="s">
        <v>0</v>
      </c>
      <c r="P63" s="137"/>
      <c r="Q63" s="137" t="s">
        <v>0</v>
      </c>
      <c r="R63" s="138"/>
      <c r="S63" s="137"/>
      <c r="T63" s="137" t="s">
        <v>0</v>
      </c>
      <c r="U63" s="138"/>
      <c r="V63" s="139"/>
      <c r="W63" s="132" t="s">
        <v>0</v>
      </c>
      <c r="X63" s="132"/>
      <c r="Y63" s="132" t="s">
        <v>0</v>
      </c>
      <c r="Z63" s="132"/>
      <c r="AA63" s="132" t="s">
        <v>0</v>
      </c>
      <c r="AB63" s="132"/>
      <c r="AC63" s="139"/>
      <c r="AD63" s="137"/>
      <c r="AE63" s="137"/>
      <c r="AG63" s="137"/>
      <c r="AH63" s="137" t="s">
        <v>0</v>
      </c>
      <c r="AI63" s="138"/>
      <c r="AK63" s="137"/>
      <c r="AL63" s="137" t="s">
        <v>0</v>
      </c>
      <c r="AM63" s="137"/>
      <c r="AX63" s="141" t="s">
        <v>226</v>
      </c>
      <c r="AY63" s="45" t="s">
        <v>219</v>
      </c>
      <c r="AZ63" s="142" t="s">
        <v>234</v>
      </c>
      <c r="BA63" s="45" t="s">
        <v>219</v>
      </c>
      <c r="BB63" s="142" t="s">
        <v>234</v>
      </c>
      <c r="BC63" s="45" t="s">
        <v>219</v>
      </c>
      <c r="BD63" s="141" t="s">
        <v>230</v>
      </c>
    </row>
    <row r="64" spans="1:56" s="129" customFormat="1" ht="51.75" thickBot="1">
      <c r="A64" s="127">
        <v>58</v>
      </c>
      <c r="B64" s="286" t="s">
        <v>156</v>
      </c>
      <c r="C64" s="283" t="s">
        <v>84</v>
      </c>
      <c r="D64" s="136"/>
      <c r="E64" s="136"/>
      <c r="F64" s="136"/>
      <c r="G64" s="136"/>
      <c r="H64" s="136"/>
      <c r="I64" s="136"/>
      <c r="J64" s="140"/>
      <c r="K64" s="140"/>
      <c r="L64" s="140" t="s">
        <v>0</v>
      </c>
      <c r="N64" s="137" t="s">
        <v>0</v>
      </c>
      <c r="P64" s="137"/>
      <c r="Q64" s="137" t="s">
        <v>0</v>
      </c>
      <c r="R64" s="138"/>
      <c r="S64" s="137"/>
      <c r="T64" s="137" t="s">
        <v>0</v>
      </c>
      <c r="U64" s="138"/>
      <c r="V64" s="139"/>
      <c r="W64" s="132" t="s">
        <v>0</v>
      </c>
      <c r="X64" s="132"/>
      <c r="Y64" s="132" t="s">
        <v>0</v>
      </c>
      <c r="Z64" s="132"/>
      <c r="AA64" s="132" t="s">
        <v>0</v>
      </c>
      <c r="AB64" s="132"/>
      <c r="AC64" s="139"/>
      <c r="AD64" s="137"/>
      <c r="AE64" s="137"/>
      <c r="AG64" s="137"/>
      <c r="AH64" s="137" t="s">
        <v>0</v>
      </c>
      <c r="AI64" s="138"/>
      <c r="AK64" s="137"/>
      <c r="AL64" s="137" t="s">
        <v>0</v>
      </c>
      <c r="AM64" s="137"/>
      <c r="AX64" s="141" t="s">
        <v>226</v>
      </c>
      <c r="AY64" s="45" t="s">
        <v>219</v>
      </c>
      <c r="AZ64" s="142" t="s">
        <v>234</v>
      </c>
      <c r="BA64" s="45" t="s">
        <v>219</v>
      </c>
      <c r="BB64" s="142" t="s">
        <v>234</v>
      </c>
      <c r="BC64" s="45" t="s">
        <v>219</v>
      </c>
      <c r="BD64" s="141" t="s">
        <v>230</v>
      </c>
    </row>
    <row r="65" spans="1:56" s="129" customFormat="1" ht="39" thickBot="1">
      <c r="A65" s="127">
        <v>60</v>
      </c>
      <c r="B65" s="287" t="s">
        <v>157</v>
      </c>
      <c r="C65" s="284" t="s">
        <v>65</v>
      </c>
      <c r="D65" s="136"/>
      <c r="E65" s="136"/>
      <c r="F65" s="136"/>
      <c r="G65" s="136"/>
      <c r="H65" s="136"/>
      <c r="I65" s="136"/>
      <c r="J65" s="140"/>
      <c r="K65" s="140"/>
      <c r="L65" s="140" t="s">
        <v>0</v>
      </c>
      <c r="N65" s="137" t="s">
        <v>0</v>
      </c>
      <c r="P65" s="137"/>
      <c r="Q65" s="137" t="s">
        <v>0</v>
      </c>
      <c r="R65" s="138"/>
      <c r="S65" s="137"/>
      <c r="T65" s="137" t="s">
        <v>0</v>
      </c>
      <c r="U65" s="138"/>
      <c r="V65" s="139"/>
      <c r="W65" s="132" t="s">
        <v>0</v>
      </c>
      <c r="X65" s="132"/>
      <c r="Y65" s="132" t="s">
        <v>0</v>
      </c>
      <c r="Z65" s="132"/>
      <c r="AA65" s="132" t="s">
        <v>0</v>
      </c>
      <c r="AB65" s="132"/>
      <c r="AC65" s="139"/>
      <c r="AD65" s="137"/>
      <c r="AE65" s="137"/>
      <c r="AG65" s="137"/>
      <c r="AH65" s="137" t="s">
        <v>0</v>
      </c>
      <c r="AI65" s="138"/>
      <c r="AK65" s="137"/>
      <c r="AL65" s="137" t="s">
        <v>0</v>
      </c>
      <c r="AM65" s="137"/>
      <c r="AX65" s="141" t="s">
        <v>226</v>
      </c>
      <c r="AY65" s="45" t="s">
        <v>219</v>
      </c>
      <c r="AZ65" s="44" t="s">
        <v>235</v>
      </c>
      <c r="BA65" s="44" t="s">
        <v>235</v>
      </c>
      <c r="BB65" s="44" t="s">
        <v>235</v>
      </c>
      <c r="BC65" s="44" t="s">
        <v>235</v>
      </c>
      <c r="BD65" s="44" t="s">
        <v>235</v>
      </c>
    </row>
    <row r="66" spans="1:56" s="129" customFormat="1" ht="201" customHeight="1">
      <c r="A66" s="127"/>
      <c r="B66" s="206" t="s">
        <v>600</v>
      </c>
      <c r="C66" s="206"/>
      <c r="D66" s="206"/>
      <c r="E66" s="207" t="s">
        <v>205</v>
      </c>
      <c r="F66" s="207"/>
      <c r="G66" s="207"/>
      <c r="H66" s="207"/>
      <c r="I66" s="207"/>
      <c r="J66" s="207"/>
      <c r="K66" s="207"/>
      <c r="L66" s="207"/>
      <c r="N66" s="144" t="s">
        <v>601</v>
      </c>
      <c r="P66" s="144"/>
      <c r="Q66" s="144"/>
      <c r="R66" s="144"/>
      <c r="S66" s="144"/>
      <c r="T66" s="144"/>
      <c r="U66" s="144"/>
      <c r="V66" s="144"/>
      <c r="W66" s="144"/>
      <c r="X66" s="144"/>
      <c r="Y66" s="144"/>
      <c r="Z66" s="144"/>
      <c r="AA66" s="144"/>
      <c r="AB66" s="144"/>
      <c r="AC66" s="144"/>
      <c r="AD66" s="144" t="s">
        <v>206</v>
      </c>
      <c r="AE66" s="144"/>
      <c r="AG66" s="144" t="s">
        <v>602</v>
      </c>
      <c r="AH66" s="144"/>
      <c r="AI66" s="144"/>
      <c r="AK66" s="144" t="s">
        <v>603</v>
      </c>
      <c r="AL66" s="144"/>
      <c r="AM66" s="144"/>
      <c r="AZ66" s="119"/>
      <c r="BB66" s="119"/>
      <c r="BC66" s="119"/>
      <c r="BD66" s="119"/>
    </row>
    <row r="67" spans="1:56" s="129" customFormat="1" ht="16.5" thickBot="1">
      <c r="A67" s="127"/>
      <c r="B67" s="144"/>
      <c r="C67" s="145"/>
      <c r="D67" s="144"/>
      <c r="E67" s="139"/>
      <c r="F67" s="139"/>
      <c r="G67" s="139"/>
      <c r="H67" s="139"/>
      <c r="I67" s="139"/>
      <c r="J67" s="139"/>
      <c r="K67" s="139"/>
      <c r="L67" s="139"/>
      <c r="N67" s="144"/>
      <c r="P67" s="144"/>
      <c r="Q67" s="144"/>
      <c r="R67" s="144"/>
      <c r="S67" s="144"/>
      <c r="T67" s="144"/>
      <c r="U67" s="144"/>
      <c r="V67" s="144"/>
      <c r="W67" s="144"/>
      <c r="X67" s="144"/>
      <c r="Y67" s="144"/>
      <c r="Z67" s="144"/>
      <c r="AA67" s="144"/>
      <c r="AB67" s="144"/>
      <c r="AC67" s="144"/>
      <c r="AD67" s="144"/>
      <c r="AE67" s="144"/>
      <c r="AG67" s="144"/>
      <c r="AH67" s="144"/>
      <c r="AI67" s="144"/>
      <c r="AK67" s="144"/>
      <c r="AL67" s="144"/>
      <c r="AM67" s="144"/>
      <c r="AZ67" s="119"/>
      <c r="BB67" s="119"/>
      <c r="BC67" s="119"/>
      <c r="BD67" s="119"/>
    </row>
    <row r="68" spans="1:56" s="129" customFormat="1" ht="24" customHeight="1" thickBot="1">
      <c r="A68" s="127"/>
      <c r="D68" s="208" t="s">
        <v>207</v>
      </c>
      <c r="E68" s="209"/>
      <c r="F68" s="146"/>
      <c r="G68" s="147" t="s">
        <v>208</v>
      </c>
      <c r="H68" s="148"/>
      <c r="AZ68" s="119"/>
      <c r="BB68" s="119"/>
      <c r="BC68" s="119"/>
      <c r="BD68" s="119"/>
    </row>
    <row r="69" spans="1:56" s="129" customFormat="1" ht="16.5" thickBot="1">
      <c r="A69" s="127"/>
      <c r="D69" s="137" t="s">
        <v>166</v>
      </c>
      <c r="E69" s="149" t="s">
        <v>163</v>
      </c>
      <c r="F69" s="150"/>
      <c r="G69" s="147"/>
      <c r="H69" s="148"/>
      <c r="AZ69" s="119"/>
      <c r="BB69" s="119"/>
      <c r="BC69" s="119"/>
      <c r="BD69" s="119"/>
    </row>
    <row r="70" spans="1:56" s="129" customFormat="1" ht="16.5" thickBot="1">
      <c r="A70" s="127"/>
      <c r="D70" s="135" t="s">
        <v>0</v>
      </c>
      <c r="E70" s="151"/>
      <c r="F70" s="152"/>
      <c r="G70" s="153"/>
      <c r="H70" s="154"/>
      <c r="AZ70" s="119"/>
      <c r="BB70" s="119"/>
      <c r="BC70" s="119"/>
      <c r="BD70" s="119"/>
    </row>
  </sheetData>
  <autoFilter ref="A9:BD66" xr:uid="{00000000-0009-0000-0000-000001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3" showButton="0"/>
    <filterColumn colId="15" showButton="0"/>
    <filterColumn colId="16" showButton="0"/>
    <filterColumn colId="18" showButton="0"/>
    <filterColumn colId="19" showButton="0"/>
    <filterColumn colId="22" showButton="0"/>
    <filterColumn colId="24" showButton="0"/>
    <filterColumn colId="26" showButton="0"/>
    <filterColumn colId="29" showButton="0"/>
    <filterColumn colId="32" showButton="0"/>
    <filterColumn colId="33" showButton="0"/>
    <filterColumn colId="36" showButton="0"/>
    <filterColumn colId="37" showButton="0"/>
    <filterColumn colId="40" showButton="0"/>
    <filterColumn colId="43" showButton="0"/>
    <filterColumn colId="46" showButton="0"/>
  </autoFilter>
  <conditionalFormatting sqref="BA15">
    <cfRule type="cellIs" dxfId="305" priority="357" operator="equal">
      <formula>"a"</formula>
    </cfRule>
    <cfRule type="cellIs" dxfId="304" priority="358" operator="equal">
      <formula>"r"</formula>
    </cfRule>
  </conditionalFormatting>
  <conditionalFormatting sqref="AZ35">
    <cfRule type="cellIs" dxfId="303" priority="355" operator="equal">
      <formula>"a"</formula>
    </cfRule>
    <cfRule type="cellIs" dxfId="302" priority="356" operator="equal">
      <formula>"r"</formula>
    </cfRule>
  </conditionalFormatting>
  <conditionalFormatting sqref="AZ36">
    <cfRule type="cellIs" dxfId="301" priority="353" operator="equal">
      <formula>"a"</formula>
    </cfRule>
    <cfRule type="cellIs" dxfId="300" priority="354" operator="equal">
      <formula>"r"</formula>
    </cfRule>
  </conditionalFormatting>
  <conditionalFormatting sqref="AZ40">
    <cfRule type="cellIs" dxfId="299" priority="351" operator="equal">
      <formula>"a"</formula>
    </cfRule>
    <cfRule type="cellIs" dxfId="298" priority="352" operator="equal">
      <formula>"r"</formula>
    </cfRule>
  </conditionalFormatting>
  <conditionalFormatting sqref="AZ42">
    <cfRule type="cellIs" dxfId="297" priority="349" operator="equal">
      <formula>"a"</formula>
    </cfRule>
    <cfRule type="cellIs" dxfId="296" priority="350" operator="equal">
      <formula>"r"</formula>
    </cfRule>
  </conditionalFormatting>
  <conditionalFormatting sqref="AZ54">
    <cfRule type="cellIs" dxfId="295" priority="347" operator="equal">
      <formula>"a"</formula>
    </cfRule>
    <cfRule type="cellIs" dxfId="294" priority="348" operator="equal">
      <formula>"r"</formula>
    </cfRule>
  </conditionalFormatting>
  <conditionalFormatting sqref="AZ55">
    <cfRule type="cellIs" dxfId="293" priority="345" operator="equal">
      <formula>"a"</formula>
    </cfRule>
    <cfRule type="cellIs" dxfId="292" priority="346" operator="equal">
      <formula>"r"</formula>
    </cfRule>
  </conditionalFormatting>
  <conditionalFormatting sqref="BC3">
    <cfRule type="cellIs" dxfId="291" priority="343" operator="equal">
      <formula>"a"</formula>
    </cfRule>
    <cfRule type="cellIs" dxfId="290" priority="344" operator="equal">
      <formula>"r"</formula>
    </cfRule>
  </conditionalFormatting>
  <conditionalFormatting sqref="BA16">
    <cfRule type="cellIs" dxfId="289" priority="341" operator="equal">
      <formula>"a"</formula>
    </cfRule>
    <cfRule type="cellIs" dxfId="288" priority="342" operator="equal">
      <formula>"r"</formula>
    </cfRule>
  </conditionalFormatting>
  <conditionalFormatting sqref="BA19:BA22">
    <cfRule type="cellIs" dxfId="287" priority="339" operator="equal">
      <formula>"a"</formula>
    </cfRule>
    <cfRule type="cellIs" dxfId="286" priority="340" operator="equal">
      <formula>"r"</formula>
    </cfRule>
  </conditionalFormatting>
  <conditionalFormatting sqref="BA56:BA64">
    <cfRule type="cellIs" dxfId="285" priority="333" operator="equal">
      <formula>"a"</formula>
    </cfRule>
    <cfRule type="cellIs" dxfId="284" priority="334" operator="equal">
      <formula>"r"</formula>
    </cfRule>
  </conditionalFormatting>
  <conditionalFormatting sqref="BC4">
    <cfRule type="cellIs" dxfId="283" priority="331" operator="equal">
      <formula>"a"</formula>
    </cfRule>
    <cfRule type="cellIs" dxfId="282" priority="332" operator="equal">
      <formula>"r"</formula>
    </cfRule>
  </conditionalFormatting>
  <conditionalFormatting sqref="BC5">
    <cfRule type="cellIs" dxfId="281" priority="329" operator="equal">
      <formula>"a"</formula>
    </cfRule>
    <cfRule type="cellIs" dxfId="280" priority="330" operator="equal">
      <formula>"r"</formula>
    </cfRule>
  </conditionalFormatting>
  <conditionalFormatting sqref="AY13">
    <cfRule type="cellIs" dxfId="279" priority="327" operator="equal">
      <formula>"a"</formula>
    </cfRule>
    <cfRule type="cellIs" dxfId="278" priority="328" operator="equal">
      <formula>"r"</formula>
    </cfRule>
  </conditionalFormatting>
  <conditionalFormatting sqref="AY14">
    <cfRule type="cellIs" dxfId="277" priority="325" operator="equal">
      <formula>"a"</formula>
    </cfRule>
    <cfRule type="cellIs" dxfId="276" priority="326" operator="equal">
      <formula>"r"</formula>
    </cfRule>
  </conditionalFormatting>
  <conditionalFormatting sqref="AY15">
    <cfRule type="cellIs" dxfId="275" priority="323" operator="equal">
      <formula>"a"</formula>
    </cfRule>
    <cfRule type="cellIs" dxfId="274" priority="324" operator="equal">
      <formula>"r"</formula>
    </cfRule>
  </conditionalFormatting>
  <conditionalFormatting sqref="AY16">
    <cfRule type="cellIs" dxfId="273" priority="321" operator="equal">
      <formula>"a"</formula>
    </cfRule>
    <cfRule type="cellIs" dxfId="272" priority="322" operator="equal">
      <formula>"r"</formula>
    </cfRule>
  </conditionalFormatting>
  <conditionalFormatting sqref="AY17">
    <cfRule type="cellIs" dxfId="271" priority="319" operator="equal">
      <formula>"a"</formula>
    </cfRule>
    <cfRule type="cellIs" dxfId="270" priority="320" operator="equal">
      <formula>"r"</formula>
    </cfRule>
  </conditionalFormatting>
  <conditionalFormatting sqref="AY18">
    <cfRule type="cellIs" dxfId="269" priority="317" operator="equal">
      <formula>"a"</formula>
    </cfRule>
    <cfRule type="cellIs" dxfId="268" priority="318" operator="equal">
      <formula>"r"</formula>
    </cfRule>
  </conditionalFormatting>
  <conditionalFormatting sqref="AY19">
    <cfRule type="cellIs" dxfId="267" priority="315" operator="equal">
      <formula>"a"</formula>
    </cfRule>
    <cfRule type="cellIs" dxfId="266" priority="316" operator="equal">
      <formula>"r"</formula>
    </cfRule>
  </conditionalFormatting>
  <conditionalFormatting sqref="AY20">
    <cfRule type="cellIs" dxfId="265" priority="313" operator="equal">
      <formula>"a"</formula>
    </cfRule>
    <cfRule type="cellIs" dxfId="264" priority="314" operator="equal">
      <formula>"r"</formula>
    </cfRule>
  </conditionalFormatting>
  <conditionalFormatting sqref="AY21">
    <cfRule type="cellIs" dxfId="263" priority="311" operator="equal">
      <formula>"a"</formula>
    </cfRule>
    <cfRule type="cellIs" dxfId="262" priority="312" operator="equal">
      <formula>"r"</formula>
    </cfRule>
  </conditionalFormatting>
  <conditionalFormatting sqref="AY22">
    <cfRule type="cellIs" dxfId="261" priority="309" operator="equal">
      <formula>"a"</formula>
    </cfRule>
    <cfRule type="cellIs" dxfId="260" priority="310" operator="equal">
      <formula>"r"</formula>
    </cfRule>
  </conditionalFormatting>
  <conditionalFormatting sqref="AY23">
    <cfRule type="cellIs" dxfId="259" priority="307" operator="equal">
      <formula>"a"</formula>
    </cfRule>
    <cfRule type="cellIs" dxfId="258" priority="308" operator="equal">
      <formula>"r"</formula>
    </cfRule>
  </conditionalFormatting>
  <conditionalFormatting sqref="AY24">
    <cfRule type="cellIs" dxfId="257" priority="305" operator="equal">
      <formula>"a"</formula>
    </cfRule>
    <cfRule type="cellIs" dxfId="256" priority="306" operator="equal">
      <formula>"r"</formula>
    </cfRule>
  </conditionalFormatting>
  <conditionalFormatting sqref="AY25">
    <cfRule type="cellIs" dxfId="255" priority="303" operator="equal">
      <formula>"a"</formula>
    </cfRule>
    <cfRule type="cellIs" dxfId="254" priority="304" operator="equal">
      <formula>"r"</formula>
    </cfRule>
  </conditionalFormatting>
  <conditionalFormatting sqref="AY26">
    <cfRule type="cellIs" dxfId="253" priority="301" operator="equal">
      <formula>"a"</formula>
    </cfRule>
    <cfRule type="cellIs" dxfId="252" priority="302" operator="equal">
      <formula>"r"</formula>
    </cfRule>
  </conditionalFormatting>
  <conditionalFormatting sqref="AY27">
    <cfRule type="cellIs" dxfId="251" priority="299" operator="equal">
      <formula>"a"</formula>
    </cfRule>
    <cfRule type="cellIs" dxfId="250" priority="300" operator="equal">
      <formula>"r"</formula>
    </cfRule>
  </conditionalFormatting>
  <conditionalFormatting sqref="AY28">
    <cfRule type="cellIs" dxfId="249" priority="297" operator="equal">
      <formula>"a"</formula>
    </cfRule>
    <cfRule type="cellIs" dxfId="248" priority="298" operator="equal">
      <formula>"r"</formula>
    </cfRule>
  </conditionalFormatting>
  <conditionalFormatting sqref="AY29">
    <cfRule type="cellIs" dxfId="247" priority="295" operator="equal">
      <formula>"a"</formula>
    </cfRule>
    <cfRule type="cellIs" dxfId="246" priority="296" operator="equal">
      <formula>"r"</formula>
    </cfRule>
  </conditionalFormatting>
  <conditionalFormatting sqref="AY30">
    <cfRule type="cellIs" dxfId="245" priority="293" operator="equal">
      <formula>"a"</formula>
    </cfRule>
    <cfRule type="cellIs" dxfId="244" priority="294" operator="equal">
      <formula>"r"</formula>
    </cfRule>
  </conditionalFormatting>
  <conditionalFormatting sqref="AY31">
    <cfRule type="cellIs" dxfId="243" priority="291" operator="equal">
      <formula>"a"</formula>
    </cfRule>
    <cfRule type="cellIs" dxfId="242" priority="292" operator="equal">
      <formula>"r"</formula>
    </cfRule>
  </conditionalFormatting>
  <conditionalFormatting sqref="AY32">
    <cfRule type="cellIs" dxfId="241" priority="289" operator="equal">
      <formula>"a"</formula>
    </cfRule>
    <cfRule type="cellIs" dxfId="240" priority="290" operator="equal">
      <formula>"r"</formula>
    </cfRule>
  </conditionalFormatting>
  <conditionalFormatting sqref="AY33">
    <cfRule type="cellIs" dxfId="239" priority="287" operator="equal">
      <formula>"a"</formula>
    </cfRule>
    <cfRule type="cellIs" dxfId="238" priority="288" operator="equal">
      <formula>"r"</formula>
    </cfRule>
  </conditionalFormatting>
  <conditionalFormatting sqref="AY34">
    <cfRule type="cellIs" dxfId="237" priority="285" operator="equal">
      <formula>"a"</formula>
    </cfRule>
    <cfRule type="cellIs" dxfId="236" priority="286" operator="equal">
      <formula>"r"</formula>
    </cfRule>
  </conditionalFormatting>
  <conditionalFormatting sqref="AY37">
    <cfRule type="cellIs" dxfId="235" priority="283" operator="equal">
      <formula>"a"</formula>
    </cfRule>
    <cfRule type="cellIs" dxfId="234" priority="284" operator="equal">
      <formula>"r"</formula>
    </cfRule>
  </conditionalFormatting>
  <conditionalFormatting sqref="AY38">
    <cfRule type="cellIs" dxfId="233" priority="281" operator="equal">
      <formula>"a"</formula>
    </cfRule>
    <cfRule type="cellIs" dxfId="232" priority="282" operator="equal">
      <formula>"r"</formula>
    </cfRule>
  </conditionalFormatting>
  <conditionalFormatting sqref="AY39">
    <cfRule type="cellIs" dxfId="231" priority="279" operator="equal">
      <formula>"a"</formula>
    </cfRule>
    <cfRule type="cellIs" dxfId="230" priority="280" operator="equal">
      <formula>"r"</formula>
    </cfRule>
  </conditionalFormatting>
  <conditionalFormatting sqref="AY41">
    <cfRule type="cellIs" dxfId="229" priority="277" operator="equal">
      <formula>"a"</formula>
    </cfRule>
    <cfRule type="cellIs" dxfId="228" priority="278" operator="equal">
      <formula>"r"</formula>
    </cfRule>
  </conditionalFormatting>
  <conditionalFormatting sqref="AY43">
    <cfRule type="cellIs" dxfId="227" priority="275" operator="equal">
      <formula>"a"</formula>
    </cfRule>
    <cfRule type="cellIs" dxfId="226" priority="276" operator="equal">
      <formula>"r"</formula>
    </cfRule>
  </conditionalFormatting>
  <conditionalFormatting sqref="AY44">
    <cfRule type="cellIs" dxfId="225" priority="273" operator="equal">
      <formula>"a"</formula>
    </cfRule>
    <cfRule type="cellIs" dxfId="224" priority="274" operator="equal">
      <formula>"r"</formula>
    </cfRule>
  </conditionalFormatting>
  <conditionalFormatting sqref="AY45">
    <cfRule type="cellIs" dxfId="223" priority="271" operator="equal">
      <formula>"a"</formula>
    </cfRule>
    <cfRule type="cellIs" dxfId="222" priority="272" operator="equal">
      <formula>"r"</formula>
    </cfRule>
  </conditionalFormatting>
  <conditionalFormatting sqref="AY46">
    <cfRule type="cellIs" dxfId="221" priority="269" operator="equal">
      <formula>"a"</formula>
    </cfRule>
    <cfRule type="cellIs" dxfId="220" priority="270" operator="equal">
      <formula>"r"</formula>
    </cfRule>
  </conditionalFormatting>
  <conditionalFormatting sqref="AY47">
    <cfRule type="cellIs" dxfId="219" priority="267" operator="equal">
      <formula>"a"</formula>
    </cfRule>
    <cfRule type="cellIs" dxfId="218" priority="268" operator="equal">
      <formula>"r"</formula>
    </cfRule>
  </conditionalFormatting>
  <conditionalFormatting sqref="AY48">
    <cfRule type="cellIs" dxfId="217" priority="265" operator="equal">
      <formula>"a"</formula>
    </cfRule>
    <cfRule type="cellIs" dxfId="216" priority="266" operator="equal">
      <formula>"r"</formula>
    </cfRule>
  </conditionalFormatting>
  <conditionalFormatting sqref="AY49">
    <cfRule type="cellIs" dxfId="215" priority="263" operator="equal">
      <formula>"a"</formula>
    </cfRule>
    <cfRule type="cellIs" dxfId="214" priority="264" operator="equal">
      <formula>"r"</formula>
    </cfRule>
  </conditionalFormatting>
  <conditionalFormatting sqref="AY50">
    <cfRule type="cellIs" dxfId="213" priority="261" operator="equal">
      <formula>"a"</formula>
    </cfRule>
    <cfRule type="cellIs" dxfId="212" priority="262" operator="equal">
      <formula>"r"</formula>
    </cfRule>
  </conditionalFormatting>
  <conditionalFormatting sqref="AY51">
    <cfRule type="cellIs" dxfId="211" priority="259" operator="equal">
      <formula>"a"</formula>
    </cfRule>
    <cfRule type="cellIs" dxfId="210" priority="260" operator="equal">
      <formula>"r"</formula>
    </cfRule>
  </conditionalFormatting>
  <conditionalFormatting sqref="AY52">
    <cfRule type="cellIs" dxfId="209" priority="257" operator="equal">
      <formula>"a"</formula>
    </cfRule>
    <cfRule type="cellIs" dxfId="208" priority="258" operator="equal">
      <formula>"r"</formula>
    </cfRule>
  </conditionalFormatting>
  <conditionalFormatting sqref="AY53">
    <cfRule type="cellIs" dxfId="207" priority="255" operator="equal">
      <formula>"a"</formula>
    </cfRule>
    <cfRule type="cellIs" dxfId="206" priority="256" operator="equal">
      <formula>"r"</formula>
    </cfRule>
  </conditionalFormatting>
  <conditionalFormatting sqref="AY56">
    <cfRule type="cellIs" dxfId="205" priority="253" operator="equal">
      <formula>"a"</formula>
    </cfRule>
    <cfRule type="cellIs" dxfId="204" priority="254" operator="equal">
      <formula>"r"</formula>
    </cfRule>
  </conditionalFormatting>
  <conditionalFormatting sqref="AY57">
    <cfRule type="cellIs" dxfId="203" priority="251" operator="equal">
      <formula>"a"</formula>
    </cfRule>
    <cfRule type="cellIs" dxfId="202" priority="252" operator="equal">
      <formula>"r"</formula>
    </cfRule>
  </conditionalFormatting>
  <conditionalFormatting sqref="AY58">
    <cfRule type="cellIs" dxfId="201" priority="249" operator="equal">
      <formula>"a"</formula>
    </cfRule>
    <cfRule type="cellIs" dxfId="200" priority="250" operator="equal">
      <formula>"r"</formula>
    </cfRule>
  </conditionalFormatting>
  <conditionalFormatting sqref="AY59">
    <cfRule type="cellIs" dxfId="199" priority="247" operator="equal">
      <formula>"a"</formula>
    </cfRule>
    <cfRule type="cellIs" dxfId="198" priority="248" operator="equal">
      <formula>"r"</formula>
    </cfRule>
  </conditionalFormatting>
  <conditionalFormatting sqref="AY60">
    <cfRule type="cellIs" dxfId="197" priority="245" operator="equal">
      <formula>"a"</formula>
    </cfRule>
    <cfRule type="cellIs" dxfId="196" priority="246" operator="equal">
      <formula>"r"</formula>
    </cfRule>
  </conditionalFormatting>
  <conditionalFormatting sqref="AY61">
    <cfRule type="cellIs" dxfId="195" priority="241" operator="equal">
      <formula>"a"</formula>
    </cfRule>
    <cfRule type="cellIs" dxfId="194" priority="242" operator="equal">
      <formula>"r"</formula>
    </cfRule>
  </conditionalFormatting>
  <conditionalFormatting sqref="AY62">
    <cfRule type="cellIs" dxfId="193" priority="239" operator="equal">
      <formula>"a"</formula>
    </cfRule>
    <cfRule type="cellIs" dxfId="192" priority="240" operator="equal">
      <formula>"r"</formula>
    </cfRule>
  </conditionalFormatting>
  <conditionalFormatting sqref="AY63">
    <cfRule type="cellIs" dxfId="191" priority="237" operator="equal">
      <formula>"a"</formula>
    </cfRule>
    <cfRule type="cellIs" dxfId="190" priority="238" operator="equal">
      <formula>"r"</formula>
    </cfRule>
  </conditionalFormatting>
  <conditionalFormatting sqref="AY64">
    <cfRule type="cellIs" dxfId="189" priority="235" operator="equal">
      <formula>"a"</formula>
    </cfRule>
    <cfRule type="cellIs" dxfId="188" priority="236" operator="equal">
      <formula>"r"</formula>
    </cfRule>
  </conditionalFormatting>
  <conditionalFormatting sqref="AY65">
    <cfRule type="cellIs" dxfId="187" priority="233" operator="equal">
      <formula>"a"</formula>
    </cfRule>
    <cfRule type="cellIs" dxfId="186" priority="234" operator="equal">
      <formula>"r"</formula>
    </cfRule>
  </conditionalFormatting>
  <conditionalFormatting sqref="BB23">
    <cfRule type="cellIs" dxfId="185" priority="209" operator="equal">
      <formula>"a"</formula>
    </cfRule>
    <cfRule type="cellIs" dxfId="184" priority="210" operator="equal">
      <formula>"r"</formula>
    </cfRule>
  </conditionalFormatting>
  <conditionalFormatting sqref="BB24">
    <cfRule type="cellIs" dxfId="183" priority="207" operator="equal">
      <formula>"a"</formula>
    </cfRule>
    <cfRule type="cellIs" dxfId="182" priority="208" operator="equal">
      <formula>"r"</formula>
    </cfRule>
  </conditionalFormatting>
  <conditionalFormatting sqref="BB52">
    <cfRule type="cellIs" dxfId="181" priority="205" operator="equal">
      <formula>"a"</formula>
    </cfRule>
    <cfRule type="cellIs" dxfId="180" priority="206" operator="equal">
      <formula>"r"</formula>
    </cfRule>
  </conditionalFormatting>
  <conditionalFormatting sqref="BB37">
    <cfRule type="cellIs" dxfId="179" priority="203" operator="equal">
      <formula>"a"</formula>
    </cfRule>
    <cfRule type="cellIs" dxfId="178" priority="204" operator="equal">
      <formula>"r"</formula>
    </cfRule>
  </conditionalFormatting>
  <conditionalFormatting sqref="BB40">
    <cfRule type="cellIs" dxfId="177" priority="201" operator="equal">
      <formula>"a"</formula>
    </cfRule>
    <cfRule type="cellIs" dxfId="176" priority="202" operator="equal">
      <formula>"r"</formula>
    </cfRule>
  </conditionalFormatting>
  <conditionalFormatting sqref="BB54">
    <cfRule type="cellIs" dxfId="175" priority="199" operator="equal">
      <formula>"a"</formula>
    </cfRule>
    <cfRule type="cellIs" dxfId="174" priority="200" operator="equal">
      <formula>"r"</formula>
    </cfRule>
  </conditionalFormatting>
  <conditionalFormatting sqref="BB55">
    <cfRule type="cellIs" dxfId="173" priority="197" operator="equal">
      <formula>"a"</formula>
    </cfRule>
    <cfRule type="cellIs" dxfId="172" priority="198" operator="equal">
      <formula>"r"</formula>
    </cfRule>
  </conditionalFormatting>
  <conditionalFormatting sqref="BA45">
    <cfRule type="cellIs" dxfId="171" priority="195" operator="equal">
      <formula>"a"</formula>
    </cfRule>
    <cfRule type="cellIs" dxfId="170" priority="196" operator="equal">
      <formula>"r"</formula>
    </cfRule>
  </conditionalFormatting>
  <conditionalFormatting sqref="BA46">
    <cfRule type="cellIs" dxfId="169" priority="193" operator="equal">
      <formula>"a"</formula>
    </cfRule>
    <cfRule type="cellIs" dxfId="168" priority="194" operator="equal">
      <formula>"r"</formula>
    </cfRule>
  </conditionalFormatting>
  <conditionalFormatting sqref="BC24:BD24">
    <cfRule type="cellIs" dxfId="167" priority="185" operator="equal">
      <formula>"a"</formula>
    </cfRule>
    <cfRule type="cellIs" dxfId="166" priority="186" operator="equal">
      <formula>"r"</formula>
    </cfRule>
  </conditionalFormatting>
  <conditionalFormatting sqref="BC15">
    <cfRule type="cellIs" dxfId="165" priority="173" operator="equal">
      <formula>"a"</formula>
    </cfRule>
    <cfRule type="cellIs" dxfId="164" priority="174" operator="equal">
      <formula>"r"</formula>
    </cfRule>
  </conditionalFormatting>
  <conditionalFormatting sqref="BC16">
    <cfRule type="cellIs" dxfId="163" priority="171" operator="equal">
      <formula>"a"</formula>
    </cfRule>
    <cfRule type="cellIs" dxfId="162" priority="172" operator="equal">
      <formula>"r"</formula>
    </cfRule>
  </conditionalFormatting>
  <conditionalFormatting sqref="BC19">
    <cfRule type="cellIs" dxfId="161" priority="169" operator="equal">
      <formula>"a"</formula>
    </cfRule>
    <cfRule type="cellIs" dxfId="160" priority="170" operator="equal">
      <formula>"r"</formula>
    </cfRule>
  </conditionalFormatting>
  <conditionalFormatting sqref="BC20">
    <cfRule type="cellIs" dxfId="159" priority="167" operator="equal">
      <formula>"a"</formula>
    </cfRule>
    <cfRule type="cellIs" dxfId="158" priority="168" operator="equal">
      <formula>"r"</formula>
    </cfRule>
  </conditionalFormatting>
  <conditionalFormatting sqref="BC21">
    <cfRule type="cellIs" dxfId="157" priority="165" operator="equal">
      <formula>"a"</formula>
    </cfRule>
    <cfRule type="cellIs" dxfId="156" priority="166" operator="equal">
      <formula>"r"</formula>
    </cfRule>
  </conditionalFormatting>
  <conditionalFormatting sqref="BC64">
    <cfRule type="cellIs" dxfId="155" priority="141" operator="equal">
      <formula>"a"</formula>
    </cfRule>
    <cfRule type="cellIs" dxfId="154" priority="142" operator="equal">
      <formula>"r"</formula>
    </cfRule>
  </conditionalFormatting>
  <conditionalFormatting sqref="BC22">
    <cfRule type="cellIs" dxfId="153" priority="163" operator="equal">
      <formula>"a"</formula>
    </cfRule>
    <cfRule type="cellIs" dxfId="152" priority="164" operator="equal">
      <formula>"r"</formula>
    </cfRule>
  </conditionalFormatting>
  <conditionalFormatting sqref="BC45">
    <cfRule type="cellIs" dxfId="151" priority="161" operator="equal">
      <formula>"a"</formula>
    </cfRule>
    <cfRule type="cellIs" dxfId="150" priority="162" operator="equal">
      <formula>"r"</formula>
    </cfRule>
  </conditionalFormatting>
  <conditionalFormatting sqref="BC46">
    <cfRule type="cellIs" dxfId="149" priority="159" operator="equal">
      <formula>"a"</formula>
    </cfRule>
    <cfRule type="cellIs" dxfId="148" priority="160" operator="equal">
      <formula>"r"</formula>
    </cfRule>
  </conditionalFormatting>
  <conditionalFormatting sqref="BC56">
    <cfRule type="cellIs" dxfId="147" priority="157" operator="equal">
      <formula>"a"</formula>
    </cfRule>
    <cfRule type="cellIs" dxfId="146" priority="158" operator="equal">
      <formula>"r"</formula>
    </cfRule>
  </conditionalFormatting>
  <conditionalFormatting sqref="BC57">
    <cfRule type="cellIs" dxfId="145" priority="155" operator="equal">
      <formula>"a"</formula>
    </cfRule>
    <cfRule type="cellIs" dxfId="144" priority="156" operator="equal">
      <formula>"r"</formula>
    </cfRule>
  </conditionalFormatting>
  <conditionalFormatting sqref="BC58">
    <cfRule type="cellIs" dxfId="143" priority="153" operator="equal">
      <formula>"a"</formula>
    </cfRule>
    <cfRule type="cellIs" dxfId="142" priority="154" operator="equal">
      <formula>"r"</formula>
    </cfRule>
  </conditionalFormatting>
  <conditionalFormatting sqref="BC59">
    <cfRule type="cellIs" dxfId="141" priority="151" operator="equal">
      <formula>"a"</formula>
    </cfRule>
    <cfRule type="cellIs" dxfId="140" priority="152" operator="equal">
      <formula>"r"</formula>
    </cfRule>
  </conditionalFormatting>
  <conditionalFormatting sqref="BC60">
    <cfRule type="cellIs" dxfId="139" priority="149" operator="equal">
      <formula>"a"</formula>
    </cfRule>
    <cfRule type="cellIs" dxfId="138" priority="150" operator="equal">
      <formula>"r"</formula>
    </cfRule>
  </conditionalFormatting>
  <conditionalFormatting sqref="BC61">
    <cfRule type="cellIs" dxfId="137" priority="147" operator="equal">
      <formula>"a"</formula>
    </cfRule>
    <cfRule type="cellIs" dxfId="136" priority="148" operator="equal">
      <formula>"r"</formula>
    </cfRule>
  </conditionalFormatting>
  <conditionalFormatting sqref="BC62">
    <cfRule type="cellIs" dxfId="135" priority="145" operator="equal">
      <formula>"a"</formula>
    </cfRule>
    <cfRule type="cellIs" dxfId="134" priority="146" operator="equal">
      <formula>"r"</formula>
    </cfRule>
  </conditionalFormatting>
  <conditionalFormatting sqref="BC63">
    <cfRule type="cellIs" dxfId="133" priority="143" operator="equal">
      <formula>"a"</formula>
    </cfRule>
    <cfRule type="cellIs" dxfId="132" priority="144" operator="equal">
      <formula>"r"</formula>
    </cfRule>
  </conditionalFormatting>
  <conditionalFormatting sqref="BD15">
    <cfRule type="cellIs" dxfId="131" priority="139" operator="equal">
      <formula>"a"</formula>
    </cfRule>
    <cfRule type="cellIs" dxfId="130" priority="140" operator="equal">
      <formula>"r"</formula>
    </cfRule>
  </conditionalFormatting>
  <conditionalFormatting sqref="BD16">
    <cfRule type="cellIs" dxfId="129" priority="137" operator="equal">
      <formula>"a"</formula>
    </cfRule>
    <cfRule type="cellIs" dxfId="128" priority="138" operator="equal">
      <formula>"r"</formula>
    </cfRule>
  </conditionalFormatting>
  <conditionalFormatting sqref="BD19">
    <cfRule type="cellIs" dxfId="127" priority="135" operator="equal">
      <formula>"a"</formula>
    </cfRule>
    <cfRule type="cellIs" dxfId="126" priority="136" operator="equal">
      <formula>"r"</formula>
    </cfRule>
  </conditionalFormatting>
  <conditionalFormatting sqref="BD20">
    <cfRule type="cellIs" dxfId="125" priority="133" operator="equal">
      <formula>"a"</formula>
    </cfRule>
    <cfRule type="cellIs" dxfId="124" priority="134" operator="equal">
      <formula>"r"</formula>
    </cfRule>
  </conditionalFormatting>
  <conditionalFormatting sqref="BD21">
    <cfRule type="cellIs" dxfId="123" priority="131" operator="equal">
      <formula>"a"</formula>
    </cfRule>
    <cfRule type="cellIs" dxfId="122" priority="132" operator="equal">
      <formula>"r"</formula>
    </cfRule>
  </conditionalFormatting>
  <conditionalFormatting sqref="BD22">
    <cfRule type="cellIs" dxfId="121" priority="129" operator="equal">
      <formula>"a"</formula>
    </cfRule>
    <cfRule type="cellIs" dxfId="120" priority="130" operator="equal">
      <formula>"r"</formula>
    </cfRule>
  </conditionalFormatting>
  <conditionalFormatting sqref="BD45">
    <cfRule type="cellIs" dxfId="119" priority="127" operator="equal">
      <formula>"a"</formula>
    </cfRule>
    <cfRule type="cellIs" dxfId="118" priority="128" operator="equal">
      <formula>"r"</formula>
    </cfRule>
  </conditionalFormatting>
  <conditionalFormatting sqref="BD46">
    <cfRule type="cellIs" dxfId="117" priority="125" operator="equal">
      <formula>"a"</formula>
    </cfRule>
    <cfRule type="cellIs" dxfId="116" priority="126" operator="equal">
      <formula>"r"</formula>
    </cfRule>
  </conditionalFormatting>
  <conditionalFormatting sqref="BD56">
    <cfRule type="cellIs" dxfId="115" priority="123" operator="equal">
      <formula>"a"</formula>
    </cfRule>
    <cfRule type="cellIs" dxfId="114" priority="124" operator="equal">
      <formula>"r"</formula>
    </cfRule>
  </conditionalFormatting>
  <conditionalFormatting sqref="BD57">
    <cfRule type="cellIs" dxfId="113" priority="121" operator="equal">
      <formula>"a"</formula>
    </cfRule>
    <cfRule type="cellIs" dxfId="112" priority="122" operator="equal">
      <formula>"r"</formula>
    </cfRule>
  </conditionalFormatting>
  <conditionalFormatting sqref="BD60">
    <cfRule type="cellIs" dxfId="111" priority="115" operator="equal">
      <formula>"a"</formula>
    </cfRule>
    <cfRule type="cellIs" dxfId="110" priority="116" operator="equal">
      <formula>"r"</formula>
    </cfRule>
  </conditionalFormatting>
  <conditionalFormatting sqref="BD61">
    <cfRule type="cellIs" dxfId="109" priority="113" operator="equal">
      <formula>"a"</formula>
    </cfRule>
    <cfRule type="cellIs" dxfId="108" priority="114" operator="equal">
      <formula>"r"</formula>
    </cfRule>
  </conditionalFormatting>
  <conditionalFormatting sqref="BD62">
    <cfRule type="cellIs" dxfId="107" priority="111" operator="equal">
      <formula>"a"</formula>
    </cfRule>
    <cfRule type="cellIs" dxfId="106" priority="112" operator="equal">
      <formula>"r"</formula>
    </cfRule>
  </conditionalFormatting>
  <conditionalFormatting sqref="BC6">
    <cfRule type="cellIs" dxfId="105" priority="105" operator="equal">
      <formula>"a"</formula>
    </cfRule>
    <cfRule type="cellIs" dxfId="104" priority="106" operator="equal">
      <formula>"r"</formula>
    </cfRule>
  </conditionalFormatting>
  <conditionalFormatting sqref="AZ13:BD13">
    <cfRule type="cellIs" dxfId="103" priority="103" operator="equal">
      <formula>"a"</formula>
    </cfRule>
    <cfRule type="cellIs" dxfId="102" priority="104" operator="equal">
      <formula>"r"</formula>
    </cfRule>
  </conditionalFormatting>
  <conditionalFormatting sqref="AZ14:BD14">
    <cfRule type="cellIs" dxfId="101" priority="101" operator="equal">
      <formula>"a"</formula>
    </cfRule>
    <cfRule type="cellIs" dxfId="100" priority="102" operator="equal">
      <formula>"r"</formula>
    </cfRule>
  </conditionalFormatting>
  <conditionalFormatting sqref="AZ17:BD17">
    <cfRule type="cellIs" dxfId="99" priority="99" operator="equal">
      <formula>"a"</formula>
    </cfRule>
    <cfRule type="cellIs" dxfId="98" priority="100" operator="equal">
      <formula>"r"</formula>
    </cfRule>
  </conditionalFormatting>
  <conditionalFormatting sqref="AZ18:BD18">
    <cfRule type="cellIs" dxfId="97" priority="97" operator="equal">
      <formula>"a"</formula>
    </cfRule>
    <cfRule type="cellIs" dxfId="96" priority="98" operator="equal">
      <formula>"r"</formula>
    </cfRule>
  </conditionalFormatting>
  <conditionalFormatting sqref="AZ25:BD25">
    <cfRule type="cellIs" dxfId="95" priority="95" operator="equal">
      <formula>"a"</formula>
    </cfRule>
    <cfRule type="cellIs" dxfId="94" priority="96" operator="equal">
      <formula>"r"</formula>
    </cfRule>
  </conditionalFormatting>
  <conditionalFormatting sqref="AZ23:BA23">
    <cfRule type="cellIs" dxfId="93" priority="93" operator="equal">
      <formula>"a"</formula>
    </cfRule>
    <cfRule type="cellIs" dxfId="92" priority="94" operator="equal">
      <formula>"r"</formula>
    </cfRule>
  </conditionalFormatting>
  <conditionalFormatting sqref="AZ24:BA24">
    <cfRule type="cellIs" dxfId="91" priority="91" operator="equal">
      <formula>"a"</formula>
    </cfRule>
    <cfRule type="cellIs" dxfId="90" priority="92" operator="equal">
      <formula>"r"</formula>
    </cfRule>
  </conditionalFormatting>
  <conditionalFormatting sqref="BC23:BD23">
    <cfRule type="cellIs" dxfId="89" priority="89" operator="equal">
      <formula>"a"</formula>
    </cfRule>
    <cfRule type="cellIs" dxfId="88" priority="90" operator="equal">
      <formula>"r"</formula>
    </cfRule>
  </conditionalFormatting>
  <conditionalFormatting sqref="AZ26:BD26">
    <cfRule type="cellIs" dxfId="87" priority="87" operator="equal">
      <formula>"a"</formula>
    </cfRule>
    <cfRule type="cellIs" dxfId="86" priority="88" operator="equal">
      <formula>"r"</formula>
    </cfRule>
  </conditionalFormatting>
  <conditionalFormatting sqref="AZ27:BD27">
    <cfRule type="cellIs" dxfId="85" priority="85" operator="equal">
      <formula>"a"</formula>
    </cfRule>
    <cfRule type="cellIs" dxfId="84" priority="86" operator="equal">
      <formula>"r"</formula>
    </cfRule>
  </conditionalFormatting>
  <conditionalFormatting sqref="AZ28:BD28">
    <cfRule type="cellIs" dxfId="83" priority="83" operator="equal">
      <formula>"a"</formula>
    </cfRule>
    <cfRule type="cellIs" dxfId="82" priority="84" operator="equal">
      <formula>"r"</formula>
    </cfRule>
  </conditionalFormatting>
  <conditionalFormatting sqref="AZ29:BD29">
    <cfRule type="cellIs" dxfId="81" priority="81" operator="equal">
      <formula>"a"</formula>
    </cfRule>
    <cfRule type="cellIs" dxfId="80" priority="82" operator="equal">
      <formula>"r"</formula>
    </cfRule>
  </conditionalFormatting>
  <conditionalFormatting sqref="AZ30:BD30">
    <cfRule type="cellIs" dxfId="79" priority="79" operator="equal">
      <formula>"a"</formula>
    </cfRule>
    <cfRule type="cellIs" dxfId="78" priority="80" operator="equal">
      <formula>"r"</formula>
    </cfRule>
  </conditionalFormatting>
  <conditionalFormatting sqref="AZ31:BD31">
    <cfRule type="cellIs" dxfId="77" priority="77" operator="equal">
      <formula>"a"</formula>
    </cfRule>
    <cfRule type="cellIs" dxfId="76" priority="78" operator="equal">
      <formula>"r"</formula>
    </cfRule>
  </conditionalFormatting>
  <conditionalFormatting sqref="AZ32:BD32">
    <cfRule type="cellIs" dxfId="75" priority="75" operator="equal">
      <formula>"a"</formula>
    </cfRule>
    <cfRule type="cellIs" dxfId="74" priority="76" operator="equal">
      <formula>"r"</formula>
    </cfRule>
  </conditionalFormatting>
  <conditionalFormatting sqref="AZ33:BD33">
    <cfRule type="cellIs" dxfId="73" priority="73" operator="equal">
      <formula>"a"</formula>
    </cfRule>
    <cfRule type="cellIs" dxfId="72" priority="74" operator="equal">
      <formula>"r"</formula>
    </cfRule>
  </conditionalFormatting>
  <conditionalFormatting sqref="AZ34:BD34">
    <cfRule type="cellIs" dxfId="71" priority="71" operator="equal">
      <formula>"a"</formula>
    </cfRule>
    <cfRule type="cellIs" dxfId="70" priority="72" operator="equal">
      <formula>"r"</formula>
    </cfRule>
  </conditionalFormatting>
  <conditionalFormatting sqref="BA35:BD35">
    <cfRule type="cellIs" dxfId="69" priority="69" operator="equal">
      <formula>"a"</formula>
    </cfRule>
    <cfRule type="cellIs" dxfId="68" priority="70" operator="equal">
      <formula>"r"</formula>
    </cfRule>
  </conditionalFormatting>
  <conditionalFormatting sqref="BA36:BD36">
    <cfRule type="cellIs" dxfId="67" priority="67" operator="equal">
      <formula>"a"</formula>
    </cfRule>
    <cfRule type="cellIs" dxfId="66" priority="68" operator="equal">
      <formula>"r"</formula>
    </cfRule>
  </conditionalFormatting>
  <conditionalFormatting sqref="AZ37:BA37">
    <cfRule type="cellIs" dxfId="65" priority="65" operator="equal">
      <formula>"a"</formula>
    </cfRule>
    <cfRule type="cellIs" dxfId="64" priority="66" operator="equal">
      <formula>"r"</formula>
    </cfRule>
  </conditionalFormatting>
  <conditionalFormatting sqref="BC37:BD37">
    <cfRule type="cellIs" dxfId="63" priority="63" operator="equal">
      <formula>"a"</formula>
    </cfRule>
    <cfRule type="cellIs" dxfId="62" priority="64" operator="equal">
      <formula>"r"</formula>
    </cfRule>
  </conditionalFormatting>
  <conditionalFormatting sqref="BC38:BD38">
    <cfRule type="cellIs" dxfId="61" priority="61" operator="equal">
      <formula>"a"</formula>
    </cfRule>
    <cfRule type="cellIs" dxfId="60" priority="62" operator="equal">
      <formula>"r"</formula>
    </cfRule>
  </conditionalFormatting>
  <conditionalFormatting sqref="AZ38:BB38">
    <cfRule type="cellIs" dxfId="59" priority="59" operator="equal">
      <formula>"a"</formula>
    </cfRule>
    <cfRule type="cellIs" dxfId="58" priority="60" operator="equal">
      <formula>"r"</formula>
    </cfRule>
  </conditionalFormatting>
  <conditionalFormatting sqref="BC39:BD39">
    <cfRule type="cellIs" dxfId="57" priority="57" operator="equal">
      <formula>"a"</formula>
    </cfRule>
    <cfRule type="cellIs" dxfId="56" priority="58" operator="equal">
      <formula>"r"</formula>
    </cfRule>
  </conditionalFormatting>
  <conditionalFormatting sqref="AZ39:BB39">
    <cfRule type="cellIs" dxfId="55" priority="55" operator="equal">
      <formula>"a"</formula>
    </cfRule>
    <cfRule type="cellIs" dxfId="54" priority="56" operator="equal">
      <formula>"r"</formula>
    </cfRule>
  </conditionalFormatting>
  <conditionalFormatting sqref="BA40">
    <cfRule type="cellIs" dxfId="53" priority="53" operator="equal">
      <formula>"a"</formula>
    </cfRule>
    <cfRule type="cellIs" dxfId="52" priority="54" operator="equal">
      <formula>"r"</formula>
    </cfRule>
  </conditionalFormatting>
  <conditionalFormatting sqref="BC40:BD40">
    <cfRule type="cellIs" dxfId="51" priority="51" operator="equal">
      <formula>"a"</formula>
    </cfRule>
    <cfRule type="cellIs" dxfId="50" priority="52" operator="equal">
      <formula>"r"</formula>
    </cfRule>
  </conditionalFormatting>
  <conditionalFormatting sqref="AZ41:BA41">
    <cfRule type="cellIs" dxfId="49" priority="49" operator="equal">
      <formula>"a"</formula>
    </cfRule>
    <cfRule type="cellIs" dxfId="48" priority="50" operator="equal">
      <formula>"r"</formula>
    </cfRule>
  </conditionalFormatting>
  <conditionalFormatting sqref="AY35">
    <cfRule type="cellIs" dxfId="47" priority="47" operator="equal">
      <formula>"a"</formula>
    </cfRule>
    <cfRule type="cellIs" dxfId="46" priority="48" operator="equal">
      <formula>"r"</formula>
    </cfRule>
  </conditionalFormatting>
  <conditionalFormatting sqref="AY36">
    <cfRule type="cellIs" dxfId="45" priority="45" operator="equal">
      <formula>"a"</formula>
    </cfRule>
    <cfRule type="cellIs" dxfId="44" priority="46" operator="equal">
      <formula>"r"</formula>
    </cfRule>
  </conditionalFormatting>
  <conditionalFormatting sqref="AY40">
    <cfRule type="cellIs" dxfId="43" priority="43" operator="equal">
      <formula>"a"</formula>
    </cfRule>
    <cfRule type="cellIs" dxfId="42" priority="44" operator="equal">
      <formula>"r"</formula>
    </cfRule>
  </conditionalFormatting>
  <conditionalFormatting sqref="AY42">
    <cfRule type="cellIs" dxfId="41" priority="41" operator="equal">
      <formula>"a"</formula>
    </cfRule>
    <cfRule type="cellIs" dxfId="40" priority="42" operator="equal">
      <formula>"r"</formula>
    </cfRule>
  </conditionalFormatting>
  <conditionalFormatting sqref="BB41:BD41">
    <cfRule type="cellIs" dxfId="39" priority="39" operator="equal">
      <formula>"a"</formula>
    </cfRule>
    <cfRule type="cellIs" dxfId="38" priority="40" operator="equal">
      <formula>"r"</formula>
    </cfRule>
  </conditionalFormatting>
  <conditionalFormatting sqref="BA42">
    <cfRule type="cellIs" dxfId="37" priority="37" operator="equal">
      <formula>"a"</formula>
    </cfRule>
    <cfRule type="cellIs" dxfId="36" priority="38" operator="equal">
      <formula>"r"</formula>
    </cfRule>
  </conditionalFormatting>
  <conditionalFormatting sqref="BB42:BD42">
    <cfRule type="cellIs" dxfId="35" priority="35" operator="equal">
      <formula>"a"</formula>
    </cfRule>
    <cfRule type="cellIs" dxfId="34" priority="36" operator="equal">
      <formula>"r"</formula>
    </cfRule>
  </conditionalFormatting>
  <conditionalFormatting sqref="AZ43:BD43">
    <cfRule type="cellIs" dxfId="33" priority="33" operator="equal">
      <formula>"a"</formula>
    </cfRule>
    <cfRule type="cellIs" dxfId="32" priority="34" operator="equal">
      <formula>"r"</formula>
    </cfRule>
  </conditionalFormatting>
  <conditionalFormatting sqref="AZ44:BD44">
    <cfRule type="cellIs" dxfId="31" priority="31" operator="equal">
      <formula>"a"</formula>
    </cfRule>
    <cfRule type="cellIs" dxfId="30" priority="32" operator="equal">
      <formula>"r"</formula>
    </cfRule>
  </conditionalFormatting>
  <conditionalFormatting sqref="AZ47:BD47">
    <cfRule type="cellIs" dxfId="29" priority="29" operator="equal">
      <formula>"a"</formula>
    </cfRule>
    <cfRule type="cellIs" dxfId="28" priority="30" operator="equal">
      <formula>"r"</formula>
    </cfRule>
  </conditionalFormatting>
  <conditionalFormatting sqref="AZ48:BD48">
    <cfRule type="cellIs" dxfId="27" priority="27" operator="equal">
      <formula>"a"</formula>
    </cfRule>
    <cfRule type="cellIs" dxfId="26" priority="28" operator="equal">
      <formula>"r"</formula>
    </cfRule>
  </conditionalFormatting>
  <conditionalFormatting sqref="AZ49:BD49">
    <cfRule type="cellIs" dxfId="25" priority="25" operator="equal">
      <formula>"a"</formula>
    </cfRule>
    <cfRule type="cellIs" dxfId="24" priority="26" operator="equal">
      <formula>"r"</formula>
    </cfRule>
  </conditionalFormatting>
  <conditionalFormatting sqref="AZ50:BD50">
    <cfRule type="cellIs" dxfId="23" priority="23" operator="equal">
      <formula>"a"</formula>
    </cfRule>
    <cfRule type="cellIs" dxfId="22" priority="24" operator="equal">
      <formula>"r"</formula>
    </cfRule>
  </conditionalFormatting>
  <conditionalFormatting sqref="AZ51:BD51">
    <cfRule type="cellIs" dxfId="21" priority="21" operator="equal">
      <formula>"a"</formula>
    </cfRule>
    <cfRule type="cellIs" dxfId="20" priority="22" operator="equal">
      <formula>"r"</formula>
    </cfRule>
  </conditionalFormatting>
  <conditionalFormatting sqref="AZ52:BA52">
    <cfRule type="cellIs" dxfId="19" priority="19" operator="equal">
      <formula>"a"</formula>
    </cfRule>
    <cfRule type="cellIs" dxfId="18" priority="20" operator="equal">
      <formula>"r"</formula>
    </cfRule>
  </conditionalFormatting>
  <conditionalFormatting sqref="BC52:BD52">
    <cfRule type="cellIs" dxfId="17" priority="17" operator="equal">
      <formula>"a"</formula>
    </cfRule>
    <cfRule type="cellIs" dxfId="16" priority="18" operator="equal">
      <formula>"r"</formula>
    </cfRule>
  </conditionalFormatting>
  <conditionalFormatting sqref="AZ53:BD53">
    <cfRule type="cellIs" dxfId="15" priority="15" operator="equal">
      <formula>"a"</formula>
    </cfRule>
    <cfRule type="cellIs" dxfId="14" priority="16" operator="equal">
      <formula>"r"</formula>
    </cfRule>
  </conditionalFormatting>
  <conditionalFormatting sqref="AY54">
    <cfRule type="cellIs" dxfId="13" priority="13" operator="equal">
      <formula>"a"</formula>
    </cfRule>
    <cfRule type="cellIs" dxfId="12" priority="14" operator="equal">
      <formula>"r"</formula>
    </cfRule>
  </conditionalFormatting>
  <conditionalFormatting sqref="AY55">
    <cfRule type="cellIs" dxfId="11" priority="11" operator="equal">
      <formula>"a"</formula>
    </cfRule>
    <cfRule type="cellIs" dxfId="10" priority="12" operator="equal">
      <formula>"r"</formula>
    </cfRule>
  </conditionalFormatting>
  <conditionalFormatting sqref="BA54">
    <cfRule type="cellIs" dxfId="9" priority="9" operator="equal">
      <formula>"a"</formula>
    </cfRule>
    <cfRule type="cellIs" dxfId="8" priority="10" operator="equal">
      <formula>"r"</formula>
    </cfRule>
  </conditionalFormatting>
  <conditionalFormatting sqref="BA55">
    <cfRule type="cellIs" dxfId="7" priority="7" operator="equal">
      <formula>"a"</formula>
    </cfRule>
    <cfRule type="cellIs" dxfId="6" priority="8" operator="equal">
      <formula>"r"</formula>
    </cfRule>
  </conditionalFormatting>
  <conditionalFormatting sqref="AZ65:BD65">
    <cfRule type="cellIs" dxfId="5" priority="5" operator="equal">
      <formula>"a"</formula>
    </cfRule>
    <cfRule type="cellIs" dxfId="4" priority="6" operator="equal">
      <formula>"r"</formula>
    </cfRule>
  </conditionalFormatting>
  <conditionalFormatting sqref="BC54:BD54">
    <cfRule type="cellIs" dxfId="3" priority="3" operator="equal">
      <formula>"a"</formula>
    </cfRule>
    <cfRule type="cellIs" dxfId="2" priority="4" operator="equal">
      <formula>"r"</formula>
    </cfRule>
  </conditionalFormatting>
  <conditionalFormatting sqref="BC55:BD55">
    <cfRule type="cellIs" dxfId="1" priority="1" operator="equal">
      <formula>"a"</formula>
    </cfRule>
    <cfRule type="cellIs" dxfId="0" priority="2" operator="equal">
      <formula>"r"</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2"/>
  <sheetViews>
    <sheetView zoomScale="55" zoomScaleNormal="55" workbookViewId="0">
      <selection activeCell="C14" sqref="C14"/>
    </sheetView>
  </sheetViews>
  <sheetFormatPr baseColWidth="10" defaultColWidth="8.5703125" defaultRowHeight="12.75"/>
  <cols>
    <col min="1" max="1" width="110" style="100" bestFit="1" customWidth="1"/>
    <col min="2" max="2" width="17.85546875" style="100" customWidth="1"/>
    <col min="3" max="3" width="50.5703125" style="100" bestFit="1" customWidth="1"/>
    <col min="4" max="4" width="18.5703125" style="100" customWidth="1"/>
    <col min="5" max="6" width="81.42578125" style="100" customWidth="1"/>
    <col min="7" max="7" width="27.28515625" style="100" customWidth="1"/>
    <col min="8" max="8" width="8.7109375" style="100" bestFit="1" customWidth="1"/>
    <col min="9" max="9" width="17.42578125" style="100" customWidth="1"/>
    <col min="10" max="10" width="8.5703125" style="100" bestFit="1" customWidth="1"/>
    <col min="11" max="11" width="25.140625" style="100" customWidth="1"/>
    <col min="12" max="12" width="16.28515625" style="100" bestFit="1" customWidth="1"/>
    <col min="13" max="13" width="33.5703125" style="100" customWidth="1"/>
    <col min="14" max="14" width="34" style="100" bestFit="1" customWidth="1"/>
    <col min="15" max="15" width="29.5703125" style="100" bestFit="1" customWidth="1"/>
    <col min="16" max="16" width="4.42578125" style="100" bestFit="1" customWidth="1"/>
    <col min="17" max="17" width="54.28515625" style="100" customWidth="1"/>
    <col min="18" max="19" width="26" style="100" customWidth="1"/>
    <col min="20" max="20" width="59.28515625" style="100" customWidth="1"/>
    <col min="21" max="21" width="50.28515625" style="100" customWidth="1"/>
    <col min="22" max="233" width="9.140625" style="100" customWidth="1"/>
    <col min="234" max="234" width="4.7109375" style="100" bestFit="1" customWidth="1"/>
    <col min="235" max="235" width="3.42578125" style="100" bestFit="1" customWidth="1"/>
    <col min="236" max="236" width="6.42578125" style="100" bestFit="1" customWidth="1"/>
    <col min="237" max="237" width="7" style="100" bestFit="1" customWidth="1"/>
    <col min="238" max="238" width="10.140625" style="100" bestFit="1" customWidth="1"/>
    <col min="239" max="239" width="8.5703125" style="100" bestFit="1" customWidth="1"/>
    <col min="240" max="240" width="20.42578125" style="100" bestFit="1" customWidth="1"/>
    <col min="241" max="241" width="9.5703125" style="100" bestFit="1" customWidth="1"/>
    <col min="242" max="242" width="13.42578125" style="100" bestFit="1" customWidth="1"/>
    <col min="243" max="243" width="16.85546875" style="100" bestFit="1" customWidth="1"/>
    <col min="244" max="244" width="2.140625" style="100" bestFit="1" customWidth="1"/>
    <col min="245" max="245" width="5.5703125" style="100" bestFit="1" customWidth="1"/>
    <col min="246" max="246" width="9" style="100" bestFit="1" customWidth="1"/>
    <col min="247" max="247" width="4.7109375" style="100" bestFit="1" customWidth="1"/>
    <col min="248" max="248" width="8.7109375" style="100" bestFit="1" customWidth="1"/>
    <col min="249" max="249" width="8.28515625" style="100" bestFit="1" customWidth="1"/>
    <col min="250" max="16384" width="8.5703125" style="100"/>
  </cols>
  <sheetData>
    <row r="1" spans="1:21" ht="96.75" customHeight="1">
      <c r="A1" s="99" t="s">
        <v>553</v>
      </c>
      <c r="D1" s="60"/>
      <c r="E1" s="60"/>
      <c r="F1" s="60"/>
      <c r="G1" s="60"/>
      <c r="H1" s="60"/>
      <c r="I1" s="60"/>
      <c r="J1" s="60"/>
      <c r="K1" s="60"/>
      <c r="L1" s="60"/>
      <c r="M1" s="60"/>
      <c r="N1" s="60"/>
      <c r="O1" s="60"/>
      <c r="P1" s="60"/>
      <c r="Q1" s="60"/>
      <c r="R1" s="60"/>
      <c r="S1" s="60"/>
      <c r="T1" s="60"/>
      <c r="U1" s="60"/>
    </row>
    <row r="2" spans="1:21">
      <c r="D2" s="60"/>
      <c r="E2" s="60"/>
      <c r="F2" s="60"/>
      <c r="G2" s="60"/>
      <c r="H2" s="60"/>
      <c r="I2" s="60"/>
      <c r="J2" s="60"/>
      <c r="K2" s="60"/>
      <c r="L2" s="60"/>
      <c r="M2" s="60"/>
      <c r="N2" s="60"/>
      <c r="O2" s="60"/>
      <c r="P2" s="60"/>
      <c r="Q2" s="60"/>
      <c r="R2" s="60"/>
      <c r="S2" s="60"/>
      <c r="T2" s="60"/>
      <c r="U2" s="60"/>
    </row>
    <row r="3" spans="1:21" ht="36" customHeight="1">
      <c r="A3" s="101" t="s">
        <v>554</v>
      </c>
      <c r="B3" s="101"/>
      <c r="C3" s="101"/>
      <c r="D3" s="101"/>
      <c r="E3" s="101"/>
      <c r="F3" s="60"/>
      <c r="G3" s="60"/>
      <c r="H3" s="60"/>
      <c r="I3" s="60"/>
      <c r="J3" s="60"/>
      <c r="K3" s="60"/>
      <c r="L3" s="60"/>
      <c r="M3" s="60"/>
      <c r="N3" s="102" t="s">
        <v>555</v>
      </c>
      <c r="O3" s="103"/>
      <c r="P3" s="103"/>
      <c r="Q3" s="103"/>
      <c r="R3" s="103"/>
      <c r="S3" s="103"/>
      <c r="T3" s="103"/>
      <c r="U3" s="103"/>
    </row>
    <row r="4" spans="1:21" s="105" customFormat="1" ht="26.25">
      <c r="A4" s="104" t="s">
        <v>61</v>
      </c>
    </row>
    <row r="5" spans="1:21" ht="13.5" thickBot="1">
      <c r="A5" s="60"/>
      <c r="B5" s="60"/>
      <c r="C5" s="60"/>
      <c r="D5" s="60"/>
      <c r="E5" s="60"/>
      <c r="F5" s="60"/>
      <c r="P5" s="60"/>
      <c r="Q5" s="60"/>
      <c r="R5" s="60"/>
      <c r="S5" s="60"/>
      <c r="T5" s="60"/>
      <c r="U5" s="60"/>
    </row>
    <row r="6" spans="1:21" ht="42.75" customHeight="1" thickBot="1">
      <c r="A6" s="93" t="s">
        <v>556</v>
      </c>
      <c r="B6" s="94"/>
      <c r="C6" s="94"/>
      <c r="D6" s="95"/>
      <c r="E6" s="96" t="s">
        <v>557</v>
      </c>
      <c r="F6" s="94"/>
      <c r="G6" s="94"/>
      <c r="H6" s="94"/>
      <c r="I6" s="94"/>
      <c r="J6" s="94"/>
      <c r="K6" s="95"/>
      <c r="L6" s="215"/>
      <c r="M6" s="214" t="s">
        <v>558</v>
      </c>
      <c r="N6" s="94"/>
      <c r="O6" s="94"/>
      <c r="P6" s="94"/>
      <c r="Q6" s="95"/>
      <c r="R6" s="96" t="s">
        <v>559</v>
      </c>
      <c r="S6" s="94"/>
      <c r="T6" s="94"/>
      <c r="U6" s="97"/>
    </row>
    <row r="7" spans="1:21" s="103" customFormat="1" ht="50.25" customHeight="1" thickBot="1">
      <c r="A7" s="98" t="s">
        <v>560</v>
      </c>
      <c r="B7" s="61" t="s">
        <v>561</v>
      </c>
      <c r="C7" s="91" t="s">
        <v>562</v>
      </c>
      <c r="D7" s="61" t="s">
        <v>563</v>
      </c>
      <c r="E7" s="61" t="s">
        <v>564</v>
      </c>
      <c r="F7" s="91" t="s">
        <v>565</v>
      </c>
      <c r="G7" s="91" t="s">
        <v>566</v>
      </c>
      <c r="H7" s="92"/>
      <c r="I7" s="91" t="s">
        <v>567</v>
      </c>
      <c r="J7" s="92"/>
      <c r="K7" s="61" t="s">
        <v>568</v>
      </c>
      <c r="L7" s="91" t="s">
        <v>569</v>
      </c>
      <c r="M7" s="91" t="s">
        <v>570</v>
      </c>
      <c r="N7" s="61" t="s">
        <v>571</v>
      </c>
      <c r="O7" s="91" t="s">
        <v>572</v>
      </c>
      <c r="P7" s="92"/>
      <c r="Q7" s="61" t="s">
        <v>573</v>
      </c>
      <c r="R7" s="61" t="s">
        <v>574</v>
      </c>
      <c r="S7" s="61" t="s">
        <v>575</v>
      </c>
      <c r="T7" s="61" t="s">
        <v>576</v>
      </c>
      <c r="U7" s="62" t="s">
        <v>573</v>
      </c>
    </row>
    <row r="8" spans="1:21" ht="13.5" thickBot="1">
      <c r="A8" s="63"/>
      <c r="B8" s="60"/>
      <c r="C8" s="60"/>
      <c r="D8" s="60"/>
      <c r="E8" s="60"/>
      <c r="F8" s="60"/>
      <c r="G8" s="60"/>
      <c r="H8" s="60"/>
      <c r="I8" s="60"/>
      <c r="J8" s="60"/>
      <c r="K8" s="60"/>
      <c r="L8" s="60"/>
      <c r="M8" s="60"/>
      <c r="N8" s="60"/>
      <c r="O8" s="60"/>
      <c r="P8" s="60"/>
      <c r="Q8" s="60"/>
      <c r="R8" s="60"/>
      <c r="S8" s="60"/>
      <c r="T8" s="60"/>
      <c r="U8" s="64"/>
    </row>
    <row r="9" spans="1:21" ht="69.75" customHeight="1">
      <c r="A9" s="80" t="s">
        <v>577</v>
      </c>
      <c r="B9" s="68" t="s">
        <v>578</v>
      </c>
      <c r="C9" s="213" t="s">
        <v>579</v>
      </c>
      <c r="D9" s="68" t="s">
        <v>580</v>
      </c>
      <c r="E9" s="66" t="s">
        <v>581</v>
      </c>
      <c r="F9" s="86" t="s">
        <v>582</v>
      </c>
      <c r="G9" s="86" t="s">
        <v>583</v>
      </c>
      <c r="H9" s="81"/>
      <c r="I9" s="74" t="s">
        <v>584</v>
      </c>
      <c r="J9" s="75"/>
      <c r="K9" s="68" t="s">
        <v>585</v>
      </c>
      <c r="L9" s="74" t="s">
        <v>586</v>
      </c>
      <c r="M9" s="74" t="s">
        <v>587</v>
      </c>
      <c r="N9" s="68" t="s">
        <v>588</v>
      </c>
      <c r="O9" s="74" t="s">
        <v>589</v>
      </c>
      <c r="P9" s="75"/>
      <c r="Q9" s="66" t="s">
        <v>590</v>
      </c>
      <c r="R9" s="68" t="s">
        <v>591</v>
      </c>
      <c r="S9" s="68">
        <v>100</v>
      </c>
      <c r="T9" s="68" t="s">
        <v>592</v>
      </c>
      <c r="U9" s="71" t="s">
        <v>592</v>
      </c>
    </row>
    <row r="10" spans="1:21" ht="13.5" customHeight="1" thickBot="1">
      <c r="A10" s="82"/>
      <c r="B10" s="69"/>
      <c r="C10" s="87"/>
      <c r="D10" s="69"/>
      <c r="E10" s="67"/>
      <c r="F10" s="87"/>
      <c r="G10" s="87"/>
      <c r="H10" s="83"/>
      <c r="I10" s="76"/>
      <c r="J10" s="77"/>
      <c r="K10" s="69"/>
      <c r="L10" s="76"/>
      <c r="M10" s="76"/>
      <c r="N10" s="69"/>
      <c r="O10" s="76"/>
      <c r="P10" s="77"/>
      <c r="Q10" s="90"/>
      <c r="R10" s="69"/>
      <c r="S10" s="69"/>
      <c r="T10" s="69"/>
      <c r="U10" s="72"/>
    </row>
    <row r="11" spans="1:21" ht="270">
      <c r="A11" s="80" t="s">
        <v>577</v>
      </c>
      <c r="B11" s="68" t="s">
        <v>578</v>
      </c>
      <c r="C11" s="86" t="s">
        <v>579</v>
      </c>
      <c r="D11" s="68" t="s">
        <v>580</v>
      </c>
      <c r="E11" s="66" t="s">
        <v>581</v>
      </c>
      <c r="F11" s="86" t="s">
        <v>582</v>
      </c>
      <c r="G11" s="86" t="s">
        <v>593</v>
      </c>
      <c r="H11" s="81"/>
      <c r="I11" s="74" t="s">
        <v>594</v>
      </c>
      <c r="J11" s="75"/>
      <c r="K11" s="68" t="s">
        <v>595</v>
      </c>
      <c r="L11" s="74" t="s">
        <v>596</v>
      </c>
      <c r="M11" s="74" t="s">
        <v>587</v>
      </c>
      <c r="N11" s="68" t="s">
        <v>588</v>
      </c>
      <c r="O11" s="74" t="s">
        <v>589</v>
      </c>
      <c r="P11" s="75"/>
      <c r="Q11" s="66" t="s">
        <v>590</v>
      </c>
      <c r="R11" s="68" t="s">
        <v>591</v>
      </c>
      <c r="S11" s="68">
        <v>100</v>
      </c>
      <c r="T11" s="68" t="s">
        <v>597</v>
      </c>
      <c r="U11" s="71" t="s">
        <v>597</v>
      </c>
    </row>
    <row r="12" spans="1:21" ht="39" customHeight="1" thickBot="1">
      <c r="A12" s="84"/>
      <c r="B12" s="70"/>
      <c r="C12" s="88"/>
      <c r="D12" s="70"/>
      <c r="E12" s="89"/>
      <c r="F12" s="88"/>
      <c r="G12" s="88"/>
      <c r="H12" s="85"/>
      <c r="I12" s="78"/>
      <c r="J12" s="79"/>
      <c r="K12" s="70"/>
      <c r="L12" s="78"/>
      <c r="M12" s="78"/>
      <c r="N12" s="70"/>
      <c r="O12" s="78"/>
      <c r="P12" s="79"/>
      <c r="Q12" s="65"/>
      <c r="R12" s="70"/>
      <c r="S12" s="70"/>
      <c r="T12" s="70"/>
      <c r="U12" s="7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5"/>
  <sheetViews>
    <sheetView topLeftCell="A7" workbookViewId="0">
      <selection activeCell="E7" sqref="E7"/>
    </sheetView>
  </sheetViews>
  <sheetFormatPr baseColWidth="10" defaultRowHeight="12.75"/>
  <cols>
    <col min="2" max="2" width="43.28515625" customWidth="1"/>
  </cols>
  <sheetData>
    <row r="1" spans="2:7" ht="35.25" customHeight="1">
      <c r="B1" s="39" t="s">
        <v>4</v>
      </c>
      <c r="C1">
        <v>2</v>
      </c>
      <c r="E1" s="23" t="s">
        <v>159</v>
      </c>
      <c r="G1">
        <v>5</v>
      </c>
    </row>
    <row r="2" spans="2:7" ht="35.25" customHeight="1">
      <c r="B2" s="43" t="s">
        <v>6</v>
      </c>
      <c r="C2">
        <v>1</v>
      </c>
      <c r="E2" s="23" t="s">
        <v>160</v>
      </c>
      <c r="G2">
        <v>11</v>
      </c>
    </row>
    <row r="3" spans="2:7" ht="35.25" customHeight="1">
      <c r="B3" s="40" t="s">
        <v>8</v>
      </c>
      <c r="C3">
        <v>2</v>
      </c>
      <c r="E3" s="23" t="s">
        <v>161</v>
      </c>
      <c r="G3">
        <v>14</v>
      </c>
    </row>
    <row r="4" spans="2:7" ht="35.25" customHeight="1">
      <c r="B4" s="40" t="s">
        <v>9</v>
      </c>
      <c r="C4">
        <v>2</v>
      </c>
      <c r="E4" s="23" t="s">
        <v>162</v>
      </c>
      <c r="G4">
        <v>5</v>
      </c>
    </row>
    <row r="5" spans="2:7" ht="35.25" customHeight="1">
      <c r="B5" s="40" t="s">
        <v>1</v>
      </c>
      <c r="C5">
        <v>2</v>
      </c>
    </row>
    <row r="6" spans="2:7" ht="35.25" customHeight="1">
      <c r="B6" s="40" t="s">
        <v>11</v>
      </c>
      <c r="C6">
        <v>9</v>
      </c>
    </row>
    <row r="7" spans="2:7" ht="35.25" customHeight="1">
      <c r="B7" s="40" t="s">
        <v>12</v>
      </c>
      <c r="C7">
        <v>5</v>
      </c>
    </row>
    <row r="8" spans="2:7" ht="35.25" customHeight="1">
      <c r="B8" s="40" t="s">
        <v>13</v>
      </c>
      <c r="C8">
        <v>2</v>
      </c>
    </row>
    <row r="9" spans="2:7" ht="35.25" customHeight="1">
      <c r="B9" s="40" t="s">
        <v>14</v>
      </c>
      <c r="C9">
        <v>1</v>
      </c>
    </row>
    <row r="10" spans="2:7" ht="35.25" customHeight="1">
      <c r="B10" s="40" t="s">
        <v>15</v>
      </c>
      <c r="C10">
        <v>2</v>
      </c>
    </row>
    <row r="11" spans="2:7" ht="35.25" customHeight="1">
      <c r="B11" s="40" t="s">
        <v>16</v>
      </c>
      <c r="C11">
        <v>1</v>
      </c>
    </row>
    <row r="12" spans="2:7" ht="35.25" customHeight="1">
      <c r="B12" s="42" t="s">
        <v>18</v>
      </c>
      <c r="C12">
        <v>3</v>
      </c>
    </row>
    <row r="13" spans="2:7" ht="35.25" customHeight="1">
      <c r="B13" s="40" t="s">
        <v>19</v>
      </c>
      <c r="C13">
        <v>4</v>
      </c>
    </row>
    <row r="14" spans="2:7" ht="35.25" customHeight="1">
      <c r="B14" s="41" t="s">
        <v>20</v>
      </c>
      <c r="C14">
        <v>1</v>
      </c>
    </row>
    <row r="15" spans="2:7">
      <c r="C15">
        <f>SUM(C1:C14)</f>
        <v>37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topLeftCell="A14" zoomScale="80" zoomScaleNormal="80" workbookViewId="0">
      <selection activeCell="A6" sqref="A6"/>
    </sheetView>
  </sheetViews>
  <sheetFormatPr baseColWidth="10" defaultRowHeight="12.75"/>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row r="2" spans="1:9" ht="14.25" customHeight="1"/>
    <row r="3" spans="1:9" ht="37.5" customHeight="1">
      <c r="A3" s="106" t="s">
        <v>58</v>
      </c>
      <c r="B3" s="106"/>
      <c r="C3" s="106"/>
      <c r="D3" s="106"/>
      <c r="F3" s="106" t="s">
        <v>60</v>
      </c>
      <c r="G3" s="106"/>
      <c r="H3" s="106"/>
      <c r="I3" s="106"/>
    </row>
    <row r="4" spans="1:9" s="1" customFormat="1" ht="36" customHeight="1">
      <c r="A4" s="15" t="s">
        <v>30</v>
      </c>
      <c r="B4" s="16" t="s">
        <v>31</v>
      </c>
      <c r="C4" s="17" t="s">
        <v>64</v>
      </c>
      <c r="D4" s="17" t="s">
        <v>32</v>
      </c>
      <c r="F4" s="107" t="s">
        <v>50</v>
      </c>
      <c r="G4" s="108"/>
      <c r="H4" s="108"/>
      <c r="I4" s="109"/>
    </row>
    <row r="5" spans="1:9" s="1" customFormat="1" ht="54.75" customHeight="1">
      <c r="A5" s="18">
        <v>1</v>
      </c>
      <c r="B5" s="18" t="s">
        <v>33</v>
      </c>
      <c r="C5" s="19" t="s">
        <v>34</v>
      </c>
      <c r="D5" s="19" t="s">
        <v>35</v>
      </c>
      <c r="F5" s="107" t="s">
        <v>51</v>
      </c>
      <c r="G5" s="108"/>
      <c r="H5" s="108"/>
      <c r="I5" s="109"/>
    </row>
    <row r="6" spans="1:9" s="1" customFormat="1" ht="54.75" customHeight="1">
      <c r="A6" s="18">
        <v>2</v>
      </c>
      <c r="B6" s="18" t="s">
        <v>36</v>
      </c>
      <c r="C6" s="19" t="s">
        <v>37</v>
      </c>
      <c r="D6" s="19" t="s">
        <v>38</v>
      </c>
      <c r="F6" s="107" t="s">
        <v>52</v>
      </c>
      <c r="G6" s="108"/>
      <c r="H6" s="108"/>
      <c r="I6" s="109"/>
    </row>
    <row r="7" spans="1:9" s="1" customFormat="1" ht="54.75" customHeight="1">
      <c r="A7" s="20">
        <v>3</v>
      </c>
      <c r="B7" s="20" t="s">
        <v>39</v>
      </c>
      <c r="C7" s="19" t="s">
        <v>40</v>
      </c>
      <c r="D7" s="19" t="s">
        <v>41</v>
      </c>
      <c r="E7" s="4"/>
      <c r="F7" s="5" t="s">
        <v>30</v>
      </c>
      <c r="G7" s="6" t="s">
        <v>3</v>
      </c>
      <c r="H7" s="13" t="s">
        <v>59</v>
      </c>
      <c r="I7" s="14"/>
    </row>
    <row r="8" spans="1:9" s="1" customFormat="1" ht="54.75" customHeight="1">
      <c r="A8" s="21">
        <v>4</v>
      </c>
      <c r="B8" s="21" t="s">
        <v>42</v>
      </c>
      <c r="C8" s="19" t="s">
        <v>43</v>
      </c>
      <c r="D8" s="19" t="s">
        <v>44</v>
      </c>
      <c r="F8" s="7">
        <v>3</v>
      </c>
      <c r="G8" s="8" t="s">
        <v>7</v>
      </c>
      <c r="H8" s="107" t="s">
        <v>53</v>
      </c>
      <c r="I8" s="109"/>
    </row>
    <row r="9" spans="1:9" s="1" customFormat="1" ht="54.75" customHeight="1">
      <c r="A9" s="22">
        <v>5</v>
      </c>
      <c r="B9" s="22" t="s">
        <v>45</v>
      </c>
      <c r="C9" s="19" t="s">
        <v>46</v>
      </c>
      <c r="D9" s="19" t="s">
        <v>47</v>
      </c>
      <c r="F9" s="9">
        <v>4</v>
      </c>
      <c r="G9" s="10" t="s">
        <v>54</v>
      </c>
      <c r="H9" s="107" t="s">
        <v>55</v>
      </c>
      <c r="I9" s="109"/>
    </row>
    <row r="10" spans="1:9" ht="36" customHeight="1">
      <c r="F10" s="11">
        <v>5</v>
      </c>
      <c r="G10" s="12" t="s">
        <v>56</v>
      </c>
      <c r="H10" s="107" t="s">
        <v>57</v>
      </c>
      <c r="I10" s="109"/>
    </row>
    <row r="11" spans="1:9" ht="36" customHeight="1"/>
    <row r="12" spans="1:9" ht="33.75" customHeight="1"/>
    <row r="13" spans="1:9" ht="36" customHeight="1">
      <c r="F13" s="2"/>
    </row>
    <row r="14" spans="1:9" ht="36" customHeight="1"/>
    <row r="15" spans="1:9" ht="36" customHeight="1"/>
    <row r="16" spans="1:9" ht="36" customHeight="1"/>
    <row r="17" spans="6:6" ht="72.75" customHeight="1">
      <c r="F17" s="3"/>
    </row>
  </sheetData>
  <mergeCells count="8">
    <mergeCell ref="H10:I10"/>
    <mergeCell ref="H8:I8"/>
    <mergeCell ref="F4:I4"/>
    <mergeCell ref="A3:D3"/>
    <mergeCell ref="F6:I6"/>
    <mergeCell ref="F3:I3"/>
    <mergeCell ref="F5:I5"/>
    <mergeCell ref="H9:I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E60"/>
  <sheetViews>
    <sheetView topLeftCell="A10" zoomScale="40" zoomScaleNormal="40" workbookViewId="0">
      <selection activeCell="D17" sqref="D17"/>
    </sheetView>
  </sheetViews>
  <sheetFormatPr baseColWidth="10" defaultRowHeight="12.75"/>
  <cols>
    <col min="2" max="2" width="46.42578125" customWidth="1"/>
    <col min="3" max="3" width="80.42578125" customWidth="1"/>
    <col min="4" max="5" width="38" customWidth="1"/>
  </cols>
  <sheetData>
    <row r="3" spans="2:5">
      <c r="B3" s="23" t="s">
        <v>61</v>
      </c>
    </row>
    <row r="8" spans="2:5" ht="46.5" customHeight="1">
      <c r="B8" s="112" t="s">
        <v>85</v>
      </c>
      <c r="C8" s="113" t="s">
        <v>86</v>
      </c>
      <c r="D8" s="114" t="s">
        <v>87</v>
      </c>
      <c r="E8" s="115"/>
    </row>
    <row r="9" spans="2:5" ht="44.25" customHeight="1">
      <c r="B9" s="112"/>
      <c r="C9" s="113"/>
      <c r="D9" s="116" t="s">
        <v>88</v>
      </c>
      <c r="E9" s="117"/>
    </row>
    <row r="10" spans="2:5" s="25" customFormat="1" ht="79.5" customHeight="1">
      <c r="B10" s="110" t="s">
        <v>89</v>
      </c>
      <c r="C10" s="111" t="s">
        <v>90</v>
      </c>
      <c r="D10" s="24" t="s">
        <v>91</v>
      </c>
      <c r="E10" s="24" t="s">
        <v>92</v>
      </c>
    </row>
    <row r="11" spans="2:5" s="25" customFormat="1" ht="56.25" customHeight="1">
      <c r="B11" s="110"/>
      <c r="C11" s="111"/>
      <c r="D11" s="26">
        <v>15</v>
      </c>
      <c r="E11" s="26">
        <v>0</v>
      </c>
    </row>
    <row r="12" spans="2:5" s="25" customFormat="1" ht="107.25" customHeight="1">
      <c r="B12" s="110"/>
      <c r="C12" s="111" t="s">
        <v>93</v>
      </c>
      <c r="D12" s="27" t="s">
        <v>94</v>
      </c>
      <c r="E12" s="27" t="s">
        <v>95</v>
      </c>
    </row>
    <row r="13" spans="2:5" s="25" customFormat="1" ht="45" customHeight="1">
      <c r="B13" s="110"/>
      <c r="C13" s="111"/>
      <c r="D13" s="26">
        <v>15</v>
      </c>
      <c r="E13" s="26">
        <v>0</v>
      </c>
    </row>
    <row r="14" spans="2:5" s="25" customFormat="1" ht="129" customHeight="1">
      <c r="B14" s="110" t="s">
        <v>96</v>
      </c>
      <c r="C14" s="111" t="s">
        <v>97</v>
      </c>
      <c r="D14" s="27" t="s">
        <v>98</v>
      </c>
      <c r="E14" s="27" t="s">
        <v>99</v>
      </c>
    </row>
    <row r="15" spans="2:5" s="25" customFormat="1" ht="59.25" customHeight="1">
      <c r="B15" s="110"/>
      <c r="C15" s="111"/>
      <c r="D15" s="26">
        <v>15</v>
      </c>
      <c r="E15" s="26">
        <v>0</v>
      </c>
    </row>
    <row r="16" spans="2:5" s="25" customFormat="1" ht="62.25" customHeight="1">
      <c r="B16" s="110" t="s">
        <v>100</v>
      </c>
      <c r="C16" s="111" t="s">
        <v>101</v>
      </c>
      <c r="D16" s="28" t="s">
        <v>102</v>
      </c>
      <c r="E16" s="29"/>
    </row>
    <row r="17" spans="2:5" s="25" customFormat="1" ht="51.75" customHeight="1">
      <c r="B17" s="110"/>
      <c r="C17" s="111"/>
      <c r="D17" s="30">
        <v>15</v>
      </c>
      <c r="E17" s="24" t="s">
        <v>103</v>
      </c>
    </row>
    <row r="18" spans="2:5" s="25" customFormat="1" ht="63" customHeight="1">
      <c r="B18" s="110"/>
      <c r="C18" s="111"/>
      <c r="D18" s="28" t="s">
        <v>104</v>
      </c>
      <c r="E18" s="26">
        <v>0</v>
      </c>
    </row>
    <row r="19" spans="2:5" s="25" customFormat="1" ht="42.75" customHeight="1">
      <c r="B19" s="110"/>
      <c r="C19" s="111"/>
      <c r="D19" s="31">
        <v>10</v>
      </c>
      <c r="E19" s="32"/>
    </row>
    <row r="20" spans="2:5" s="25" customFormat="1" ht="76.5" customHeight="1">
      <c r="B20" s="110" t="s">
        <v>105</v>
      </c>
      <c r="C20" s="111" t="s">
        <v>106</v>
      </c>
      <c r="D20" s="28" t="s">
        <v>107</v>
      </c>
      <c r="E20" s="27" t="s">
        <v>108</v>
      </c>
    </row>
    <row r="21" spans="2:5" s="25" customFormat="1" ht="33" customHeight="1">
      <c r="B21" s="110"/>
      <c r="C21" s="111"/>
      <c r="D21" s="31">
        <v>15</v>
      </c>
      <c r="E21" s="26">
        <v>0</v>
      </c>
    </row>
    <row r="22" spans="2:5" s="25" customFormat="1" ht="77.25">
      <c r="B22" s="110"/>
      <c r="C22" s="33" t="s">
        <v>109</v>
      </c>
      <c r="D22" s="34"/>
      <c r="E22" s="32"/>
    </row>
    <row r="23" spans="2:5" s="25" customFormat="1" ht="27" customHeight="1">
      <c r="B23" s="110"/>
      <c r="C23" s="35"/>
      <c r="D23" s="34"/>
      <c r="E23" s="32"/>
    </row>
    <row r="24" spans="2:5" s="25" customFormat="1" ht="128.25">
      <c r="B24" s="110"/>
      <c r="C24" s="33" t="s">
        <v>110</v>
      </c>
      <c r="D24" s="34"/>
      <c r="E24" s="32"/>
    </row>
    <row r="25" spans="2:5" s="25" customFormat="1" ht="10.5" customHeight="1">
      <c r="B25" s="110"/>
      <c r="C25" s="35"/>
      <c r="D25" s="34"/>
      <c r="E25" s="32"/>
    </row>
    <row r="26" spans="2:5" s="25" customFormat="1" ht="143.25" customHeight="1">
      <c r="B26" s="110"/>
      <c r="C26" s="36" t="s">
        <v>111</v>
      </c>
      <c r="D26" s="34"/>
      <c r="E26" s="32"/>
    </row>
    <row r="27" spans="2:5" s="25" customFormat="1" ht="92.25" customHeight="1">
      <c r="B27" s="110" t="s">
        <v>112</v>
      </c>
      <c r="C27" s="111" t="s">
        <v>113</v>
      </c>
      <c r="D27" s="28" t="s">
        <v>114</v>
      </c>
      <c r="E27" s="27" t="s">
        <v>115</v>
      </c>
    </row>
    <row r="28" spans="2:5" s="25" customFormat="1" ht="57.75" customHeight="1">
      <c r="B28" s="110"/>
      <c r="C28" s="111"/>
      <c r="D28" s="31">
        <v>15</v>
      </c>
      <c r="E28" s="26">
        <v>0</v>
      </c>
    </row>
    <row r="29" spans="2:5" s="25" customFormat="1" ht="57.75" customHeight="1">
      <c r="B29" s="110" t="s">
        <v>116</v>
      </c>
      <c r="C29" s="111" t="s">
        <v>117</v>
      </c>
      <c r="D29" s="28" t="s">
        <v>118</v>
      </c>
      <c r="E29" s="27" t="s">
        <v>119</v>
      </c>
    </row>
    <row r="30" spans="2:5" s="25" customFormat="1" ht="57.75" customHeight="1">
      <c r="B30" s="110"/>
      <c r="C30" s="111"/>
      <c r="D30" s="31">
        <v>10</v>
      </c>
      <c r="E30" s="26">
        <v>5</v>
      </c>
    </row>
    <row r="31" spans="2:5" s="25" customFormat="1" ht="57.75" customHeight="1">
      <c r="B31" s="110"/>
      <c r="C31" s="111"/>
      <c r="D31" s="34"/>
      <c r="E31" s="27" t="s">
        <v>120</v>
      </c>
    </row>
    <row r="32" spans="2:5" s="25" customFormat="1" ht="57.75" customHeight="1">
      <c r="B32" s="110"/>
      <c r="C32" s="111"/>
      <c r="D32" s="37"/>
      <c r="E32" s="38">
        <v>0</v>
      </c>
    </row>
    <row r="60" ht="5.25" customHeight="1"/>
  </sheetData>
  <mergeCells count="17">
    <mergeCell ref="B8:B9"/>
    <mergeCell ref="C8:C9"/>
    <mergeCell ref="D8:E8"/>
    <mergeCell ref="D9:E9"/>
    <mergeCell ref="B10:B13"/>
    <mergeCell ref="C10:C11"/>
    <mergeCell ref="C12:C13"/>
    <mergeCell ref="B27:B28"/>
    <mergeCell ref="C27:C28"/>
    <mergeCell ref="B29:B32"/>
    <mergeCell ref="C29:C32"/>
    <mergeCell ref="B14:B15"/>
    <mergeCell ref="C14:C15"/>
    <mergeCell ref="B16:B19"/>
    <mergeCell ref="C16:C19"/>
    <mergeCell ref="B20:B26"/>
    <mergeCell ref="C20:C2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61"/>
  <sheetViews>
    <sheetView topLeftCell="A4" zoomScale="40" zoomScaleNormal="40" workbookViewId="0"/>
  </sheetViews>
  <sheetFormatPr baseColWidth="10" defaultRowHeight="12.75"/>
  <cols>
    <col min="2" max="2" width="17.42578125" customWidth="1"/>
  </cols>
  <sheetData>
    <row r="1" spans="2:2" ht="108.75" customHeight="1"/>
    <row r="3" spans="2:2">
      <c r="B3" s="23" t="s">
        <v>61</v>
      </c>
    </row>
    <row r="61" ht="5.25" customHeight="1"/>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61"/>
  <sheetViews>
    <sheetView zoomScale="40" zoomScaleNormal="40" workbookViewId="0"/>
  </sheetViews>
  <sheetFormatPr baseColWidth="10" defaultRowHeight="12.75"/>
  <cols>
    <col min="2" max="2" width="17.42578125" customWidth="1"/>
  </cols>
  <sheetData>
    <row r="1" spans="2:2" ht="76.5" customHeight="1"/>
    <row r="3" spans="2:2">
      <c r="B3" s="23" t="s">
        <v>61</v>
      </c>
    </row>
    <row r="61" ht="5.25" customHeight="1"/>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61"/>
  <sheetViews>
    <sheetView zoomScale="40" zoomScaleNormal="40" workbookViewId="0"/>
  </sheetViews>
  <sheetFormatPr baseColWidth="10" defaultRowHeight="12.75"/>
  <cols>
    <col min="2" max="2" width="17.42578125" customWidth="1"/>
  </cols>
  <sheetData>
    <row r="1" spans="2:2" ht="95.25" customHeight="1"/>
    <row r="3" spans="2:2">
      <c r="B3" s="23" t="s">
        <v>61</v>
      </c>
    </row>
    <row r="61" ht="5.25"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Anexo 1</vt:lpstr>
      <vt:lpstr>Anexo 2</vt:lpstr>
      <vt:lpstr>SUIT</vt:lpstr>
      <vt:lpstr>Hoja1</vt:lpstr>
      <vt:lpstr>Probabilidad Impacto</vt:lpstr>
      <vt:lpstr>Calificación diseño control</vt:lpstr>
      <vt:lpstr>Calificación ejecucion control</vt:lpstr>
      <vt:lpstr>Solidez del control</vt:lpstr>
      <vt:lpstr>Desplazamiento 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Criss Cossio</dc:creator>
  <cp:lastModifiedBy>DELL</cp:lastModifiedBy>
  <cp:lastPrinted>2020-01-16T19:48:28Z</cp:lastPrinted>
  <dcterms:created xsi:type="dcterms:W3CDTF">2019-08-31T23:05:49Z</dcterms:created>
  <dcterms:modified xsi:type="dcterms:W3CDTF">2021-02-25T21:53:54Z</dcterms:modified>
</cp:coreProperties>
</file>