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7B1EBD68-C168-476F-81C3-1641F8C994C7}" xr6:coauthVersionLast="44" xr6:coauthVersionMax="44" xr10:uidLastSave="{00000000-0000-0000-0000-000000000000}"/>
  <bookViews>
    <workbookView xWindow="-120" yWindow="-120" windowWidth="29040" windowHeight="15840" tabRatio="754" activeTab="2" xr2:uid="{00000000-000D-0000-FFFF-FFFF00000000}"/>
  </bookViews>
  <sheets>
    <sheet name="Anexo 1 - Analisis Indicadores" sheetId="5" r:id="rId1"/>
    <sheet name="Acerno_Cache_XXXXX" sheetId="11" state="veryHidden" r:id="rId2"/>
    <sheet name="Anexo 2 - Seguimiento PAI" sheetId="6" r:id="rId3"/>
  </sheets>
  <externalReferences>
    <externalReference r:id="rId4"/>
  </externalReferences>
  <definedNames>
    <definedName name="_xlnm._FilterDatabase" localSheetId="2" hidden="1">'Anexo 2 - Seguimiento PAI'!$A$4:$O$33</definedName>
    <definedName name="Afeb">[1]Resumen!$D$30</definedName>
    <definedName name="Ajul">[1]Resumen!$I$31</definedName>
    <definedName name="Amar">[1]Resumen!$E$31</definedName>
    <definedName name="_xlnm.Print_Area" localSheetId="2">'Anexo 2 - Seguimiento PAI'!$A$1:$P$33</definedName>
    <definedName name="Tene">[1]Resumen!$C$30</definedName>
    <definedName name="Tfeb">[1]Resumen!$D$29</definedName>
    <definedName name="_xlnm.Print_Titles" localSheetId="0">'Anexo 1 - Analisis Indicadores'!$1:$4</definedName>
    <definedName name="_xlnm.Print_Titles" localSheetId="2">'Anexo 2 - Seguimiento PAI'!$1:$4</definedName>
    <definedName name="Tjul">[1]Resumen!$I$30</definedName>
    <definedName name="Tmar">[1]Resumen!$E$30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5" l="1"/>
  <c r="L9" i="5" l="1"/>
  <c r="N26" i="6" l="1"/>
  <c r="N19" i="6" l="1"/>
  <c r="N16" i="6"/>
  <c r="N12" i="6" l="1"/>
  <c r="O33" i="6" l="1"/>
  <c r="N33" i="6"/>
</calcChain>
</file>

<file path=xl/sharedStrings.xml><?xml version="1.0" encoding="utf-8"?>
<sst xmlns="http://schemas.openxmlformats.org/spreadsheetml/2006/main" count="230" uniqueCount="194">
  <si>
    <t>Compromiso</t>
  </si>
  <si>
    <t>Actividades</t>
  </si>
  <si>
    <t>Producto  y/o  Meta</t>
  </si>
  <si>
    <t>Listado de Actividades Necesarias para el Logro del Producto</t>
  </si>
  <si>
    <t>Ponderación en el Logro del Producto</t>
  </si>
  <si>
    <t>Indicador</t>
  </si>
  <si>
    <t>Proceso</t>
  </si>
  <si>
    <t>Fecha de Inicio</t>
  </si>
  <si>
    <t>Fecha final de Ejecución</t>
  </si>
  <si>
    <t>Gestión Económica de los Agentes del Sistema</t>
  </si>
  <si>
    <t>(Número de Semanas en las que se remunera el 100% de la prestación del servicio / 52)*100</t>
  </si>
  <si>
    <t>(Reunión de Socialización adelantada /1)*0,20} * 100</t>
  </si>
  <si>
    <t>(Documento elaborado /1)*0,50} * 100</t>
  </si>
  <si>
    <t>(Estudio Económico y Financiero Elaborado /1)*0,20} * 100</t>
  </si>
  <si>
    <t>{(Documento elaborado /1)} * 100</t>
  </si>
  <si>
    <t>(Paquete de Indicadores Construido /1)*0,3334} * 100</t>
  </si>
  <si>
    <t>(Documento definitivo elaborado /1)*0,20} * 100</t>
  </si>
  <si>
    <t>{(Estructura de bases de datos definida / 1)*0,20 +</t>
  </si>
  <si>
    <t>(Matriz en Excel de Recopilación de información relacionada con la remuneración a los agentes del Sistema elaborada con alimentación mensual de datos /1)*0,6 +</t>
  </si>
  <si>
    <t>{(Matriz en Excel de Recopilación elaborada /1)*0,50 +</t>
  </si>
  <si>
    <t>{(Matriz en Excel de Recopilación elaborada /1)*0,30 +</t>
  </si>
  <si>
    <t>(Modelo Financiero elaborado /1)*0,40 +</t>
  </si>
  <si>
    <t>{(Matriz en Excel de Recopilación elaborada /1)*0,3333 +</t>
  </si>
  <si>
    <t xml:space="preserve"> (Proceso de revisión y consolidación efectuado / 1)*0,3333 + </t>
  </si>
  <si>
    <t>{(Borrador del procedimiento elaborado /1)*0,60 +</t>
  </si>
  <si>
    <t xml:space="preserve"> (Presentación del procedimiento efectuada / 1)*0,20 +</t>
  </si>
  <si>
    <t>{(Informe elaborado que incluya los resultados de la revisión efectuada /1)*0,50 +</t>
  </si>
  <si>
    <t xml:space="preserve"> (Actualización Modelo FET Elaborada / 1)*0,50 * 100</t>
  </si>
  <si>
    <t>(Propuesta radicada /1)*0,10 * 100</t>
  </si>
  <si>
    <t>(Propuesta de funciones definida /1)*0,30 +</t>
  </si>
  <si>
    <t>{(Estructura Definida /1)*0,2 +</t>
  </si>
  <si>
    <t>(Objetivos de los cargos definido / 1)*0,40 +</t>
  </si>
  <si>
    <t>(Puesta en producción del aplicativo adelantada/1} * 100</t>
  </si>
  <si>
    <t>(Manual de Usuario Ajustado /1)*0,30 +</t>
  </si>
  <si>
    <t>(Prueba Controlada efectuada /1)*0,20 +</t>
  </si>
  <si>
    <t>{(Esquema en Excel construido /1)*0,2 +</t>
  </si>
  <si>
    <t>(Aplicación de Oracle desarrollada / 1)*0,20 +</t>
  </si>
  <si>
    <t>Anexo 1 - Matriz de Análisis de Indicadores de Gestión</t>
  </si>
  <si>
    <t>Nombre del Indicador</t>
  </si>
  <si>
    <t>Tipo de Indicador</t>
  </si>
  <si>
    <t>Formula</t>
  </si>
  <si>
    <t>Objetivo</t>
  </si>
  <si>
    <t>Periodicidad</t>
  </si>
  <si>
    <t>Valor Máximo Aceptado</t>
  </si>
  <si>
    <t>Meta a Logar</t>
  </si>
  <si>
    <t>Fuente de Información</t>
  </si>
  <si>
    <t>Resultado Reportado</t>
  </si>
  <si>
    <t>Observaciones OCI</t>
  </si>
  <si>
    <t xml:space="preserve">% de cumplimiento </t>
  </si>
  <si>
    <t>Actualización de tarifas de remuneración a concesionarios del SITP.</t>
  </si>
  <si>
    <t>Eficiencia</t>
  </si>
  <si>
    <t>Mantener la proyección de la tarifa técnica del Sistema Integrado de Transporte Publico- SITP. con un nivel de confiabilidad de tal manera que permita la toma de decisiones en cuanto  a planeación tarifaria y control de variables operacionales que incidan en su evolución.
Este indicador permite observar el porcentaje de error que se tiene entre la Tarifa Técnica Proyectada y la Tarifa Técnica Real.</t>
  </si>
  <si>
    <t>Anual</t>
  </si>
  <si>
    <t>N. A.</t>
  </si>
  <si>
    <t>Lograr el 100% de las actualizaciones de tarifas de remuneración de los concesionarios del SITP.</t>
  </si>
  <si>
    <t>Dane, Ministerio de Minas, Ministerio de Trabajo</t>
  </si>
  <si>
    <t>CM1</t>
  </si>
  <si>
    <t>Porcentaje de error en la proyección de ingresos del Ente Gestor por participación en la remuneración de los agentes del Sistema</t>
  </si>
  <si>
    <t>Mantener la proyección de ingresos de TRANSMILENIO S.A.  por participación en la remuneración de los agentes del Sistema, con una confiabilidad que permita tomar decisiones a nivel de planeación presupuestal de la entidad.
Este indicador permite observar el porcentaje de error que se tiene entre los ingresos proyectados y los ingresos reales, ajustado por el error en la proyección de oferta y demanda.</t>
  </si>
  <si>
    <t xml:space="preserve">   + / - 10%</t>
  </si>
  <si>
    <t>El error máximo de la proyección de ingresos frente a los ingresos reales debe ser menor al + / - 8%</t>
  </si>
  <si>
    <t xml:space="preserve">Profesional Especializado de Planeación Tarifaria </t>
  </si>
  <si>
    <t>CM2</t>
  </si>
  <si>
    <t>Liquidaciones que han sido ajustadas debido a la gestión del subproceso de Remuneración de Agentes del Sistema</t>
  </si>
  <si>
    <t>Eficacia</t>
  </si>
  <si>
    <t>Disminuir los ajustes efectuados debido a inconsistencias realizadas por la gestión del personal del subproceso de Remuneración de Agentes del Sistema en las liquidaciones previas semanales.
Permite hacer seguimiento a los ajustes efectuados  por la gestión del personal del subproceso de Remuneración de Agentes del Sistema en las liquidaciones previas semanales para medir la oportunidad y calidad de la información entregada.</t>
  </si>
  <si>
    <t>Trimestral</t>
  </si>
  <si>
    <t>Lograr como máximo que el 30% de las liquidaciones deban ser ajustadas</t>
  </si>
  <si>
    <t>Lograr que el 0% de las liquidaciones semanales deban ser ajustadas</t>
  </si>
  <si>
    <t>La fuente de la información son las liquidaciones previas de las Remuneraciones de los Agentes, en el ítem de Ajustes, teniendo en cuenta que se hace una selección dependiendo del concepto del ajuste y el área generador (cartas de ajustes enviadas al concesionario).</t>
  </si>
  <si>
    <t>CM3</t>
  </si>
  <si>
    <t xml:space="preserve">Liquidaciones Previas entregadas a Tiempo a la Fiduciaria </t>
  </si>
  <si>
    <t>Disminuir el número de liquidaciones semanales que se entregan por fuera del plazo máximo permitido a la Fiduciaria.
Permite hacer seguimiento a las causas que eventualmente afecten la oportunidad en la entrega de las liquidaciones previas</t>
  </si>
  <si>
    <t>Lograr como mínimo que el 90% de las liquidaciones sean entregadas los días miércoles</t>
  </si>
  <si>
    <t>Lograr que el 100% de las liquidaciones sean entregadas a tiempo</t>
  </si>
  <si>
    <t>Fechas en las cuales se subió la liquidación previa al aplicativo implementado por la Fiduciaria o el correo enviado a la Fiduciaria con la liquidación previa</t>
  </si>
  <si>
    <t>CM4</t>
  </si>
  <si>
    <t xml:space="preserve">Porcentaje Total de Cumplimiento </t>
  </si>
  <si>
    <t>Fecha de Entrega de la Actividad</t>
  </si>
  <si>
    <t>Resultado del Auditor</t>
  </si>
  <si>
    <t>Resultado Esperado</t>
  </si>
  <si>
    <t>1. Construir la información histórica relacionada con la remuneración a los agentes del Sistema, que sirva de insumo para la toma de decisiones y para la conservación y entrega oportuna de datos cuando estos sean requeridos.</t>
  </si>
  <si>
    <t>1. Implementar una base de datos con la información histórica relacionada con la remuneración a los agentes del Sistema</t>
  </si>
  <si>
    <t>1. (1) base de datos en formato Excel</t>
  </si>
  <si>
    <t>PA1</t>
  </si>
  <si>
    <t>PA2</t>
  </si>
  <si>
    <t>PA3</t>
  </si>
  <si>
    <t>PA4</t>
  </si>
  <si>
    <t>2. Construir (1) estudio de costos de inversión, operación y mantenimiento de los vehículos de tipología microbús, buseta, busetón, padrón, articulado y biarticulado</t>
  </si>
  <si>
    <t>1. (1) estudio de costos de inversión, operación y mantenimiento de los vehículos de tipología microbús, buseta, busetón, padrón, articulado y biarticulado</t>
  </si>
  <si>
    <t>1. Recopilación de la información requerida para elaboración del estudio, en archivo formato Excel, con alimentación de datos entre enero y octubre de 2019. 
Nota: La elaboración de este archivo será una actividad continua durante el año.</t>
  </si>
  <si>
    <t>PA5</t>
  </si>
  <si>
    <t>2. Elaboración del documento, el cual será presentado a la Subgerente Económica mediante correo electrónico</t>
  </si>
  <si>
    <t>PA6</t>
  </si>
  <si>
    <t>2. Realizar la estructuración económica y financiera de los nuevos proyectos de transporte de la ciudad</t>
  </si>
  <si>
    <t>1. Estructurar el estudio económico y financiero del proyecto nueva licitación zonal</t>
  </si>
  <si>
    <t>1. (1) estudio económico y financiero del proyecto  nueva licitación zonal</t>
  </si>
  <si>
    <t>1. Recopilación de la información requerida para elaboración del estudio, en archivo formato Excel</t>
  </si>
  <si>
    <t>PA7</t>
  </si>
  <si>
    <t>2. Realizar la revisión y validación de la información obtenida, a través de reuniones con las áreas técnicas involucradas.</t>
  </si>
  <si>
    <t>PA8</t>
  </si>
  <si>
    <t>3. Elaboración del modelo financiero en formato Excel</t>
  </si>
  <si>
    <t>PA9</t>
  </si>
  <si>
    <t>4. Elaboración del documento que contenga el estudio económico y  financiero</t>
  </si>
  <si>
    <t>PA10</t>
  </si>
  <si>
    <t xml:space="preserve">2. Preparar los insumos para la estructuración financiera de la financiación de las troncales Avenida Ciudad de Cali y Avenida 68  </t>
  </si>
  <si>
    <t>1. Un (1) documento con la definición de la alternativa de financiación seleccionada</t>
  </si>
  <si>
    <t>1. Elaborar el documento  con la definición de la alternativa de financiación seleccionada y remitirlo mediante memorando a las áreas involucradas</t>
  </si>
  <si>
    <t>PA11</t>
  </si>
  <si>
    <t>PA12</t>
  </si>
  <si>
    <t>PA13</t>
  </si>
  <si>
    <t>3. Consolidar un sistema de información para efectuar el seguimiento contractual desde el punto de vista económico y financiero al Sistema</t>
  </si>
  <si>
    <t>1. Estructurar un sistema de indicadores de alertas tempranas</t>
  </si>
  <si>
    <t>1. Batería de indicadores de alertas tempranas</t>
  </si>
  <si>
    <t>1. Elaboración de matriz en Excel donde se recopile la información necesaria. (Se remitirá por correo electrónico a la Subgerente Económica)</t>
  </si>
  <si>
    <t>PA14</t>
  </si>
  <si>
    <t>2. Revisión y consolidación de la información en una matriz en formato Excel. (Se remitirá por correo electrónico a la Subgerente Económica)</t>
  </si>
  <si>
    <t>PA15</t>
  </si>
  <si>
    <t>3. Construcción de paquete de indicadores en archivo en Excel. (Se remitirá por correo electrónico a la Subgerente Económica)</t>
  </si>
  <si>
    <t>PA16</t>
  </si>
  <si>
    <t>2. (1) procedimiento de seguimiento de alertas tempranas</t>
  </si>
  <si>
    <t>1. Borrador de procedimiento . (Se remitirá por correo electrónico a la Subgerente Económica)</t>
  </si>
  <si>
    <t>PA17</t>
  </si>
  <si>
    <t>2. Presentación del procedimiento al equipo del subproceso de Estudios Sectoriales y  supervisión de Concesiones de la Subgerencia Económica.(Se soportará mediante lista de asistencia y acta de reunión)</t>
  </si>
  <si>
    <t>PA18</t>
  </si>
  <si>
    <t>3. Documento definitivo correspondiente a procedimiento de seguimiento de alertas tempranas, adoptado en el SIG</t>
  </si>
  <si>
    <t>PA19</t>
  </si>
  <si>
    <t>2. Revisar y actualizar el modelo FET actual, contemplando los nuevos factores que incidan en las proyecciones</t>
  </si>
  <si>
    <t>1. (1) Modelo FET Actualizado</t>
  </si>
  <si>
    <t>1. Revisar los aspectos posibles a mejorar, su conveniencia y procedencia y plasmar en un informe que especifique los factores que hayan sido sujetos de actualización dentro del modelo.
Nota: El informe se realizará de forma paralela a la actualización del modelo FET</t>
  </si>
  <si>
    <t>-Actualización de tarifas de remuneración a concesionarios del SITP.
-Porcentaje de error en la proyección de ingresos del Ente Gestor por participación en la remuneración de los agentes del Sistema</t>
  </si>
  <si>
    <t>PA20</t>
  </si>
  <si>
    <t xml:space="preserve">2. Actualizar modelo FET en formato Excel que contemple los mismos aspectos incorporados en el informe y remitir  por correo electrónico la versión definitiva a la Subgerente Económica 
Nota: La actualización del modelo FET se realizará de forma paralela al informe </t>
  </si>
  <si>
    <t>PA21</t>
  </si>
  <si>
    <t>3. Remunerar El 100 Por Ciento De La Prestación Del Servicio De Transporte Y Recaudo Del SITP, Durante Las 52 Semanas Del Año</t>
  </si>
  <si>
    <t>1. 100%  De La Prestación Del Servicio De Transporte Y Recaudo Del SITP, remunerado durante Las 52 Semanas Del Año</t>
  </si>
  <si>
    <t>1. Remunerar El 100 Por Ciento De La Prestación Del Servicio De Transporte Y Recaudo Del SITP, Durante Las 52 Semanas Del Año</t>
  </si>
  <si>
    <t>PA22</t>
  </si>
  <si>
    <t>4. Adelantar actividades que permitan optimizar y fortalecer los roles y responsabilidades a cargo de la Subgerencia Económica.</t>
  </si>
  <si>
    <t>1. Desarrollar en el aplicativo de ORACLE las nuevas fórmulas de remuneración para las nuevas concesiones del Sistema</t>
  </si>
  <si>
    <t xml:space="preserve">-Liquidaciones que han sido ajustadas debido a la gestión del subproceso de Remuneración de Agentes del Sistema
-Liquidaciones Previas entregadas a Tiempo a la Fiduciaria </t>
  </si>
  <si>
    <t>PA23</t>
  </si>
  <si>
    <t>2. Desarrollar la actualización de la aplicación en ORACLE</t>
  </si>
  <si>
    <t>PA24</t>
  </si>
  <si>
    <t xml:space="preserve">3. Efectuar mínimo una prueba controlada </t>
  </si>
  <si>
    <t>PA25</t>
  </si>
  <si>
    <t>4. Ajustar el manual del usuario</t>
  </si>
  <si>
    <t>5. Poner en producción la actualización del aplicativo, el cual se efectuará a través de una capacitación al equipo de la Subgerencia Económica vinculado al Subproceso de Remuneración y por lo menos una (1) remisión de las series fiducia</t>
  </si>
  <si>
    <t>2. Realizar (1) propuesta de reestructuración del Subproceso de Recaudo del Sistema</t>
  </si>
  <si>
    <t>1. (1) documento de propuesta de reestructuración del Subproceso de Recaudo del Sistema</t>
  </si>
  <si>
    <t>1. Definir estructura del área</t>
  </si>
  <si>
    <t>2. Definir objetivo de los cargos</t>
  </si>
  <si>
    <t>3. Definir propuesta de funciones del subproceso de Recaudo del Sistema</t>
  </si>
  <si>
    <t>4. Radicación de propuesta a la Gerencia General, Subgerencia General y Dirección Corporativa</t>
  </si>
  <si>
    <t>2. Elaboración de una matriz en Excel por año, desde 2001 a 2018, en la cual se contemplen diferentes hojas, entre las cuales se incluirán las fuentes de información, variables y datos relacionados con la remuneración a los agentes del Sistema, con alimentación permanente de datos
Nota: La elaboración de estos archivos será una actividad continua durante el año.</t>
  </si>
  <si>
    <t xml:space="preserve">3. Realizar una reunión de socialización de la base de datos con el equipo de la Subgerencia Económica </t>
  </si>
  <si>
    <t>1. Construir un esquema en Excel de la aplicación de las fórmulas de las nuevas concesiones</t>
  </si>
  <si>
    <t>Programación Porcentual Esperado con corte 31/12/19</t>
  </si>
  <si>
    <t>Teniendo en cuenta que se elaboraron y radicaron los estudios de estructuración económica y financiera a los miembros del Comité de Gerencia de la Integración (radicados 2019-80300-CI-08244, 2019-80300-CI-08248, 2019-80300-CI-11780,  2019-80300-CI-11786), es importante mencionar que esta información es confidencial, motivo por el cual la Oficina de Control Interno validó el cumplimiento de la actividad 2, mediante las listas de asistencias de las reuniones del Comité GI, por lo tanto concuerda con el resultado obtenido.
El área reportó el siguiente resultado:
Actividad 2: 10%
Los soportes remitidos por la Subgerencia Económica se archivan en la carpeta compartida del presente trabajo, con la siguiente nomenclatura: 
1. PA7. Revisión Costos Fase V</t>
  </si>
  <si>
    <t>Seguimiento OCI Vigencia 2019</t>
  </si>
  <si>
    <t>El 22 de noviembre de 2019 se realizó la socialización de las bases de datos con la información histórica relacionada con la remuneración a los agentes del Sistema, al equipo de la Subgerencia Económica, la Oficina de Control Interno evidenció el cumplimiento de la actividad 3, mediante la lista de asistencia de dicha reunión, por lo tanto concuerda con el resultado obtenido.
El área reportó el siguiente resultado:
Actividad 3: 20%
Los soportes remitidos por la Subgerencia Económica se archivan en la carpeta compartida del presente trabajo, con la siguiente nomenclatura: 
1. PA3. Lista de asistencia a socialización BD equipo S. E.</t>
  </si>
  <si>
    <t xml:space="preserve"> (Proceso de revisión y validación efectuado / 1)*0,10 +</t>
  </si>
  <si>
    <t>Teniendo en cuenta lo establecido en el acta del 13 de mayo de 2019, la información del modelo financiero es de carácter confidencial, por lo tanto la Oficina de Control Interno validó el cumplimiento de la actividad 3, mediante el envío del correo el 7 de julio de 2019 a la Subgerente Económica, por lo tanto concuerda con el resultado obtenido, no obstante es importante mencionar que la fecha de entrega de la actividad era el 30 de junio de 2019, es decir que si bien ya se encuentra cumplida fue de forma extemporánea.
El área reportó el siguiente resultado:
Actividad 3: 40%
Los soportes remitidos por la Subgerencia Económica se archivan en la carpeta compartida del presente trabajo, con la siguiente nomenclatura: 
1. PA8. Soporte envío modelo Fase V 05-07-19</t>
  </si>
  <si>
    <t>Teniendo en cuenta lo establecido en el acta del 13 de mayo de 2019, se evidenció que el modelo de estudio económico y financiero fue remito a los miembros del Comité de Seguimiento al SITP que se evidencia mediante el Artículo Tercero de la Resolución 1112 de 2019.
El área reportó el siguiente resultado: 
Actividad 4: 20%
La Oficina de Control Interno evidenció el cumplimiento de la actividad 4 mediante los memorandos 2019-80300-CI-22438, 29594 y 37495, remitidos a los miembros del Comité de Gerencia de la Integración y al Comité de Seguimiento del SITP que reemplazo al primero, por lo tanto concuerda con el resultado obtenido.
Los soportes remitidos por la Subgerencia Económica se archivan en la carpeta compartida del presente trabajo, con la siguiente nomenclatura: 
1. PA9. Elaboración Estudio Económico y Financiero</t>
  </si>
  <si>
    <t>Teniendo en cuenta que la Oficina de Control Interno en seguimiento OCI-2019-029 de abril de 2019 evidenció el cumplimiento de la actividad 1, mediante las actas del 25 de febrero y el 15 de marzo de 2019, por lo tanto mantiene el resultado obtenido.
El área reportó el siguiente resultado:
Actividad 1: 20%
Los soportes remitidos por la Subgerencia Económica se archivan en la carpeta compartida del presente trabajo, con la siguiente nomenclatura: 
1. PA1. Definición Estructura BD 15-03-19
2. PA1. Definición estructura BD 25-02-19</t>
  </si>
  <si>
    <t>Teniendo en cuenta que la Oficina de Control Interno en el seguimiento OCI-2019-029 de abril de 2019 evidenció el cumplimiento de la actividad 1, es importante mencionar que esta información es confidencial, motivo por el cual se validó mediante los correos electrónicos remitidos por el responsable de la Subgerencia Económica, por lo tanto mantiene el resultado obtenido.
El área reportó el siguiente resultado:
Actividad 1: 30%
Los soportes remitidos por la Subgerencia Económica se archivan en la carpeta compartida del presente trabajo, con la siguiente nomenclatura: 
1. PA6. Recopilación de Información
2. PA4, PA5 y PA6. Recopilación de Información</t>
  </si>
  <si>
    <t>Teniendo en cuenta que la Oficina de Control Interno en seguimiento OCI-2019-029 de abril de 2019 evidenció el cumplimiento de la actividad 1, mediante el radicado 2019IE1620 remitido a la Subgerencia Jurídica, Técnica y Dirección Corporativa, con la opción mas favorable para la financiación de las troncales alimentadoras de la PLMB, por lo tanto mantiene el resultado obtenido.
El área reportó el siguiente resultado: 
Actividad 1: 100%
Los soportes remitidos por la Subgerencia Económica se archivan en la carpeta compartida del presente trabajo, con la siguiente nomenclatura: 
1. PA10. Memorando DC - 2019IE1620</t>
  </si>
  <si>
    <t>Teniendo en cuenta que la Oficina de Control Interno en seguimiento OCI-2019-029 de abril de 2019 evidenció el cumplimiento de la actividad 1, mediante la estructuración de los formatos en Excel con las fórmulas de remuneración de los nuevos concesionarios que entrarán a operar al Sistema en el presente año, por lo tanto mantiene el resultado obtenido.
El área reportó el siguiente resultado:
Actividad 1: 20%
Los soportes remitidos por la Subgerencia Económica se archivan en la carpeta compartida del presente trabajo, con la siguiente nomenclatura: 
1. PA20. Formatos Insumo
2. PA20. Formulación Concesionarios Provisión
3. PA20. Formulas</t>
  </si>
  <si>
    <t>La Subgerencia Económica reportó como avance que se elaboraron las matrices en Excel de los años 2001 a 2018, en las cuales se contemplan las fuentes de información, variables y datos relacionados con la remuneración a los agentes del Sistema.
El área reportó el siguiente resultado:
Actividad 2: 60%
Teniendo en cuenta que la meta para cumplir esta actividad era de 18 archivos en formato Excel por cada año desde 2001 al 2018, los cuales tendrían el peso de 60% al corte del 31 de diciembre de 2019 se cuenta con los 18 años, por lo tanto la Oficina de Control Interno evidenció el cumplimiento de la actividad 2 y concuerda con el resultado obtenido.
Es importante mencionar que en el seguimiento OCI-2019-029 de abril de 2019, se recomendó la unificar dos actividades debido a que el soporte documental era el mismo, en el Plan de Acción Institucional versión 18 se evidenció dicha unificación.
Los soportes remitidos por la Subgerencia Económica se archivan en la carpeta compartida del presente trabajo, con la siguiente nomenclatura: 
1. PA2. Soporte 2001-2012
2. PA2. Soporte 2013-2017
3. PA2. Soporte 2018
4. PA2. Captura de Pantalla Matrices 2001-2018</t>
  </si>
  <si>
    <t>Anexo 2 - Matriz Seguimiento al Plan de Acción Institucional</t>
  </si>
  <si>
    <t>La Oficina de Control Interno evidenció que el borrador del procedimiento fue elaborado y remitido a la Subgerente Económica mediante correo electrónico del 28 de junio de 2019, por lo tanto se cumplió con la actividad y concuerda con el resultado reportado
El área reportó el siguiente resultado: 
Actividad 1: 60%
Los soportes remitidos por la Subgerencia Económica se archivan en la carpeta compartida del presente trabajo, con la siguiente nomenclatura:
1. PA14. Remisión Borrador Procedimiento Alertas Tempranas
2. PA14. Borrador Procedimiento alertas tempranas</t>
  </si>
  <si>
    <t>La Oficina de Control Interno evidenció que el 30 de septiembre de 2019, se llevó a cabo la socialización al equipo relacionado con el procedimiento de la Subgerente Económica, por lo tanto se cumplió con la actividad y concuerda con el resultado reportado.
El área reportó el siguiente resultado: 
Actividad 2: 20%
Los soportes remitidos por la Subgerencia Económica se archivan en la carpeta compartida del presente trabajo, con la siguiente nomenclatura:
1. PA15. Acta de socialización Alertas Tempranas
2. PA15. Lista de asistencia</t>
  </si>
  <si>
    <t>La Subgerencia Económica remitió el informe con las especificaciones de los factores que fueron sujetos de actualizaciones en modelo FET, por lo tanto se cumplió con la actividad y la Oficina de Control Interno concuerda con el resultado reportado. 
El área reportó el siguiente resultado: 
Actividad 1: 50%
Los soportes remitidos por la Subgerencia Económica se archivan en la carpeta compartida del presente trabajo, con la siguiente nomenclatura:
1. PA17 y PA18. Modelo FET Actualizado
2. PA17. Actualizaciones modelo FET</t>
  </si>
  <si>
    <t>La Oficina de Control Interno evidenció que la matriz fue elaborada y remitida a la Subgerente Económica mediante correo electrónico del 28 de junio de 2019, por lo tanto se cumplió con la actividad y concuerda con el resultado reportado
El área reportó el siguiente resultado: 
Actividad 1: 33,33%
Los soportes remitidos por la Subgerencia Económica se archivan en la carpeta compartida del presente trabajo, con la siguiente nomenclatura:
1. PA11. Remisión Borrador Indicadores
2. PA11. Borrador propuesta indicadores</t>
  </si>
  <si>
    <t>La Oficina de Control Interno evidenció que la matriz consolidada fue remitida a la Subgerente Económica mediante correo electrónico del 2 de octubre de 2019, por lo tanto se cumplió con la actividad y concuerda con el resultado reportado, no obstante es importante mencionar que la fecha de entrega de la actividad era el 30 de septiembre de 2019, es decir que si bien ya se encuentra cumplida fue de forma extemporánea.
El área reportó el siguiente resultado: 
Actividad 2: 33,33%
Los soportes remitidos por la Subgerencia Económica se archivan en la carpeta compartida del presente trabajo, con la siguiente nomenclatura:
1. PA12. Remisión Consolidación de Información
2. PA12. Indicadores Alertas tempranas 26.09.2019</t>
  </si>
  <si>
    <t>La Oficina de Control Interno evidenció que la matriz definitiva con el paquete de indicadores fue remitida a la Subgerente Económica mediante correo electrónico del 27 de diciembre de 2019, por lo tanto se cumplió con la actividad y concuerda con el resultado reportado.
El área reportó el siguiente resultado: 
Actividad 3: 33,34%
Los soportes remitidos por la Subgerencia Económica se archivan en la carpeta compartida del presente trabajo, con la siguiente nomenclatura:
1. PA13. Remisión Paquete Indicadores
2. PA13. Indicadores Alertas tempranas 27122019</t>
  </si>
  <si>
    <t>Teniendo en cuenta lo establecido en el acta del 13 de mayo de 2019, la información del modelo FET es de carácter confidencial, por lo tanto la Oficina de Control Interno validó el cumplimiento de la actividad 2, mediante el envío del correo el 12 de diciembre de 2019 a la Subgerente Económica, por lo tanto concuerda con el resultado obtenido.
El área reportó el siguiente resultado: 
Actividad 2: 50%
Los soportes remitidos por la Subgerencia Económica se archivan en la carpeta compartida del presente trabajo, con la siguiente nomenclatura:
1. PA17 y PA18. Modelo FET Actualizado</t>
  </si>
  <si>
    <t>Teniendo en cuenta que se realizó la remuneración del 100% de la prestación del servicio del SITP durante las 52 semanas del año, la cual pudo evidenciar por la Oficina de Control Interno mediante los memorandos dirigidos a la Fiduciaria Popular con la liquidación previa de todas las semanas, por lo tanto se cumplió con la actividad y concuerda con el resultado reportado.
El área reportó el siguiente resultado: 
Actividad 1: 100%
Los soportes remitidos por la Subgerencia Económica se archivan en la carpeta compartida del presente trabajo, con la siguiente nomenclatura:
1. PA19. 52 Semanas Remuneradas</t>
  </si>
  <si>
    <t>Teniendo en cuenta lo establecido en el acta del 13 de mayo de 2019, en la cual se indicó que el soporte del desarrollo de la actualización era el envío del código de programación, la Oficina de Control Interno evidenció el cumplimiento de la actividad 2, por lo tanto concuerda con el resultado obtenido.
El área reportó el siguiente resultado:
Actividad 2: 20%
Los soportes remitidos por la Subgerencia Económica se archivan en la carpeta compartida del presente trabajo, con la siguiente nomenclatura: 
1. PA21. Código de programación
2. PA21. Código Oracle</t>
  </si>
  <si>
    <t>Teniendo en cuenta lo establecido en el acta del 13 de mayo de 2019, en la cual se indicó que el soporte de la prueba controlada era mediante la comparación de la liquidación previa efectuada a los agentes del Sistema en formato Excel versus el aplicativo ORACLE, de lo cual la Oficina de Control Interno evidenció el cumplimento de la actividad mediante pruebas de observación y con el soporte remitido.
El área reportó el siguiente resultado:
Actividad 3: 20%
Los soportes remitidos por la Subgerencia Económica se archivan en la carpeta compartida del presente trabajo, con la siguiente nomenclatura: 
1. PA22. Pagos_SITP año 2019 desde 24 junio a Nov 20</t>
  </si>
  <si>
    <t>1. Actualización del aplicativo de ORACLE para efectuar la remuneración a los agentes que contemple las nuevas concesiones del Sistema</t>
  </si>
  <si>
    <t>Mensual</t>
  </si>
  <si>
    <r>
      <t>La Oficina de Control Interno evidenció que se remitió el documento final del Procedimiento a la Subgerente Económica mediante correo electrónico del 27 de diciembre de 2019, es importante mencionar que la actividad no se logró completa debido a que</t>
    </r>
    <r>
      <rPr>
        <b/>
        <sz val="9"/>
        <rFont val="Tahoma"/>
        <family val="2"/>
      </rPr>
      <t xml:space="preserve"> é</t>
    </r>
    <r>
      <rPr>
        <sz val="9"/>
        <rFont val="Tahoma"/>
        <family val="2"/>
      </rPr>
      <t>sta contemplaba la adopción y publicación en el SIG, la cual tenia un peso del 5%, por lo tanto la actividad se reportó en un 75% respecto al peso total de la actividad, la cual tenía programado una meta del 20%, teniendo en cuenta lo anterior se concuerda con el resultado reportado.
El área reportó el siguiente resultado: 
Actividad 3: 15%
Los soportes remitidos por la Subgerencia Económica se archivan en la carpeta compartida del presente trabajo, con la siguiente nomenclatura:
1. PA16. Remisión Procedimiento Definitivo
2. PA16. Remisión Avance del Procedimiento
3. PA16. Procedimiento alertas tempranas Definitivo
4. PA16. Remisión Procedimiento OAP
5. PA16. Procedimiento de Alertas Tempranas - OAP</t>
    </r>
  </si>
  <si>
    <t xml:space="preserve">
El área reportó el siguiente resultado:
Producto 1: 100%
Los soportes remitidos por la Subgerencia Económica se archivan en la carpeta compartida del presente trabajo, con la siguiente nomenclatura:
1. PA25. Anexo Propuesta Reorganización
2. PA25. Propuesta de reorganización</t>
  </si>
  <si>
    <t>La Oficina de Control Interno evidenció que fue radicada la propuesta final de la reestructuración del subproceso de Recaudo del Sistema a las áreas indicadas en el mes de diciembre de 2019, por lo tanto se cumplió el total del producto 1, y concuerda con el resultado reportado, no obstante, es importante mencionar que la fecha de entrega de la actividad era el 30 de junio de 2019, es decir que si bien ya se encuentra cumplida, fue de forma extemporánea.</t>
  </si>
  <si>
    <t>La Subgerencia económica definió, que para el cumplimiento de la actividad 1 con un peso del 50% se lograría en 10 meses, teniendo en cuenta que se culminó se reportó cumplida y la actividad 2 con el restante 50% con el Documento del Observatorio de Costos.
Teniendo en cuenta lo establecido en el acta del 13 de mayo de 2019, el estudio de costos es de carácter confidencial, por lo cual la Oficina de Control Interno evidenció el cumplimiento de la actividad 1 y 2, mediante pruebas de observación y se documente la captura de pantalla del correo remitido a la Subgerente Económica el 31 de octubre de 2019, que contiene el Documento del Observatorio y la Recopilación de Costos, por lo tanto concuerda con el resultado obtenido.</t>
  </si>
  <si>
    <t xml:space="preserve">
El área reportó el siguiente resultado: 
Actividad 1: 50%
Actividad 2: 50%
Los soportes remitidos por la Subgerencia Económica se archivan en la carpeta compartida del presente trabajo, con la siguiente nomenclatura: 
1. PA4 y PA5. Observatorio de Costos
2. PA4, PA5 y PA6. Recopilación de Información</t>
  </si>
  <si>
    <r>
      <t xml:space="preserve">1. Definición de estructura de la base de datos, a través de un acta de reunión entre las personas involucradas  en dicha actividad, con el fin de efectuar la socialización.
Así mismo, se remitirá correo electrónico a la Subgerente Económica informando la estructura de la base de datos.
</t>
    </r>
    <r>
      <rPr>
        <b/>
        <sz val="9"/>
        <rFont val="Tahoma"/>
        <family val="2"/>
      </rPr>
      <t xml:space="preserve">Nota: </t>
    </r>
    <r>
      <rPr>
        <sz val="9"/>
        <rFont val="Tahoma"/>
        <family val="2"/>
      </rPr>
      <t>Se definirá una estructura inicial, no obstante, la misma podría sufrir modificaciones en el transcurso del proceso, teniendo en cuenta los datos encontrados.</t>
    </r>
  </si>
  <si>
    <t>De acuerdo con la información reportada por la Subgerencia Económica para la vigencia 2018 y 2019, el porcentaje de los ajustes en la remuneración correspondientes a la gestión del subproceso de Remuneración de Agentes del Sistema, fueron del 0,1% y 8,08% respectivamente, es decir que los resultados de dichas vigencias reflejan que siempre se logrará el cumplimiento de la meta.
Por anterior se recomienda revisar y o ajustar el valor máximo aceptado toda vez que como se indicó con la meta actual el área siempre va a cumplir, por lo tanto nunca requerirá la toma de acciones preventivas que promuevan la mejora continua.
No se evidenció lo establecido en el numera 6.7 "Seguimiento de los indicadores de gestión" así: "(...) la en caso de que no se hayan alcanzado las metas propuestas, se deben documentar las acciones que sean pertinentes, en cumplimiento de los dispuesto en el procedimiento de Acciones Correctivas, Preventivas y de Mejora." debido a que estas se encuentran registradas en la ficha del indicador.
Teniendo en cuenta que para los cuatro trimestres se reportó como resultado del indicador 8%, 0%, 0,47% y 12,73%, por lo tanto en un promedio simple el indicador presenta un resultado del 5,30%, conforme a lo registrado en la ficha tecina, no obstante al realizar el recálculo del indicador acumulado en la vigencia 2019, el porcentaje es del 8,08%. 
Debido a que la meta a lograr es del 0% de las liquidaciones semanales, no es posible calcular el grado de cumplimiento porque el resultado es indeterminado, por lo tanto no se realiza la calificación de este.
Los soportes se archivan en la carpeta compartida del presente trabajo, con la siguiente nomenclatura: 
1. CM3 y CM4. Soportes</t>
  </si>
  <si>
    <t>En el trabajo de asesoramiento realizado el 23 de mayo de 2018, se indicó que el objetivo del indicador el cual no contemplaba que las liquidaciones semanales sean registradas en la plataforma FTP, ni en las variables de la fórmula las cuales no presentan la explicación de las mismas, igualmente se recomendó revisar la fuente de información registrada en la ficha técnica. Para estos casos se observó que el área realizó los ajustes en la ficha técnica.
No se evidenció lo establecido en el numera 6.7 "Seguimiento de los indicadores de gestión" así: "(...) la en caso de que no se hayan alcanzado las metas propuestas, se deben documentar las acciones que sean pertinentes, en cumplimiento de los dispuesto en el procedimiento de Acciones Correctivas, Preventivas y de Mejora." debido a que estas se encuentran registradas en la ficha del indicador.
Teniendo en cuenta que para de las 52 semanas remuneradas en la vigencia 2019, 44 fueron entregadas a tiempo conforme a lo establecido en la ficha tecina, el indicador alcanzó un porcentaje de cumplimiento del 86,67%
Los soportes se archivan en la carpeta compartida del presente trabajo, con la siguiente nomenclatura: 
1. CM3 y CM4. Soportes</t>
  </si>
  <si>
    <t>De acuerdo con la información suministrada por la dependencia el cálculo mensual se realizaría para los ocho concesionarios, por lo que la fórmula del indicador y la meta a lograr no tendrían relación.
Por otra parte para el reporte de junio de 2019 de las ocho (8) actualizaciones de tarifa una (1) se remitió al concesionario extemporáneamente, arrojando un cumplimiento del 87,5% lo que se encuentra por fuera de la meta a lograr y no se evidenció lo establecido en el numera 6.7 "Seguimiento de los indicadores de gestión" así: "(...) la en caso de que no se hayan alcanzado las metas propuestas, se deben documentar las acciones que sean pertinentes, en cumplimiento de los dispuesto en el procedimiento de Acciones Correctivas, Preventivas y de Mejora.", teniendo en cuenta lo anterior en once (11) meses se logró el reporte de las actualizaciones dentro de los diez (10) primeros días hábiles de cada mes y en uno (1) no, por lo tanto en un promedio simple el indicador alcanzó un porcentaje de cumplimiento del 98,96%
Los soportes se archivan en la carpeta compartida del presente trabajo, con la siguiente nomenclatura:
1. CM1. Soportes Indicador</t>
  </si>
  <si>
    <t>Según lo reportado por la Subgerencia Económica, para el año 2019, lo recaudado por el Ente Gestor superó lo proyectado en un 5,86%. Es importante mencionar que la descripción registrada en la ficha técnica no evidencia las circunstancias por la cuales se llegó al resultado.
Los soportes se archivan en la carpeta compartida del presente trabajo, con la siguiente nomenclatura:
1. CM2. indicador anual planeación tarifaria 2019
2. CM2. Reporte indicador anual OAP</t>
  </si>
  <si>
    <t>La Subgerencia Económica indicó que realizó el ajuste al Manual del Usuario y se lo remitió en el 27 de septiembre de 2019 a la Oficina Asesora de Planeación para su adopción y posterior publicación en el MIPG, no obstante, el manual no fue publicado en MIPG por parte de dicha área antes del 31 de diciembre de 2019. Por lo tanto la Subgerencia Económica reporto un cumplimiento parcial del 50% respecto al peso total de la actividad, la cual tenía programado una meta del 20%, teniendo en cuenta lo anterior la Oficina de Control Interno concuerda con el resultado reportado. Es importante mencionar que el indicador presenta un error debido a que la ponderación del producto es del 20% y resultado del indicador se multiplica por 30%
El área reportó el siguiente resultado:
Actividad 4: 10%
Los soportes remitidos por la Subgerencia Económica se archivan en la carpeta compartida del presente trabajo, con la siguiente nomenclatura: 
1. PA23. Correo OAP 27-09-19 Publicación del Manual
2. PA23. Correo Resolución 33-2020 Adopción Manual Usuario
3. PA23. Manual del Usuario Remuneración
4. PA23. Publicación Manual del Usuario Remuneración
5. PA23. Resolución 33-2020 Adopción Manual Usuario
6. PA23. Solicitud de Modificación Manual del Usuario Remuneración</t>
  </si>
  <si>
    <t xml:space="preserve">Teniendo en cuenta lo establecido en el acta del 13 de mayo de 2019, en la cual se indicó que el soporte de la puesta en producción se soportaría con la capacitación de los colaboradores de Remuneración de los Agentes del Sistema y el cargue de las series al FTP de la Fiduciaria Popular, la Oficina de Control Interno evidenció el cumplimiento de la actividad 5, por lo tanto concuerda con el resultado obtenido. Es importante mencionar que el indicador presenta un error debido a que la ponderación del producto es del 20% y resultado del indicador se multiplica por 10%
El área reportó el siguiente resultado:
Actividad 4: 20%
Los soportes remitidos por la Subgerencia Económica se archivan en la carpeta compartida del presente trabajo, con la siguiente nomenclatura: 
1. PA24. Capacitación Oracle
2. PA24. FTP Septiembre
3. PA24. Pantallazos Aplicativo Fiduciaria
4. PA24. Remuneración BMO 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</si>
</sst>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d/mm/yyyy;@"/>
    <numFmt numFmtId="165" formatCode="0.0%"/>
    <numFmt numFmtId="166" formatCode="0.000"/>
  </numFmts>
  <fonts count="20" x14ac:knownFonts="1">
    <font>
      <sz val="11"/>
      <color indexed="8"/>
      <name val="Calibri"/>
      <family val="2"/>
      <scheme val="minor"/>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indexed="8"/>
      <name val="Calibri"/>
      <family val="2"/>
      <scheme val="minor"/>
    </font>
    <font>
      <sz val="9"/>
      <name val="Tahoma"/>
      <family val="2"/>
    </font>
    <font>
      <u/>
      <sz val="12"/>
      <color theme="10"/>
      <name val="Arial"/>
      <family val="2"/>
    </font>
    <font>
      <sz val="10"/>
      <name val="Arial"/>
      <family val="2"/>
    </font>
    <font>
      <b/>
      <sz val="9"/>
      <name val="Tahoma"/>
      <family val="2"/>
    </font>
    <font>
      <b/>
      <sz val="16"/>
      <name val="Tahoma"/>
      <family val="2"/>
    </font>
    <font>
      <sz val="12"/>
      <name val="Tahoma"/>
      <family val="2"/>
    </font>
    <font>
      <sz val="11"/>
      <name val="Tahoma"/>
      <family val="2"/>
    </font>
    <font>
      <b/>
      <sz val="8"/>
      <name val="Tahoma"/>
      <family val="2"/>
    </font>
    <font>
      <sz val="8"/>
      <name val="Tahoma"/>
      <family val="2"/>
    </font>
    <font>
      <b/>
      <sz val="10"/>
      <name val="Tahoma"/>
      <family val="2"/>
    </font>
    <font>
      <sz val="11"/>
      <name val="Arial"/>
      <family val="2"/>
    </font>
    <font>
      <b/>
      <sz val="18"/>
      <name val="Arial"/>
      <family val="2"/>
    </font>
    <font>
      <b/>
      <sz val="10"/>
      <name val="Arial"/>
      <family val="2"/>
    </font>
    <font>
      <sz val="10"/>
      <name val="Tahoma"/>
      <family val="2"/>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medium">
        <color indexed="64"/>
      </right>
      <top/>
      <bottom/>
      <diagonal/>
    </border>
    <border>
      <left style="thin">
        <color auto="1"/>
      </left>
      <right style="medium">
        <color indexed="64"/>
      </right>
      <top/>
      <bottom style="thin">
        <color auto="1"/>
      </bottom>
      <diagonal/>
    </border>
    <border>
      <left style="thin">
        <color indexed="64"/>
      </left>
      <right style="thin">
        <color indexed="64"/>
      </right>
      <top/>
      <bottom style="medium">
        <color indexed="64"/>
      </bottom>
      <diagonal/>
    </border>
    <border>
      <left style="thin">
        <color auto="1"/>
      </left>
      <right style="thin">
        <color auto="1"/>
      </right>
      <top style="medium">
        <color auto="1"/>
      </top>
      <bottom/>
      <diagonal/>
    </border>
    <border>
      <left style="medium">
        <color indexed="64"/>
      </left>
      <right style="thin">
        <color auto="1"/>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s>
  <cellStyleXfs count="16">
    <xf numFmtId="0" fontId="0" fillId="0" borderId="0"/>
    <xf numFmtId="0" fontId="5" fillId="0" borderId="0"/>
    <xf numFmtId="0" fontId="4" fillId="0" borderId="0"/>
    <xf numFmtId="9" fontId="4" fillId="0" borderId="0" applyFont="0" applyFill="0" applyBorder="0" applyAlignment="0" applyProtection="0"/>
    <xf numFmtId="0" fontId="3" fillId="0" borderId="0"/>
    <xf numFmtId="0" fontId="3"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0" fontId="7" fillId="0" borderId="0" applyNumberFormat="0" applyFill="0" applyBorder="0" applyAlignment="0" applyProtection="0"/>
    <xf numFmtId="9" fontId="5" fillId="0" borderId="0" applyFont="0" applyFill="0" applyBorder="0" applyAlignment="0" applyProtection="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206">
    <xf numFmtId="0" fontId="0" fillId="0" borderId="0" xfId="0"/>
    <xf numFmtId="165" fontId="6" fillId="2" borderId="4" xfId="5" applyNumberFormat="1" applyFont="1" applyFill="1" applyBorder="1" applyAlignment="1" applyProtection="1">
      <alignment horizontal="center" vertical="center" wrapText="1"/>
    </xf>
    <xf numFmtId="9" fontId="6" fillId="2" borderId="7" xfId="5" applyNumberFormat="1" applyFont="1" applyFill="1" applyBorder="1" applyAlignment="1" applyProtection="1">
      <alignment horizontal="center" vertical="center" wrapText="1"/>
    </xf>
    <xf numFmtId="9" fontId="6" fillId="2" borderId="26" xfId="5" applyNumberFormat="1" applyFont="1" applyFill="1" applyBorder="1" applyAlignment="1" applyProtection="1">
      <alignment horizontal="center" vertical="center" wrapText="1"/>
    </xf>
    <xf numFmtId="9" fontId="6" fillId="2" borderId="1" xfId="5" applyNumberFormat="1" applyFont="1" applyFill="1" applyBorder="1" applyAlignment="1" applyProtection="1">
      <alignment horizontal="center" vertical="center" wrapText="1"/>
    </xf>
    <xf numFmtId="9" fontId="6" fillId="2" borderId="4" xfId="5" applyNumberFormat="1" applyFont="1" applyFill="1" applyBorder="1" applyAlignment="1" applyProtection="1">
      <alignment horizontal="center" vertical="center" wrapText="1"/>
    </xf>
    <xf numFmtId="9" fontId="6" fillId="2" borderId="7" xfId="5" applyNumberFormat="1" applyFont="1" applyFill="1" applyBorder="1" applyAlignment="1" applyProtection="1">
      <alignment horizontal="center" wrapText="1"/>
    </xf>
    <xf numFmtId="9" fontId="6" fillId="2" borderId="3" xfId="5" applyNumberFormat="1" applyFont="1" applyFill="1" applyBorder="1" applyAlignment="1" applyProtection="1">
      <alignment horizontal="center" vertical="center" wrapText="1"/>
    </xf>
    <xf numFmtId="9" fontId="6" fillId="2" borderId="3" xfId="5" applyNumberFormat="1" applyFont="1" applyFill="1" applyBorder="1" applyAlignment="1" applyProtection="1">
      <alignment horizontal="center" wrapText="1"/>
    </xf>
    <xf numFmtId="9" fontId="6" fillId="2" borderId="27" xfId="5" applyNumberFormat="1" applyFont="1" applyFill="1" applyBorder="1" applyAlignment="1" applyProtection="1">
      <alignment horizontal="center" vertical="center" wrapText="1"/>
    </xf>
    <xf numFmtId="9" fontId="6" fillId="2" borderId="3" xfId="5" applyNumberFormat="1" applyFont="1" applyFill="1" applyBorder="1" applyAlignment="1" applyProtection="1">
      <alignment horizontal="center" vertical="top" wrapText="1"/>
    </xf>
    <xf numFmtId="9" fontId="6" fillId="2" borderId="4" xfId="5" applyNumberFormat="1" applyFont="1" applyFill="1" applyBorder="1" applyAlignment="1" applyProtection="1">
      <alignment horizontal="center" wrapText="1"/>
    </xf>
    <xf numFmtId="165" fontId="6" fillId="2" borderId="7" xfId="5" applyNumberFormat="1" applyFont="1" applyFill="1" applyBorder="1" applyAlignment="1" applyProtection="1">
      <alignment horizontal="center" vertical="center" wrapText="1"/>
    </xf>
    <xf numFmtId="165" fontId="6" fillId="2" borderId="3" xfId="5" applyNumberFormat="1" applyFont="1" applyFill="1" applyBorder="1" applyAlignment="1" applyProtection="1">
      <alignment horizontal="center" vertical="center" wrapText="1"/>
    </xf>
    <xf numFmtId="0" fontId="0" fillId="0" borderId="0" xfId="0" applyAlignment="1">
      <alignment shrinkToFit="1"/>
    </xf>
    <xf numFmtId="164" fontId="6" fillId="2" borderId="1" xfId="5" applyNumberFormat="1" applyFont="1" applyFill="1" applyBorder="1" applyAlignment="1" applyProtection="1">
      <alignment horizontal="center" vertical="center" wrapText="1"/>
    </xf>
    <xf numFmtId="0" fontId="6" fillId="2" borderId="0" xfId="6" applyFont="1" applyFill="1" applyAlignment="1" applyProtection="1">
      <alignment horizontal="left" vertical="center"/>
      <protection locked="0"/>
    </xf>
    <xf numFmtId="0" fontId="6" fillId="2" borderId="0" xfId="6" applyFont="1" applyFill="1" applyAlignment="1" applyProtection="1">
      <alignment vertical="center"/>
      <protection locked="0"/>
    </xf>
    <xf numFmtId="41" fontId="6" fillId="2" borderId="0" xfId="9" applyFont="1" applyFill="1" applyAlignment="1" applyProtection="1">
      <alignment vertical="center"/>
      <protection locked="0"/>
    </xf>
    <xf numFmtId="0" fontId="11" fillId="2" borderId="0" xfId="6" applyFont="1" applyFill="1" applyAlignment="1">
      <alignment vertical="center"/>
    </xf>
    <xf numFmtId="0" fontId="11" fillId="2" borderId="0" xfId="6" applyFont="1" applyFill="1" applyAlignment="1">
      <alignment horizontal="center" vertical="center"/>
    </xf>
    <xf numFmtId="0" fontId="6" fillId="2" borderId="0" xfId="6" applyFont="1" applyFill="1" applyAlignment="1">
      <alignment horizontal="center"/>
    </xf>
    <xf numFmtId="0" fontId="6" fillId="2" borderId="0" xfId="6" applyFont="1" applyFill="1" applyAlignment="1">
      <alignment horizontal="justify" vertical="center"/>
    </xf>
    <xf numFmtId="0" fontId="9" fillId="2" borderId="0" xfId="6" applyFont="1" applyFill="1" applyAlignment="1">
      <alignment horizontal="center"/>
    </xf>
    <xf numFmtId="0" fontId="9" fillId="2" borderId="0" xfId="6" applyFont="1" applyFill="1"/>
    <xf numFmtId="0" fontId="11" fillId="2" borderId="0" xfId="6" applyFont="1" applyFill="1" applyAlignment="1">
      <alignment horizontal="left" vertical="center"/>
    </xf>
    <xf numFmtId="41" fontId="12" fillId="2" borderId="0" xfId="9" applyFont="1" applyFill="1" applyAlignment="1">
      <alignment vertical="center"/>
    </xf>
    <xf numFmtId="9" fontId="11" fillId="2" borderId="0" xfId="11" applyFont="1" applyFill="1" applyAlignment="1">
      <alignment vertical="center"/>
    </xf>
    <xf numFmtId="0" fontId="6" fillId="2" borderId="0" xfId="5" applyFont="1" applyFill="1" applyAlignment="1" applyProtection="1">
      <alignment horizontal="left" vertical="center"/>
      <protection locked="0"/>
    </xf>
    <xf numFmtId="0" fontId="6" fillId="2" borderId="0" xfId="5" applyFont="1" applyFill="1" applyAlignment="1" applyProtection="1">
      <alignment vertical="center"/>
      <protection locked="0"/>
    </xf>
    <xf numFmtId="0" fontId="12" fillId="2" borderId="0" xfId="5" applyFont="1" applyFill="1" applyAlignment="1">
      <alignment vertical="center"/>
    </xf>
    <xf numFmtId="9" fontId="13" fillId="2" borderId="0" xfId="7" applyFont="1" applyFill="1" applyBorder="1" applyAlignment="1">
      <alignment horizontal="center" vertical="center" wrapText="1"/>
    </xf>
    <xf numFmtId="0" fontId="14" fillId="2" borderId="0" xfId="5" applyFont="1" applyFill="1" applyAlignment="1">
      <alignment horizontal="left" vertical="center"/>
    </xf>
    <xf numFmtId="0" fontId="14" fillId="2" borderId="0" xfId="5" applyFont="1" applyFill="1" applyAlignment="1">
      <alignment vertical="center"/>
    </xf>
    <xf numFmtId="41" fontId="14" fillId="2" borderId="0" xfId="9" applyFont="1" applyFill="1" applyAlignment="1" applyProtection="1">
      <alignment vertical="center"/>
      <protection locked="0"/>
    </xf>
    <xf numFmtId="0" fontId="14" fillId="2" borderId="0" xfId="5" applyFont="1" applyFill="1" applyAlignment="1" applyProtection="1">
      <alignment vertical="center"/>
      <protection locked="0"/>
    </xf>
    <xf numFmtId="0" fontId="6" fillId="2" borderId="2" xfId="5" applyFont="1" applyFill="1" applyBorder="1" applyAlignment="1" applyProtection="1">
      <alignment horizontal="justify" vertical="center" wrapText="1"/>
    </xf>
    <xf numFmtId="0" fontId="6" fillId="2" borderId="3" xfId="5" applyFont="1" applyFill="1" applyBorder="1" applyAlignment="1" applyProtection="1">
      <alignment horizontal="justify" vertical="center" wrapText="1"/>
    </xf>
    <xf numFmtId="0" fontId="6" fillId="2" borderId="4" xfId="5" applyFont="1" applyFill="1" applyBorder="1" applyAlignment="1" applyProtection="1">
      <alignment horizontal="justify" vertical="center" wrapText="1"/>
    </xf>
    <xf numFmtId="164" fontId="6" fillId="2" borderId="4" xfId="5" applyNumberFormat="1" applyFont="1" applyFill="1" applyBorder="1" applyAlignment="1" applyProtection="1">
      <alignment horizontal="center" vertical="center" wrapText="1"/>
    </xf>
    <xf numFmtId="9" fontId="6" fillId="2" borderId="4" xfId="7" applyFont="1" applyFill="1" applyBorder="1" applyAlignment="1" applyProtection="1">
      <alignment horizontal="center" vertical="center" wrapText="1"/>
    </xf>
    <xf numFmtId="0" fontId="6" fillId="2" borderId="4" xfId="5" applyFont="1" applyFill="1" applyBorder="1" applyAlignment="1" applyProtection="1">
      <alignment horizontal="center" vertical="center" wrapText="1"/>
    </xf>
    <xf numFmtId="14" fontId="6" fillId="2" borderId="7" xfId="5" applyNumberFormat="1" applyFont="1" applyFill="1" applyBorder="1" applyAlignment="1" applyProtection="1">
      <alignment horizontal="center" vertical="center"/>
    </xf>
    <xf numFmtId="14" fontId="6" fillId="2" borderId="29" xfId="5" applyNumberFormat="1" applyFont="1" applyFill="1" applyBorder="1" applyAlignment="1" applyProtection="1">
      <alignment horizontal="center" vertical="center"/>
    </xf>
    <xf numFmtId="9" fontId="9" fillId="2" borderId="0" xfId="7" applyFont="1" applyFill="1" applyBorder="1" applyAlignment="1">
      <alignment horizontal="center" vertical="center" wrapText="1"/>
    </xf>
    <xf numFmtId="0" fontId="12" fillId="2" borderId="0" xfId="5" applyFont="1" applyFill="1" applyAlignment="1">
      <alignment horizontal="left" vertical="center"/>
    </xf>
    <xf numFmtId="0" fontId="6" fillId="2" borderId="2" xfId="5" applyFont="1" applyFill="1" applyBorder="1" applyAlignment="1" applyProtection="1">
      <alignment horizontal="justify" wrapText="1"/>
    </xf>
    <xf numFmtId="0" fontId="6" fillId="2" borderId="1" xfId="5" applyFont="1" applyFill="1" applyBorder="1" applyAlignment="1" applyProtection="1">
      <alignment horizontal="justify" vertical="center" wrapText="1"/>
    </xf>
    <xf numFmtId="14" fontId="6" fillId="2" borderId="3" xfId="5" applyNumberFormat="1" applyFont="1" applyFill="1" applyBorder="1" applyAlignment="1" applyProtection="1">
      <alignment horizontal="center" vertical="center"/>
    </xf>
    <xf numFmtId="14" fontId="6" fillId="2" borderId="24" xfId="5" applyNumberFormat="1" applyFont="1" applyFill="1" applyBorder="1" applyAlignment="1" applyProtection="1">
      <alignment horizontal="center" vertical="center"/>
    </xf>
    <xf numFmtId="9" fontId="12" fillId="2" borderId="0" xfId="8" applyFont="1" applyFill="1" applyAlignment="1">
      <alignment vertical="center"/>
    </xf>
    <xf numFmtId="9" fontId="12" fillId="2" borderId="0" xfId="9" applyNumberFormat="1" applyFont="1" applyFill="1" applyAlignment="1">
      <alignment vertical="center"/>
    </xf>
    <xf numFmtId="9" fontId="6" fillId="2" borderId="1" xfId="7" applyFont="1" applyFill="1" applyBorder="1" applyAlignment="1" applyProtection="1">
      <alignment horizontal="center" vertical="center" wrapText="1"/>
    </xf>
    <xf numFmtId="0" fontId="6" fillId="2" borderId="1" xfId="5" quotePrefix="1" applyFont="1" applyFill="1" applyBorder="1" applyAlignment="1" applyProtection="1">
      <alignment horizontal="center" vertical="center" wrapText="1"/>
    </xf>
    <xf numFmtId="14" fontId="6" fillId="2" borderId="4" xfId="5" applyNumberFormat="1" applyFont="1" applyFill="1" applyBorder="1" applyAlignment="1" applyProtection="1">
      <alignment horizontal="center" vertical="center"/>
    </xf>
    <xf numFmtId="14" fontId="6" fillId="2" borderId="6" xfId="5" applyNumberFormat="1" applyFont="1" applyFill="1" applyBorder="1" applyAlignment="1" applyProtection="1">
      <alignment horizontal="center" vertical="center"/>
    </xf>
    <xf numFmtId="0" fontId="6" fillId="2" borderId="7" xfId="5" applyFont="1" applyFill="1" applyBorder="1" applyAlignment="1" applyProtection="1">
      <alignment horizontal="justify" vertical="center" wrapText="1"/>
    </xf>
    <xf numFmtId="0" fontId="6" fillId="2" borderId="1" xfId="5" applyFont="1" applyFill="1" applyBorder="1" applyAlignment="1" applyProtection="1">
      <alignment horizontal="center" vertical="center" wrapText="1"/>
    </xf>
    <xf numFmtId="0" fontId="6" fillId="2" borderId="7" xfId="5" applyFont="1" applyFill="1" applyBorder="1" applyAlignment="1" applyProtection="1">
      <alignment horizontal="center" wrapText="1"/>
    </xf>
    <xf numFmtId="14" fontId="6" fillId="2" borderId="7" xfId="5" applyNumberFormat="1" applyFont="1" applyFill="1" applyBorder="1" applyAlignment="1" applyProtection="1">
      <alignment horizontal="center"/>
    </xf>
    <xf numFmtId="14" fontId="6" fillId="2" borderId="10" xfId="5" applyNumberFormat="1" applyFont="1" applyFill="1" applyBorder="1" applyAlignment="1" applyProtection="1">
      <alignment horizontal="center"/>
    </xf>
    <xf numFmtId="10" fontId="9" fillId="2" borderId="0" xfId="7" applyNumberFormat="1" applyFont="1" applyFill="1" applyBorder="1" applyAlignment="1">
      <alignment horizontal="center" vertical="center" wrapText="1"/>
    </xf>
    <xf numFmtId="10" fontId="12" fillId="2" borderId="0" xfId="8" applyNumberFormat="1" applyFont="1" applyFill="1" applyAlignment="1">
      <alignment vertical="center"/>
    </xf>
    <xf numFmtId="0" fontId="6" fillId="2" borderId="33" xfId="5" applyFont="1" applyFill="1" applyBorder="1" applyAlignment="1" applyProtection="1">
      <alignment horizontal="justify" vertical="center" wrapText="1"/>
    </xf>
    <xf numFmtId="0" fontId="6" fillId="2" borderId="26" xfId="5" applyFont="1" applyFill="1" applyBorder="1" applyAlignment="1" applyProtection="1">
      <alignment horizontal="justify" vertical="center" wrapText="1"/>
    </xf>
    <xf numFmtId="0" fontId="6" fillId="2" borderId="18" xfId="5" applyFont="1" applyFill="1" applyBorder="1" applyAlignment="1" applyProtection="1">
      <alignment horizontal="justify" vertical="center" wrapText="1"/>
    </xf>
    <xf numFmtId="164" fontId="6" fillId="2" borderId="18" xfId="5" applyNumberFormat="1" applyFont="1" applyFill="1" applyBorder="1" applyAlignment="1" applyProtection="1">
      <alignment horizontal="center" vertical="center" wrapText="1"/>
    </xf>
    <xf numFmtId="9" fontId="6" fillId="2" borderId="18" xfId="7" applyFont="1" applyFill="1" applyBorder="1" applyAlignment="1" applyProtection="1">
      <alignment horizontal="center" vertical="center" wrapText="1"/>
    </xf>
    <xf numFmtId="0" fontId="6" fillId="2" borderId="18" xfId="5" quotePrefix="1" applyFont="1" applyFill="1" applyBorder="1" applyAlignment="1" applyProtection="1">
      <alignment horizontal="center" vertical="center" wrapText="1"/>
    </xf>
    <xf numFmtId="0" fontId="6" fillId="2" borderId="26" xfId="5" applyFont="1" applyFill="1" applyBorder="1" applyAlignment="1" applyProtection="1">
      <alignment horizontal="center" vertical="center" wrapText="1"/>
    </xf>
    <xf numFmtId="14" fontId="6" fillId="2" borderId="26" xfId="5" applyNumberFormat="1" applyFont="1" applyFill="1" applyBorder="1" applyAlignment="1" applyProtection="1">
      <alignment horizontal="center" vertical="center"/>
    </xf>
    <xf numFmtId="14" fontId="6" fillId="2" borderId="34" xfId="5" applyNumberFormat="1" applyFont="1" applyFill="1" applyBorder="1" applyAlignment="1" applyProtection="1">
      <alignment horizontal="center" vertical="center"/>
    </xf>
    <xf numFmtId="166" fontId="12" fillId="2" borderId="0" xfId="5" applyNumberFormat="1" applyFont="1" applyFill="1" applyAlignment="1">
      <alignment vertical="center"/>
    </xf>
    <xf numFmtId="0" fontId="6" fillId="2" borderId="28" xfId="5" applyFont="1" applyFill="1" applyBorder="1" applyAlignment="1" applyProtection="1">
      <alignment horizontal="justify" vertical="center" wrapText="1"/>
    </xf>
    <xf numFmtId="0" fontId="6" fillId="2" borderId="27" xfId="5" applyFont="1" applyFill="1" applyBorder="1" applyAlignment="1" applyProtection="1">
      <alignment horizontal="justify" vertical="center" wrapText="1"/>
    </xf>
    <xf numFmtId="0" fontId="6" fillId="2" borderId="13" xfId="5" applyFont="1" applyFill="1" applyBorder="1" applyAlignment="1" applyProtection="1">
      <alignment horizontal="justify" vertical="center" wrapText="1"/>
    </xf>
    <xf numFmtId="164" fontId="6" fillId="2" borderId="13" xfId="5" applyNumberFormat="1" applyFont="1" applyFill="1" applyBorder="1" applyAlignment="1" applyProtection="1">
      <alignment horizontal="center" vertical="center" wrapText="1"/>
    </xf>
    <xf numFmtId="9" fontId="6" fillId="2" borderId="13" xfId="7" applyFont="1" applyFill="1" applyBorder="1" applyAlignment="1" applyProtection="1">
      <alignment horizontal="center" vertical="center" wrapText="1"/>
    </xf>
    <xf numFmtId="0" fontId="6" fillId="2" borderId="13" xfId="5" applyFont="1" applyFill="1" applyBorder="1" applyAlignment="1" applyProtection="1">
      <alignment horizontal="center" vertical="center" wrapText="1"/>
    </xf>
    <xf numFmtId="0" fontId="6" fillId="2" borderId="27" xfId="5" applyFont="1" applyFill="1" applyBorder="1" applyAlignment="1" applyProtection="1">
      <alignment horizontal="center" vertical="center" wrapText="1"/>
    </xf>
    <xf numFmtId="14" fontId="6" fillId="2" borderId="27" xfId="5" applyNumberFormat="1" applyFont="1" applyFill="1" applyBorder="1" applyAlignment="1" applyProtection="1">
      <alignment horizontal="center" vertical="center"/>
    </xf>
    <xf numFmtId="14" fontId="6" fillId="2" borderId="35" xfId="5" applyNumberFormat="1" applyFont="1" applyFill="1" applyBorder="1" applyAlignment="1" applyProtection="1">
      <alignment horizontal="center" vertical="center"/>
    </xf>
    <xf numFmtId="0" fontId="6" fillId="2" borderId="3" xfId="5" applyFont="1" applyFill="1" applyBorder="1" applyAlignment="1" applyProtection="1">
      <alignment horizontal="center" wrapText="1"/>
    </xf>
    <xf numFmtId="14" fontId="6" fillId="2" borderId="3" xfId="5" applyNumberFormat="1" applyFont="1" applyFill="1" applyBorder="1" applyAlignment="1" applyProtection="1">
      <alignment horizontal="center"/>
    </xf>
    <xf numFmtId="14" fontId="6" fillId="2" borderId="5" xfId="5" applyNumberFormat="1" applyFont="1" applyFill="1" applyBorder="1" applyAlignment="1" applyProtection="1">
      <alignment horizontal="center"/>
    </xf>
    <xf numFmtId="0" fontId="6" fillId="2" borderId="3" xfId="5" applyFont="1" applyFill="1" applyBorder="1" applyAlignment="1" applyProtection="1">
      <alignment horizontal="justify" vertical="top" wrapText="1"/>
    </xf>
    <xf numFmtId="0" fontId="6" fillId="2" borderId="3" xfId="5" applyFont="1" applyFill="1" applyBorder="1" applyAlignment="1" applyProtection="1">
      <alignment horizontal="center" vertical="top" wrapText="1"/>
    </xf>
    <xf numFmtId="14" fontId="6" fillId="2" borderId="3" xfId="5" applyNumberFormat="1" applyFont="1" applyFill="1" applyBorder="1" applyAlignment="1" applyProtection="1">
      <alignment horizontal="center" vertical="top"/>
    </xf>
    <xf numFmtId="14" fontId="6" fillId="2" borderId="5" xfId="5" applyNumberFormat="1" applyFont="1" applyFill="1" applyBorder="1" applyAlignment="1" applyProtection="1">
      <alignment horizontal="center" vertical="top"/>
    </xf>
    <xf numFmtId="0" fontId="6" fillId="2" borderId="8" xfId="5" applyFont="1" applyFill="1" applyBorder="1" applyAlignment="1" applyProtection="1">
      <alignment horizontal="justify" vertical="center" wrapText="1"/>
    </xf>
    <xf numFmtId="14" fontId="6" fillId="2" borderId="1" xfId="5" applyNumberFormat="1" applyFont="1" applyFill="1" applyBorder="1" applyAlignment="1" applyProtection="1">
      <alignment horizontal="center" vertical="center"/>
    </xf>
    <xf numFmtId="14" fontId="6" fillId="2" borderId="32" xfId="5" applyNumberFormat="1" applyFont="1" applyFill="1" applyBorder="1" applyAlignment="1" applyProtection="1">
      <alignment horizontal="center" vertical="center"/>
    </xf>
    <xf numFmtId="10" fontId="6" fillId="2" borderId="4" xfId="7" applyNumberFormat="1" applyFont="1" applyFill="1" applyBorder="1" applyAlignment="1" applyProtection="1">
      <alignment horizontal="center" vertical="center" wrapText="1"/>
    </xf>
    <xf numFmtId="0" fontId="6" fillId="2" borderId="7" xfId="5" applyFont="1" applyFill="1" applyBorder="1" applyAlignment="1" applyProtection="1">
      <alignment horizontal="center" vertical="center" wrapText="1"/>
    </xf>
    <xf numFmtId="14" fontId="6" fillId="2" borderId="10" xfId="5" applyNumberFormat="1" applyFont="1" applyFill="1" applyBorder="1" applyAlignment="1" applyProtection="1">
      <alignment horizontal="center" vertical="center"/>
    </xf>
    <xf numFmtId="10" fontId="6" fillId="2" borderId="1" xfId="7" applyNumberFormat="1" applyFont="1" applyFill="1" applyBorder="1" applyAlignment="1" applyProtection="1">
      <alignment horizontal="center" vertical="center" wrapText="1"/>
    </xf>
    <xf numFmtId="0" fontId="6" fillId="2" borderId="3" xfId="5" applyFont="1" applyFill="1" applyBorder="1" applyAlignment="1" applyProtection="1">
      <alignment horizontal="center" vertical="center" wrapText="1"/>
    </xf>
    <xf numFmtId="14" fontId="6" fillId="2" borderId="5" xfId="5" applyNumberFormat="1" applyFont="1" applyFill="1" applyBorder="1" applyAlignment="1" applyProtection="1">
      <alignment horizontal="center" vertical="center"/>
    </xf>
    <xf numFmtId="0" fontId="6" fillId="2" borderId="3" xfId="5" applyFont="1" applyFill="1" applyBorder="1" applyAlignment="1" applyProtection="1">
      <alignment horizontal="justify" wrapText="1"/>
    </xf>
    <xf numFmtId="0" fontId="6" fillId="2" borderId="7" xfId="5" applyFont="1" applyFill="1" applyBorder="1" applyAlignment="1" applyProtection="1">
      <alignment horizontal="justify" wrapText="1"/>
    </xf>
    <xf numFmtId="14" fontId="6" fillId="2" borderId="1" xfId="5" applyNumberFormat="1" applyFont="1" applyFill="1" applyBorder="1" applyAlignment="1" applyProtection="1">
      <alignment horizontal="center"/>
    </xf>
    <xf numFmtId="0" fontId="6" fillId="2" borderId="4" xfId="5" applyFont="1" applyFill="1" applyBorder="1" applyAlignment="1" applyProtection="1">
      <alignment horizontal="justify" wrapText="1"/>
    </xf>
    <xf numFmtId="0" fontId="6" fillId="2" borderId="4" xfId="5" applyFont="1" applyFill="1" applyBorder="1" applyAlignment="1" applyProtection="1">
      <alignment horizontal="center" wrapText="1"/>
    </xf>
    <xf numFmtId="14" fontId="6" fillId="2" borderId="6" xfId="5" applyNumberFormat="1" applyFont="1" applyFill="1" applyBorder="1" applyAlignment="1" applyProtection="1">
      <alignment horizontal="center"/>
    </xf>
    <xf numFmtId="14" fontId="6" fillId="2" borderId="18" xfId="5" applyNumberFormat="1" applyFont="1" applyFill="1" applyBorder="1" applyAlignment="1" applyProtection="1">
      <alignment horizontal="center" vertical="center" wrapText="1"/>
    </xf>
    <xf numFmtId="10" fontId="6" fillId="2" borderId="18" xfId="5" applyNumberFormat="1" applyFont="1" applyFill="1" applyBorder="1" applyAlignment="1" applyProtection="1">
      <alignment horizontal="center" vertical="center" wrapText="1"/>
    </xf>
    <xf numFmtId="0" fontId="6" fillId="2" borderId="18" xfId="5" applyFont="1" applyFill="1" applyBorder="1" applyAlignment="1" applyProtection="1">
      <alignment horizontal="center" vertical="center" wrapText="1"/>
    </xf>
    <xf numFmtId="9" fontId="6" fillId="2" borderId="18" xfId="5" applyNumberFormat="1" applyFont="1" applyFill="1" applyBorder="1" applyAlignment="1" applyProtection="1">
      <alignment horizontal="center" vertical="center"/>
    </xf>
    <xf numFmtId="14" fontId="6" fillId="2" borderId="18" xfId="5" applyNumberFormat="1" applyFont="1" applyFill="1" applyBorder="1" applyAlignment="1" applyProtection="1">
      <alignment horizontal="center" vertical="center"/>
    </xf>
    <xf numFmtId="14" fontId="6" fillId="2" borderId="36" xfId="5" applyNumberFormat="1" applyFont="1" applyFill="1" applyBorder="1" applyAlignment="1" applyProtection="1">
      <alignment horizontal="center" vertical="center"/>
    </xf>
    <xf numFmtId="10" fontId="6" fillId="2" borderId="13" xfId="7" applyNumberFormat="1" applyFont="1" applyFill="1" applyBorder="1" applyAlignment="1" applyProtection="1">
      <alignment horizontal="center" vertical="center" wrapText="1"/>
    </xf>
    <xf numFmtId="14" fontId="6" fillId="2" borderId="13" xfId="5" applyNumberFormat="1" applyFont="1" applyFill="1" applyBorder="1" applyAlignment="1" applyProtection="1">
      <alignment horizontal="center" vertical="center"/>
    </xf>
    <xf numFmtId="0" fontId="12" fillId="2" borderId="0" xfId="5" applyFont="1" applyFill="1" applyAlignment="1">
      <alignment vertical="center" wrapText="1"/>
    </xf>
    <xf numFmtId="10" fontId="6" fillId="2" borderId="18" xfId="7" applyNumberFormat="1" applyFont="1" applyFill="1" applyBorder="1" applyAlignment="1" applyProtection="1">
      <alignment horizontal="center" vertical="center" wrapText="1"/>
    </xf>
    <xf numFmtId="0" fontId="15" fillId="2" borderId="30" xfId="6" applyFont="1" applyFill="1" applyBorder="1" applyAlignment="1">
      <alignment horizontal="center" vertical="center" wrapText="1"/>
    </xf>
    <xf numFmtId="10" fontId="9" fillId="2" borderId="19" xfId="6" applyNumberFormat="1" applyFont="1" applyFill="1" applyBorder="1" applyAlignment="1">
      <alignment horizontal="center" vertical="center"/>
    </xf>
    <xf numFmtId="9" fontId="9" fillId="2" borderId="19" xfId="6" applyNumberFormat="1" applyFont="1" applyFill="1" applyBorder="1" applyAlignment="1">
      <alignment horizontal="center" vertical="center"/>
    </xf>
    <xf numFmtId="9" fontId="9" fillId="2" borderId="0" xfId="6" applyNumberFormat="1" applyFont="1" applyFill="1" applyBorder="1" applyAlignment="1">
      <alignment horizontal="center"/>
    </xf>
    <xf numFmtId="0" fontId="16" fillId="2" borderId="0" xfId="6" applyFont="1" applyFill="1" applyAlignment="1">
      <alignment vertical="center" wrapText="1"/>
    </xf>
    <xf numFmtId="0" fontId="17" fillId="2" borderId="0" xfId="6" applyFont="1" applyFill="1" applyAlignment="1">
      <alignment horizontal="center"/>
    </xf>
    <xf numFmtId="0" fontId="16" fillId="2" borderId="0" xfId="6" applyFont="1" applyFill="1" applyAlignment="1">
      <alignment vertical="center"/>
    </xf>
    <xf numFmtId="0" fontId="16" fillId="2" borderId="0" xfId="6" applyFont="1" applyFill="1" applyAlignment="1">
      <alignment horizontal="center" vertical="center" wrapText="1"/>
    </xf>
    <xf numFmtId="0" fontId="16" fillId="2" borderId="0" xfId="6" applyFont="1" applyFill="1" applyAlignment="1">
      <alignment horizontal="center" vertical="center"/>
    </xf>
    <xf numFmtId="0" fontId="18" fillId="2" borderId="12" xfId="6" applyFont="1" applyFill="1" applyBorder="1" applyAlignment="1">
      <alignment horizontal="center" vertical="center" wrapText="1"/>
    </xf>
    <xf numFmtId="0" fontId="18" fillId="2" borderId="13" xfId="6" applyFont="1" applyFill="1" applyBorder="1" applyAlignment="1">
      <alignment horizontal="center" vertical="center" wrapText="1"/>
    </xf>
    <xf numFmtId="0" fontId="18" fillId="2" borderId="14" xfId="6" applyFont="1" applyFill="1" applyBorder="1" applyAlignment="1">
      <alignment horizontal="center" vertical="center" wrapText="1"/>
    </xf>
    <xf numFmtId="0" fontId="18" fillId="2" borderId="0" xfId="6" applyFont="1" applyFill="1" applyBorder="1" applyAlignment="1">
      <alignment horizontal="center" vertical="center" wrapText="1"/>
    </xf>
    <xf numFmtId="0" fontId="18" fillId="2" borderId="0" xfId="6" applyFont="1" applyFill="1" applyAlignment="1">
      <alignment horizontal="center" vertical="center"/>
    </xf>
    <xf numFmtId="0" fontId="8" fillId="2" borderId="15" xfId="6" applyFont="1" applyFill="1" applyBorder="1" applyAlignment="1">
      <alignment horizontal="justify" vertical="center" wrapText="1"/>
    </xf>
    <xf numFmtId="0" fontId="8" fillId="2" borderId="1" xfId="6" applyFont="1" applyFill="1" applyBorder="1" applyAlignment="1">
      <alignment horizontal="center" vertical="center" wrapText="1"/>
    </xf>
    <xf numFmtId="0" fontId="8" fillId="2" borderId="1" xfId="6" applyFont="1" applyFill="1" applyBorder="1" applyAlignment="1">
      <alignment horizontal="justify" vertical="center" wrapText="1"/>
    </xf>
    <xf numFmtId="0" fontId="8" fillId="2" borderId="1" xfId="6" applyFont="1" applyFill="1" applyBorder="1" applyAlignment="1">
      <alignment horizontal="center" vertical="center"/>
    </xf>
    <xf numFmtId="10" fontId="8" fillId="2" borderId="1" xfId="7" applyNumberFormat="1" applyFont="1" applyFill="1" applyBorder="1" applyAlignment="1">
      <alignment horizontal="center" vertical="center" wrapText="1"/>
    </xf>
    <xf numFmtId="10" fontId="8" fillId="0" borderId="16" xfId="8" applyNumberFormat="1" applyFont="1" applyFill="1" applyBorder="1" applyAlignment="1">
      <alignment horizontal="center" vertical="center"/>
    </xf>
    <xf numFmtId="0" fontId="19" fillId="2" borderId="0" xfId="6" applyFont="1" applyFill="1" applyAlignment="1">
      <alignment vertical="center"/>
    </xf>
    <xf numFmtId="0" fontId="8" fillId="2" borderId="0" xfId="6" applyFont="1" applyFill="1" applyAlignment="1">
      <alignment vertical="center"/>
    </xf>
    <xf numFmtId="165" fontId="8" fillId="2" borderId="0" xfId="7" applyNumberFormat="1" applyFont="1" applyFill="1" applyBorder="1" applyAlignment="1">
      <alignment horizontal="center" vertical="center"/>
    </xf>
    <xf numFmtId="9" fontId="8" fillId="2" borderId="0" xfId="8" applyNumberFormat="1" applyFont="1" applyFill="1" applyBorder="1" applyAlignment="1">
      <alignment horizontal="center" vertical="center"/>
    </xf>
    <xf numFmtId="0" fontId="8" fillId="2" borderId="0" xfId="6" applyFont="1" applyFill="1" applyAlignment="1">
      <alignment vertical="center" wrapText="1"/>
    </xf>
    <xf numFmtId="0" fontId="8" fillId="2" borderId="0" xfId="6" applyFont="1" applyFill="1" applyAlignment="1">
      <alignment horizontal="center" vertical="center" wrapText="1"/>
    </xf>
    <xf numFmtId="0" fontId="8" fillId="2" borderId="0" xfId="6" applyFont="1" applyFill="1" applyAlignment="1">
      <alignment horizontal="justify" vertical="center" wrapText="1"/>
    </xf>
    <xf numFmtId="0" fontId="18" fillId="2" borderId="19" xfId="6" applyFont="1" applyFill="1" applyBorder="1" applyAlignment="1">
      <alignment horizontal="center" vertical="center" wrapText="1"/>
    </xf>
    <xf numFmtId="10" fontId="18" fillId="2" borderId="20" xfId="6" applyNumberFormat="1" applyFont="1" applyFill="1" applyBorder="1" applyAlignment="1">
      <alignment horizontal="center" vertical="center"/>
    </xf>
    <xf numFmtId="10" fontId="18" fillId="2" borderId="0" xfId="6" applyNumberFormat="1" applyFont="1" applyFill="1" applyBorder="1" applyAlignment="1">
      <alignment horizontal="center" vertical="center"/>
    </xf>
    <xf numFmtId="0" fontId="16" fillId="2" borderId="0" xfId="6" applyFont="1" applyFill="1" applyAlignment="1">
      <alignment horizontal="justify" vertical="center" wrapText="1"/>
    </xf>
    <xf numFmtId="10" fontId="16" fillId="2" borderId="0" xfId="6" applyNumberFormat="1" applyFont="1" applyFill="1" applyAlignment="1">
      <alignment horizontal="center" vertical="center"/>
    </xf>
    <xf numFmtId="9" fontId="8" fillId="0" borderId="0" xfId="7" applyFont="1" applyFill="1" applyBorder="1" applyAlignment="1">
      <alignment horizontal="center" vertical="center"/>
    </xf>
    <xf numFmtId="9" fontId="8" fillId="2" borderId="0" xfId="8" applyNumberFormat="1" applyFont="1" applyFill="1" applyBorder="1" applyAlignment="1">
      <alignment horizontal="center" vertical="center" wrapText="1"/>
    </xf>
    <xf numFmtId="0" fontId="6" fillId="2" borderId="8" xfId="6" applyFont="1" applyFill="1" applyBorder="1" applyAlignment="1">
      <alignment horizontal="center" vertical="center" wrapText="1"/>
    </xf>
    <xf numFmtId="0" fontId="6" fillId="2" borderId="4" xfId="6" applyFont="1" applyFill="1" applyBorder="1" applyAlignment="1">
      <alignment horizontal="justify" vertical="center" wrapText="1"/>
    </xf>
    <xf numFmtId="9" fontId="9" fillId="2" borderId="29" xfId="7" applyFont="1" applyFill="1" applyBorder="1" applyAlignment="1">
      <alignment horizontal="center" wrapText="1"/>
    </xf>
    <xf numFmtId="9" fontId="9" fillId="2" borderId="38" xfId="7" applyFont="1" applyFill="1" applyBorder="1" applyAlignment="1">
      <alignment horizontal="center" wrapText="1"/>
    </xf>
    <xf numFmtId="0" fontId="6" fillId="2" borderId="9" xfId="6" applyFont="1" applyFill="1" applyBorder="1" applyAlignment="1">
      <alignment horizontal="center" vertical="center" wrapText="1"/>
    </xf>
    <xf numFmtId="9" fontId="9" fillId="2" borderId="24" xfId="7" applyFont="1" applyFill="1" applyBorder="1" applyAlignment="1">
      <alignment horizontal="center" vertical="center" wrapText="1"/>
    </xf>
    <xf numFmtId="9" fontId="9" fillId="2" borderId="39" xfId="7" applyFont="1" applyFill="1" applyBorder="1" applyAlignment="1">
      <alignment horizontal="center" vertical="center" wrapText="1"/>
    </xf>
    <xf numFmtId="0" fontId="6" fillId="2" borderId="15" xfId="6" applyFont="1" applyFill="1" applyBorder="1" applyAlignment="1">
      <alignment horizontal="center" vertical="center" wrapText="1"/>
    </xf>
    <xf numFmtId="9" fontId="9" fillId="2" borderId="25" xfId="7" applyFont="1" applyFill="1" applyBorder="1" applyAlignment="1">
      <alignment horizontal="center" wrapText="1"/>
    </xf>
    <xf numFmtId="9" fontId="9" fillId="2" borderId="40" xfId="7" applyFont="1" applyFill="1" applyBorder="1" applyAlignment="1">
      <alignment horizontal="center" wrapText="1"/>
    </xf>
    <xf numFmtId="0" fontId="6" fillId="2" borderId="7" xfId="6" applyFont="1" applyFill="1" applyBorder="1" applyAlignment="1">
      <alignment horizontal="justify" vertical="center" wrapText="1"/>
    </xf>
    <xf numFmtId="9" fontId="9" fillId="2" borderId="29" xfId="7" applyNumberFormat="1" applyFont="1" applyFill="1" applyBorder="1" applyAlignment="1">
      <alignment horizontal="center" wrapText="1"/>
    </xf>
    <xf numFmtId="9" fontId="9" fillId="2" borderId="38" xfId="7" applyNumberFormat="1" applyFont="1" applyFill="1" applyBorder="1" applyAlignment="1">
      <alignment horizontal="center" wrapText="1"/>
    </xf>
    <xf numFmtId="0" fontId="6" fillId="2" borderId="17" xfId="6" quotePrefix="1" applyFont="1" applyFill="1" applyBorder="1" applyAlignment="1">
      <alignment horizontal="center" vertical="center" wrapText="1"/>
    </xf>
    <xf numFmtId="0" fontId="6" fillId="2" borderId="26" xfId="6" applyFont="1" applyFill="1" applyBorder="1" applyAlignment="1">
      <alignment horizontal="justify" vertical="top" wrapText="1"/>
    </xf>
    <xf numFmtId="9" fontId="9" fillId="2" borderId="31" xfId="7" applyNumberFormat="1" applyFont="1" applyFill="1" applyBorder="1" applyAlignment="1">
      <alignment horizontal="center" vertical="center" wrapText="1"/>
    </xf>
    <xf numFmtId="9" fontId="9" fillId="2" borderId="20" xfId="7" applyNumberFormat="1" applyFont="1" applyFill="1" applyBorder="1" applyAlignment="1">
      <alignment horizontal="center" vertical="center" wrapText="1"/>
    </xf>
    <xf numFmtId="0" fontId="6" fillId="2" borderId="28" xfId="6" quotePrefix="1" applyFont="1" applyFill="1" applyBorder="1" applyAlignment="1">
      <alignment horizontal="center" vertical="center" wrapText="1"/>
    </xf>
    <xf numFmtId="0" fontId="6" fillId="2" borderId="13" xfId="6" applyFont="1" applyFill="1" applyBorder="1" applyAlignment="1">
      <alignment horizontal="justify" vertical="center" wrapText="1"/>
    </xf>
    <xf numFmtId="9" fontId="9" fillId="2" borderId="11" xfId="7" applyFont="1" applyFill="1" applyBorder="1" applyAlignment="1">
      <alignment horizontal="center" wrapText="1"/>
    </xf>
    <xf numFmtId="9" fontId="9" fillId="2" borderId="23" xfId="7" applyFont="1" applyFill="1" applyBorder="1" applyAlignment="1">
      <alignment horizontal="center" wrapText="1"/>
    </xf>
    <xf numFmtId="0" fontId="6" fillId="2" borderId="15" xfId="6" quotePrefix="1" applyFont="1" applyFill="1" applyBorder="1" applyAlignment="1">
      <alignment horizontal="center" vertical="center" wrapText="1"/>
    </xf>
    <xf numFmtId="0" fontId="6" fillId="2" borderId="1" xfId="6" applyFont="1" applyFill="1" applyBorder="1" applyAlignment="1">
      <alignment horizontal="justify" vertical="center" wrapText="1"/>
    </xf>
    <xf numFmtId="9" fontId="9" fillId="2" borderId="24" xfId="7" applyFont="1" applyFill="1" applyBorder="1" applyAlignment="1">
      <alignment horizontal="center" wrapText="1"/>
    </xf>
    <xf numFmtId="9" fontId="9" fillId="2" borderId="39" xfId="7" applyFont="1" applyFill="1" applyBorder="1" applyAlignment="1">
      <alignment horizontal="center" wrapText="1"/>
    </xf>
    <xf numFmtId="9" fontId="9" fillId="2" borderId="24" xfId="7" applyFont="1" applyFill="1" applyBorder="1" applyAlignment="1">
      <alignment horizontal="center" vertical="top" wrapText="1"/>
    </xf>
    <xf numFmtId="9" fontId="9" fillId="2" borderId="39" xfId="7" applyFont="1" applyFill="1" applyBorder="1" applyAlignment="1">
      <alignment horizontal="center" vertical="top" wrapText="1"/>
    </xf>
    <xf numFmtId="9" fontId="9" fillId="2" borderId="16" xfId="7" applyFont="1" applyFill="1" applyBorder="1" applyAlignment="1">
      <alignment horizontal="center" vertical="center" wrapText="1"/>
    </xf>
    <xf numFmtId="9" fontId="9" fillId="2" borderId="41" xfId="7" applyFont="1" applyFill="1" applyBorder="1" applyAlignment="1">
      <alignment horizontal="center" vertical="center" wrapText="1"/>
    </xf>
    <xf numFmtId="0" fontId="6" fillId="2" borderId="2" xfId="6" applyFont="1" applyFill="1" applyBorder="1" applyAlignment="1">
      <alignment horizontal="center" vertical="center" wrapText="1"/>
    </xf>
    <xf numFmtId="0" fontId="6" fillId="2" borderId="3" xfId="6" applyFont="1" applyFill="1" applyBorder="1" applyAlignment="1">
      <alignment horizontal="justify" vertical="center" wrapText="1"/>
    </xf>
    <xf numFmtId="9" fontId="9" fillId="2" borderId="39" xfId="7" applyFont="1" applyFill="1" applyBorder="1" applyAlignment="1">
      <alignment vertical="center" wrapText="1"/>
    </xf>
    <xf numFmtId="9" fontId="9" fillId="2" borderId="25" xfId="7" applyFont="1" applyFill="1" applyBorder="1" applyAlignment="1">
      <alignment horizontal="center" vertical="center" wrapText="1"/>
    </xf>
    <xf numFmtId="9" fontId="9" fillId="2" borderId="40" xfId="7" applyFont="1" applyFill="1" applyBorder="1" applyAlignment="1">
      <alignment vertical="center" wrapText="1"/>
    </xf>
    <xf numFmtId="9" fontId="9" fillId="2" borderId="29" xfId="7" applyFont="1" applyFill="1" applyBorder="1" applyAlignment="1">
      <alignment horizontal="center" vertical="center" wrapText="1"/>
    </xf>
    <xf numFmtId="9" fontId="9" fillId="2" borderId="38" xfId="7" applyFont="1" applyFill="1" applyBorder="1" applyAlignment="1">
      <alignment vertical="center" wrapText="1"/>
    </xf>
    <xf numFmtId="0" fontId="6" fillId="2" borderId="9" xfId="6" quotePrefix="1" applyFont="1" applyFill="1" applyBorder="1" applyAlignment="1">
      <alignment horizontal="center" vertical="center" wrapText="1"/>
    </xf>
    <xf numFmtId="9" fontId="9" fillId="2" borderId="40" xfId="7" applyFont="1" applyFill="1" applyBorder="1" applyAlignment="1">
      <alignment horizontal="center" vertical="center" wrapText="1"/>
    </xf>
    <xf numFmtId="9" fontId="9" fillId="2" borderId="38" xfId="7" applyFont="1" applyFill="1" applyBorder="1" applyAlignment="1">
      <alignment horizontal="center" vertical="center" wrapText="1"/>
    </xf>
    <xf numFmtId="0" fontId="6" fillId="2" borderId="2" xfId="6" quotePrefix="1" applyFont="1" applyFill="1" applyBorder="1" applyAlignment="1">
      <alignment horizontal="center" vertical="center" wrapText="1"/>
    </xf>
    <xf numFmtId="0" fontId="6" fillId="2" borderId="8" xfId="6" quotePrefix="1" applyFont="1" applyFill="1" applyBorder="1" applyAlignment="1">
      <alignment horizontal="center" vertical="center" wrapText="1"/>
    </xf>
    <xf numFmtId="0" fontId="6" fillId="2" borderId="3" xfId="6" applyFont="1" applyFill="1" applyBorder="1" applyAlignment="1">
      <alignment horizontal="justify" wrapText="1"/>
    </xf>
    <xf numFmtId="0" fontId="6" fillId="2" borderId="17" xfId="6" applyFont="1" applyFill="1" applyBorder="1" applyAlignment="1">
      <alignment horizontal="center" vertical="center" wrapText="1"/>
    </xf>
    <xf numFmtId="0" fontId="6" fillId="2" borderId="26" xfId="6" applyFont="1" applyFill="1" applyBorder="1" applyAlignment="1">
      <alignment horizontal="justify" vertical="center" wrapText="1"/>
    </xf>
    <xf numFmtId="9" fontId="9" fillId="2" borderId="31" xfId="7" applyFont="1" applyFill="1" applyBorder="1" applyAlignment="1">
      <alignment horizontal="center" vertical="center" wrapText="1"/>
    </xf>
    <xf numFmtId="9" fontId="9" fillId="2" borderId="20" xfId="7" applyFont="1" applyFill="1" applyBorder="1" applyAlignment="1">
      <alignment horizontal="center" vertical="center" wrapText="1"/>
    </xf>
    <xf numFmtId="0" fontId="10" fillId="2" borderId="0" xfId="6" applyFont="1" applyFill="1" applyBorder="1" applyAlignment="1" applyProtection="1">
      <alignment horizontal="center" vertical="center" wrapText="1"/>
      <protection locked="0"/>
    </xf>
    <xf numFmtId="0" fontId="10" fillId="2" borderId="0" xfId="6" applyFont="1" applyFill="1" applyBorder="1" applyAlignment="1" applyProtection="1">
      <alignment horizontal="center" vertical="center"/>
      <protection locked="0"/>
    </xf>
    <xf numFmtId="0" fontId="9" fillId="2" borderId="21" xfId="6" applyFont="1" applyFill="1" applyBorder="1" applyAlignment="1" applyProtection="1">
      <alignment horizontal="center" vertical="center"/>
      <protection locked="0"/>
    </xf>
    <xf numFmtId="0" fontId="9" fillId="2" borderId="22" xfId="6" applyFont="1" applyFill="1" applyBorder="1" applyAlignment="1" applyProtection="1">
      <alignment horizontal="center" vertical="center"/>
      <protection locked="0"/>
    </xf>
    <xf numFmtId="0" fontId="9" fillId="2" borderId="23" xfId="6" applyFont="1" applyFill="1" applyBorder="1" applyAlignment="1" applyProtection="1">
      <alignment horizontal="center" vertical="center"/>
      <protection locked="0"/>
    </xf>
    <xf numFmtId="0" fontId="13" fillId="2" borderId="1" xfId="5" applyFont="1" applyFill="1" applyBorder="1" applyAlignment="1" applyProtection="1">
      <alignment horizontal="center" vertical="center" wrapText="1"/>
    </xf>
    <xf numFmtId="0" fontId="13" fillId="2" borderId="32" xfId="5" applyFont="1" applyFill="1" applyBorder="1" applyAlignment="1" applyProtection="1">
      <alignment horizontal="center" vertical="center" wrapText="1"/>
    </xf>
    <xf numFmtId="0" fontId="13" fillId="2" borderId="15" xfId="6" applyFont="1" applyFill="1" applyBorder="1" applyAlignment="1">
      <alignment horizontal="center" vertical="center" wrapText="1"/>
    </xf>
    <xf numFmtId="0" fontId="13" fillId="2" borderId="1" xfId="6" applyFont="1" applyFill="1" applyBorder="1" applyAlignment="1">
      <alignment horizontal="center" vertical="center" wrapText="1"/>
    </xf>
    <xf numFmtId="9" fontId="13" fillId="2" borderId="16" xfId="7" applyFont="1" applyFill="1" applyBorder="1" applyAlignment="1">
      <alignment horizontal="center" vertical="center" wrapText="1"/>
    </xf>
    <xf numFmtId="9" fontId="13" fillId="2" borderId="37" xfId="7" applyFont="1" applyFill="1" applyBorder="1" applyAlignment="1">
      <alignment horizontal="center" vertical="center" wrapText="1"/>
    </xf>
    <xf numFmtId="0" fontId="12" fillId="2" borderId="3" xfId="5" applyFont="1" applyFill="1" applyBorder="1" applyAlignment="1">
      <alignment vertical="center"/>
    </xf>
  </cellXfs>
  <cellStyles count="16">
    <cellStyle name="Hipervínculo 2" xfId="10" xr:uid="{00000000-0005-0000-0000-000001000000}"/>
    <cellStyle name="Millares [0] 2" xfId="9" xr:uid="{00000000-0005-0000-0000-000002000000}"/>
    <cellStyle name="Millares [0] 3" xfId="13" xr:uid="{00000000-0005-0000-0000-000003000000}"/>
    <cellStyle name="Normal" xfId="0" builtinId="0"/>
    <cellStyle name="Normal 2" xfId="2" xr:uid="{00000000-0005-0000-0000-000005000000}"/>
    <cellStyle name="Normal 2 2" xfId="5" xr:uid="{00000000-0005-0000-0000-000006000000}"/>
    <cellStyle name="Normal 3" xfId="4" xr:uid="{00000000-0005-0000-0000-000007000000}"/>
    <cellStyle name="Normal 4" xfId="12" xr:uid="{00000000-0005-0000-0000-000008000000}"/>
    <cellStyle name="Normal 7" xfId="1" xr:uid="{00000000-0005-0000-0000-000009000000}"/>
    <cellStyle name="Normal 7 2" xfId="6" xr:uid="{00000000-0005-0000-0000-00000A000000}"/>
    <cellStyle name="Normal 7 3" xfId="15" xr:uid="{00000000-0005-0000-0000-00000B000000}"/>
    <cellStyle name="Porcentaje" xfId="11" builtinId="5"/>
    <cellStyle name="Porcentaje 2" xfId="3" xr:uid="{00000000-0005-0000-0000-00000D000000}"/>
    <cellStyle name="Porcentaje 2 2" xfId="7" xr:uid="{00000000-0005-0000-0000-00000E000000}"/>
    <cellStyle name="Porcentaje 3" xfId="14" xr:uid="{00000000-0005-0000-0000-00000F000000}"/>
    <cellStyle name="Porcentaje 4" xfId="8" xr:uid="{00000000-0005-0000-0000-000010000000}"/>
  </cellStyles>
  <dxfs count="0"/>
  <tableStyles count="0" defaultTableStyle="TableStyleMedium2" defaultPivotStyle="PivotStyleLight16"/>
  <colors>
    <mruColors>
      <color rgb="FFF2F8EE"/>
      <color rgb="FFFDF0E9"/>
      <color rgb="FFE8F2E2"/>
      <color rgb="FF0000FF"/>
      <color rgb="FFFF66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476251</xdr:colOff>
      <xdr:row>5</xdr:row>
      <xdr:rowOff>552450</xdr:rowOff>
    </xdr:from>
    <xdr:ext cx="1990724" cy="382221"/>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BE6FDEF4-C014-49B2-9BB9-99DF41E71693}"/>
                </a:ext>
              </a:extLst>
            </xdr:cNvPr>
            <xdr:cNvSpPr txBox="1"/>
          </xdr:nvSpPr>
          <xdr:spPr>
            <a:xfrm>
              <a:off x="2714626" y="4619625"/>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𝐸𝑃</m:t>
                      </m:r>
                    </m:e>
                    <m:sub>
                      <m:r>
                        <a:rPr lang="es-CO" sz="1500" b="0" i="1">
                          <a:solidFill>
                            <a:sysClr val="windowText" lastClr="000000"/>
                          </a:solidFill>
                          <a:latin typeface="Cambria Math" panose="02040503050406030204" pitchFamily="18" charset="0"/>
                        </a:rPr>
                        <m:t>𝑡</m:t>
                      </m:r>
                    </m:sub>
                  </m:sSub>
                  <m:r>
                    <a:rPr lang="es-CO" sz="1500" b="0" i="1">
                      <a:solidFill>
                        <a:sysClr val="windowText" lastClr="000000"/>
                      </a:solidFill>
                      <a:latin typeface="Cambria Math" panose="02040503050406030204" pitchFamily="18" charset="0"/>
                    </a:rPr>
                    <m:t>=</m:t>
                  </m:r>
                  <m:r>
                    <a:rPr lang="en-US" sz="1500" b="0" i="1">
                      <a:solidFill>
                        <a:sysClr val="windowText" lastClr="000000"/>
                      </a:solidFill>
                      <a:latin typeface="Cambria Math" panose="02040503050406030204" pitchFamily="18" charset="0"/>
                    </a:rPr>
                    <m:t>1−</m:t>
                  </m:r>
                  <m:f>
                    <m:fPr>
                      <m:ctrlPr>
                        <a:rPr lang="es-CO" sz="1500" b="0" i="1">
                          <a:solidFill>
                            <a:sysClr val="windowText" lastClr="000000"/>
                          </a:solidFill>
                          <a:latin typeface="Cambria Math" panose="02040503050406030204" pitchFamily="18" charset="0"/>
                        </a:rPr>
                      </m:ctrlPr>
                    </m:fPr>
                    <m:num>
                      <m:r>
                        <a:rPr lang="es-CO" sz="1500" b="0" i="1">
                          <a:solidFill>
                            <a:sysClr val="windowText" lastClr="000000"/>
                          </a:solidFill>
                          <a:latin typeface="Cambria Math" panose="02040503050406030204" pitchFamily="18" charset="0"/>
                        </a:rPr>
                        <m:t>(</m:t>
                      </m:r>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𝐼𝑃</m:t>
                          </m:r>
                        </m:e>
                        <m:sub>
                          <m:r>
                            <a:rPr lang="es-CO" sz="1500" b="0" i="1">
                              <a:solidFill>
                                <a:sysClr val="windowText" lastClr="000000"/>
                              </a:solidFill>
                              <a:latin typeface="Cambria Math" panose="02040503050406030204" pitchFamily="18" charset="0"/>
                            </a:rPr>
                            <m:t>𝑡</m:t>
                          </m:r>
                          <m:r>
                            <a:rPr lang="es-CO" sz="1500" b="0" i="1">
                              <a:solidFill>
                                <a:sysClr val="windowText" lastClr="000000"/>
                              </a:solidFill>
                              <a:latin typeface="Cambria Math" panose="02040503050406030204" pitchFamily="18" charset="0"/>
                            </a:rPr>
                            <m:t>−</m:t>
                          </m:r>
                        </m:sub>
                      </m:sSub>
                      <m:r>
                        <a:rPr lang="es-CO" sz="1500" b="0" i="1">
                          <a:solidFill>
                            <a:sysClr val="windowText" lastClr="000000"/>
                          </a:solidFill>
                          <a:latin typeface="Cambria Math" panose="02040503050406030204" pitchFamily="18" charset="0"/>
                          <a:ea typeface="Cambria Math" panose="02040503050406030204" pitchFamily="18" charset="0"/>
                        </a:rPr>
                        <m:t>𝜑</m:t>
                      </m:r>
                      <m:sSub>
                        <m:sSubPr>
                          <m:ctrlPr>
                            <a:rPr lang="es-CO" sz="1500" b="0" i="1">
                              <a:solidFill>
                                <a:sysClr val="windowText" lastClr="000000"/>
                              </a:solidFill>
                              <a:effectLst/>
                              <a:latin typeface="Cambria Math" panose="02040503050406030204" pitchFamily="18" charset="0"/>
                              <a:ea typeface="+mn-ea"/>
                              <a:cs typeface="+mn-cs"/>
                            </a:rPr>
                          </m:ctrlPr>
                        </m:sSubPr>
                        <m:e>
                          <m:r>
                            <a:rPr lang="es-CO" sz="1500" b="0" i="1">
                              <a:solidFill>
                                <a:sysClr val="windowText" lastClr="000000"/>
                              </a:solidFill>
                              <a:effectLst/>
                              <a:latin typeface="Cambria Math" panose="02040503050406030204" pitchFamily="18" charset="0"/>
                              <a:ea typeface="+mn-ea"/>
                              <a:cs typeface="+mn-cs"/>
                            </a:rPr>
                            <m:t>𝐼𝑃</m:t>
                          </m:r>
                        </m:e>
                        <m:sub>
                          <m:r>
                            <a:rPr lang="es-CO" sz="1500" b="0" i="1">
                              <a:solidFill>
                                <a:sysClr val="windowText" lastClr="000000"/>
                              </a:solidFill>
                              <a:effectLst/>
                              <a:latin typeface="Cambria Math" panose="02040503050406030204" pitchFamily="18" charset="0"/>
                              <a:ea typeface="+mn-ea"/>
                              <a:cs typeface="+mn-cs"/>
                            </a:rPr>
                            <m:t>𝑡</m:t>
                          </m:r>
                          <m:r>
                            <a:rPr lang="es-CO" sz="1500" b="0" i="1">
                              <a:solidFill>
                                <a:sysClr val="windowText" lastClr="000000"/>
                              </a:solidFill>
                              <a:effectLst/>
                              <a:latin typeface="Cambria Math" panose="02040503050406030204" pitchFamily="18" charset="0"/>
                              <a:ea typeface="+mn-ea"/>
                              <a:cs typeface="+mn-cs"/>
                            </a:rPr>
                            <m:t>)</m:t>
                          </m:r>
                        </m:sub>
                      </m:sSub>
                    </m:num>
                    <m:den>
                      <m:sSub>
                        <m:sSubPr>
                          <m:ctrlPr>
                            <a:rPr lang="es-CO" sz="1500" b="0" i="1">
                              <a:solidFill>
                                <a:sysClr val="windowText" lastClr="000000"/>
                              </a:solidFill>
                              <a:latin typeface="Cambria Math" panose="02040503050406030204" pitchFamily="18" charset="0"/>
                            </a:rPr>
                          </m:ctrlPr>
                        </m:sSubPr>
                        <m:e>
                          <m:r>
                            <a:rPr lang="es-CO" sz="1500" b="0" i="1">
                              <a:solidFill>
                                <a:sysClr val="windowText" lastClr="000000"/>
                              </a:solidFill>
                              <a:latin typeface="Cambria Math" panose="02040503050406030204" pitchFamily="18" charset="0"/>
                            </a:rPr>
                            <m:t>𝐼𝑅</m:t>
                          </m:r>
                        </m:e>
                        <m:sub>
                          <m:r>
                            <a:rPr lang="es-CO" sz="1500" b="0" i="1">
                              <a:solidFill>
                                <a:sysClr val="windowText" lastClr="000000"/>
                              </a:solidFill>
                              <a:latin typeface="Cambria Math" panose="02040503050406030204" pitchFamily="18" charset="0"/>
                            </a:rPr>
                            <m:t>𝑡</m:t>
                          </m:r>
                        </m:sub>
                      </m:sSub>
                    </m:den>
                  </m:f>
                </m:oMath>
              </a14:m>
              <a:r>
                <a:rPr lang="es-CO" sz="1500">
                  <a:solidFill>
                    <a:sysClr val="windowText" lastClr="000000"/>
                  </a:solidFill>
                </a:rPr>
                <a:t>*100 </a:t>
              </a:r>
            </a:p>
          </xdr:txBody>
        </xdr:sp>
      </mc:Choice>
      <mc:Fallback xmlns="">
        <xdr:sp macro="" textlink="">
          <xdr:nvSpPr>
            <xdr:cNvPr id="3" name="CuadroTexto 2">
              <a:extLst>
                <a:ext uri="{FF2B5EF4-FFF2-40B4-BE49-F238E27FC236}">
                  <a16:creationId xmlns:a16="http://schemas.microsoft.com/office/drawing/2014/main" id="{BE6FDEF4-C014-49B2-9BB9-99DF41E71693}"/>
                </a:ext>
              </a:extLst>
            </xdr:cNvPr>
            <xdr:cNvSpPr txBox="1"/>
          </xdr:nvSpPr>
          <xdr:spPr>
            <a:xfrm>
              <a:off x="2714626" y="4619625"/>
              <a:ext cx="1990724" cy="382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s-CO" sz="1500" b="0" i="0">
                  <a:solidFill>
                    <a:sysClr val="windowText" lastClr="000000"/>
                  </a:solidFill>
                  <a:latin typeface="Cambria Math" panose="02040503050406030204" pitchFamily="18" charset="0"/>
                </a:rPr>
                <a:t>〖𝐸𝑃〗_𝑡=</a:t>
              </a:r>
              <a:r>
                <a:rPr lang="en-US" sz="1500" b="0" i="0">
                  <a:solidFill>
                    <a:sysClr val="windowText" lastClr="000000"/>
                  </a:solidFill>
                  <a:latin typeface="Cambria Math" panose="02040503050406030204" pitchFamily="18" charset="0"/>
                </a:rPr>
                <a:t>1−</a:t>
              </a:r>
              <a:r>
                <a:rPr lang="es-CO" sz="1500" b="0" i="0">
                  <a:solidFill>
                    <a:sysClr val="windowText" lastClr="000000"/>
                  </a:solidFill>
                  <a:latin typeface="Cambria Math" panose="02040503050406030204" pitchFamily="18" charset="0"/>
                </a:rPr>
                <a:t>((〖𝐼𝑃〗_(𝑡−)</a:t>
              </a:r>
              <a:r>
                <a:rPr lang="es-CO" sz="1500" b="0" i="0">
                  <a:solidFill>
                    <a:sysClr val="windowText" lastClr="000000"/>
                  </a:solidFill>
                  <a:latin typeface="Cambria Math" panose="02040503050406030204" pitchFamily="18" charset="0"/>
                  <a:ea typeface="Cambria Math" panose="02040503050406030204" pitchFamily="18" charset="0"/>
                </a:rPr>
                <a:t> 𝜑</a:t>
              </a:r>
              <a:r>
                <a:rPr lang="es-CO" sz="1500" b="0" i="0">
                  <a:solidFill>
                    <a:sysClr val="windowText" lastClr="000000"/>
                  </a:solidFill>
                  <a:effectLst/>
                  <a:latin typeface="Cambria Math" panose="02040503050406030204" pitchFamily="18" charset="0"/>
                  <a:ea typeface="+mn-ea"/>
                  <a:cs typeface="+mn-cs"/>
                </a:rPr>
                <a:t>〖𝐼𝑃〗_(𝑡)))/〖</a:t>
              </a:r>
              <a:r>
                <a:rPr lang="es-CO" sz="1500" b="0" i="0">
                  <a:solidFill>
                    <a:sysClr val="windowText" lastClr="000000"/>
                  </a:solidFill>
                  <a:latin typeface="Cambria Math" panose="02040503050406030204" pitchFamily="18" charset="0"/>
                </a:rPr>
                <a:t>𝐼𝑅〗_𝑡 </a:t>
              </a:r>
              <a:r>
                <a:rPr lang="es-CO" sz="1500">
                  <a:solidFill>
                    <a:sysClr val="windowText" lastClr="000000"/>
                  </a:solidFill>
                </a:rPr>
                <a:t>*100 </a:t>
              </a:r>
            </a:p>
          </xdr:txBody>
        </xdr:sp>
      </mc:Fallback>
    </mc:AlternateContent>
    <xdr:clientData/>
  </xdr:oneCellAnchor>
  <xdr:twoCellAnchor editAs="oneCell">
    <xdr:from>
      <xdr:col>3</xdr:col>
      <xdr:colOff>61457</xdr:colOff>
      <xdr:row>6</xdr:row>
      <xdr:rowOff>1496253</xdr:rowOff>
    </xdr:from>
    <xdr:to>
      <xdr:col>3</xdr:col>
      <xdr:colOff>2813603</xdr:colOff>
      <xdr:row>6</xdr:row>
      <xdr:rowOff>2458278</xdr:rowOff>
    </xdr:to>
    <xdr:pic>
      <xdr:nvPicPr>
        <xdr:cNvPr id="5" name="Imagen 4" descr="Formula del indicador">
          <a:extLst>
            <a:ext uri="{FF2B5EF4-FFF2-40B4-BE49-F238E27FC236}">
              <a16:creationId xmlns:a16="http://schemas.microsoft.com/office/drawing/2014/main" id="{ACECF13B-BC3B-47F8-A4F4-BB5B72040A9A}"/>
            </a:ext>
          </a:extLst>
        </xdr:cNvPr>
        <xdr:cNvPicPr>
          <a:picLocks noChangeAspect="1"/>
        </xdr:cNvPicPr>
      </xdr:nvPicPr>
      <xdr:blipFill rotWithShape="1">
        <a:blip xmlns:r="http://schemas.openxmlformats.org/officeDocument/2006/relationships" r:embed="rId1"/>
        <a:srcRect l="5990" t="37411" r="71976" b="51939"/>
        <a:stretch/>
      </xdr:blipFill>
      <xdr:spPr>
        <a:xfrm>
          <a:off x="2297761" y="6382992"/>
          <a:ext cx="2752146" cy="962025"/>
        </a:xfrm>
        <a:prstGeom prst="rect">
          <a:avLst/>
        </a:prstGeom>
      </xdr:spPr>
    </xdr:pic>
    <xdr:clientData/>
  </xdr:twoCellAnchor>
  <xdr:twoCellAnchor editAs="oneCell">
    <xdr:from>
      <xdr:col>3</xdr:col>
      <xdr:colOff>10768</xdr:colOff>
      <xdr:row>7</xdr:row>
      <xdr:rowOff>528431</xdr:rowOff>
    </xdr:from>
    <xdr:to>
      <xdr:col>3</xdr:col>
      <xdr:colOff>2830168</xdr:colOff>
      <xdr:row>7</xdr:row>
      <xdr:rowOff>1319006</xdr:rowOff>
    </xdr:to>
    <xdr:pic>
      <xdr:nvPicPr>
        <xdr:cNvPr id="6" name="Imagen 5" descr="formula del indicador">
          <a:extLst>
            <a:ext uri="{FF2B5EF4-FFF2-40B4-BE49-F238E27FC236}">
              <a16:creationId xmlns:a16="http://schemas.microsoft.com/office/drawing/2014/main" id="{AB5FA4F8-D3B8-46BD-86BD-46756BD6C515}"/>
            </a:ext>
          </a:extLst>
        </xdr:cNvPr>
        <xdr:cNvPicPr>
          <a:picLocks noChangeAspect="1"/>
        </xdr:cNvPicPr>
      </xdr:nvPicPr>
      <xdr:blipFill rotWithShape="1">
        <a:blip xmlns:r="http://schemas.openxmlformats.org/officeDocument/2006/relationships" r:embed="rId2"/>
        <a:srcRect l="6251" t="43431" r="78331" b="48882"/>
        <a:stretch/>
      </xdr:blipFill>
      <xdr:spPr>
        <a:xfrm>
          <a:off x="2247072" y="9490214"/>
          <a:ext cx="2819400" cy="790575"/>
        </a:xfrm>
        <a:prstGeom prst="rect">
          <a:avLst/>
        </a:prstGeom>
      </xdr:spPr>
    </xdr:pic>
    <xdr:clientData/>
  </xdr:twoCellAnchor>
  <xdr:twoCellAnchor editAs="oneCell">
    <xdr:from>
      <xdr:col>3</xdr:col>
      <xdr:colOff>172485</xdr:colOff>
      <xdr:row>4</xdr:row>
      <xdr:rowOff>582630</xdr:rowOff>
    </xdr:from>
    <xdr:to>
      <xdr:col>3</xdr:col>
      <xdr:colOff>2782335</xdr:colOff>
      <xdr:row>4</xdr:row>
      <xdr:rowOff>1525605</xdr:rowOff>
    </xdr:to>
    <xdr:pic>
      <xdr:nvPicPr>
        <xdr:cNvPr id="7" name="Imagen 6" descr="Se presenta la formula del indicador&#10;Numero de actualizaciones realizadas antes del decimo día hábil de cada mes sobre 1">
          <a:extLst>
            <a:ext uri="{FF2B5EF4-FFF2-40B4-BE49-F238E27FC236}">
              <a16:creationId xmlns:a16="http://schemas.microsoft.com/office/drawing/2014/main" id="{C0A888F1-1D2B-45F6-ABB1-4139EA917720}"/>
            </a:ext>
          </a:extLst>
        </xdr:cNvPr>
        <xdr:cNvPicPr>
          <a:picLocks noChangeAspect="1"/>
        </xdr:cNvPicPr>
      </xdr:nvPicPr>
      <xdr:blipFill rotWithShape="1">
        <a:blip xmlns:r="http://schemas.openxmlformats.org/officeDocument/2006/relationships" r:embed="rId3"/>
        <a:srcRect l="61049" t="28522" r="22595" b="62310"/>
        <a:stretch/>
      </xdr:blipFill>
      <xdr:spPr>
        <a:xfrm>
          <a:off x="2408789" y="1576543"/>
          <a:ext cx="2609850"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3"/>
  <sheetViews>
    <sheetView topLeftCell="B1" zoomScale="115" zoomScaleNormal="115" workbookViewId="0">
      <selection activeCell="E1" sqref="E1"/>
    </sheetView>
  </sheetViews>
  <sheetFormatPr baseColWidth="10" defaultColWidth="0" defaultRowHeight="14.25" customHeight="1" zeroHeight="1" x14ac:dyDescent="0.25"/>
  <cols>
    <col min="1" max="1" width="0.28515625" style="120" customWidth="1"/>
    <col min="2" max="2" width="21.7109375" style="118" customWidth="1"/>
    <col min="3" max="3" width="11.5703125" style="121" bestFit="1" customWidth="1"/>
    <col min="4" max="4" width="42.7109375" style="121" customWidth="1"/>
    <col min="5" max="5" width="41" style="118" customWidth="1"/>
    <col min="6" max="6" width="13.5703125" style="118" customWidth="1"/>
    <col min="7" max="7" width="15" style="121" customWidth="1"/>
    <col min="8" max="8" width="19.42578125" style="118" customWidth="1"/>
    <col min="9" max="9" width="18.7109375" style="118" customWidth="1"/>
    <col min="10" max="10" width="11" style="118" customWidth="1"/>
    <col min="11" max="11" width="90.28515625" style="118" customWidth="1"/>
    <col min="12" max="12" width="14.28515625" style="122" customWidth="1"/>
    <col min="13" max="13" width="3.28515625" style="122" customWidth="1"/>
    <col min="14" max="14" width="4.140625" style="120" customWidth="1"/>
    <col min="15" max="16384" width="11.42578125" style="120" hidden="1"/>
  </cols>
  <sheetData>
    <row r="1" spans="2:14" ht="23.25" x14ac:dyDescent="0.35">
      <c r="C1" s="119"/>
      <c r="D1" s="119"/>
      <c r="F1" s="119" t="s">
        <v>37</v>
      </c>
      <c r="G1" s="119"/>
      <c r="H1" s="119"/>
      <c r="I1" s="119"/>
      <c r="J1" s="119"/>
      <c r="K1" s="119"/>
      <c r="L1" s="119"/>
      <c r="M1" s="119"/>
    </row>
    <row r="2" spans="2:14" x14ac:dyDescent="0.25"/>
    <row r="3" spans="2:14" ht="15" thickBot="1" x14ac:dyDescent="0.3"/>
    <row r="4" spans="2:14" s="127" customFormat="1" ht="25.5" x14ac:dyDescent="0.25">
      <c r="B4" s="123" t="s">
        <v>38</v>
      </c>
      <c r="C4" s="124" t="s">
        <v>39</v>
      </c>
      <c r="D4" s="124" t="s">
        <v>40</v>
      </c>
      <c r="E4" s="124" t="s">
        <v>41</v>
      </c>
      <c r="F4" s="124" t="s">
        <v>42</v>
      </c>
      <c r="G4" s="124" t="s">
        <v>43</v>
      </c>
      <c r="H4" s="124" t="s">
        <v>44</v>
      </c>
      <c r="I4" s="124" t="s">
        <v>45</v>
      </c>
      <c r="J4" s="124" t="s">
        <v>46</v>
      </c>
      <c r="K4" s="124" t="s">
        <v>47</v>
      </c>
      <c r="L4" s="125" t="s">
        <v>48</v>
      </c>
      <c r="M4" s="126"/>
    </row>
    <row r="5" spans="2:14" s="135" customFormat="1" ht="178.5" x14ac:dyDescent="0.25">
      <c r="B5" s="128" t="s">
        <v>49</v>
      </c>
      <c r="C5" s="129" t="s">
        <v>50</v>
      </c>
      <c r="D5" s="129"/>
      <c r="E5" s="130" t="s">
        <v>51</v>
      </c>
      <c r="F5" s="129" t="s">
        <v>181</v>
      </c>
      <c r="G5" s="131" t="s">
        <v>53</v>
      </c>
      <c r="H5" s="130" t="s">
        <v>54</v>
      </c>
      <c r="I5" s="130" t="s">
        <v>55</v>
      </c>
      <c r="J5" s="132">
        <v>0.98960000000000004</v>
      </c>
      <c r="K5" s="130" t="s">
        <v>190</v>
      </c>
      <c r="L5" s="133">
        <v>0.98960000000000004</v>
      </c>
      <c r="M5" s="146"/>
      <c r="N5" s="134" t="s">
        <v>56</v>
      </c>
    </row>
    <row r="6" spans="2:14" s="135" customFormat="1" ht="127.5" x14ac:dyDescent="0.25">
      <c r="B6" s="128" t="s">
        <v>57</v>
      </c>
      <c r="C6" s="129" t="s">
        <v>50</v>
      </c>
      <c r="D6" s="129"/>
      <c r="E6" s="130" t="s">
        <v>58</v>
      </c>
      <c r="F6" s="129" t="s">
        <v>52</v>
      </c>
      <c r="G6" s="129" t="s">
        <v>59</v>
      </c>
      <c r="H6" s="130" t="s">
        <v>60</v>
      </c>
      <c r="I6" s="130" t="s">
        <v>61</v>
      </c>
      <c r="J6" s="132">
        <v>-5.8599999999999999E-2</v>
      </c>
      <c r="K6" s="130" t="s">
        <v>191</v>
      </c>
      <c r="L6" s="133">
        <v>1</v>
      </c>
      <c r="M6" s="136"/>
      <c r="N6" s="134" t="s">
        <v>62</v>
      </c>
    </row>
    <row r="7" spans="2:14" s="135" customFormat="1" ht="321" customHeight="1" x14ac:dyDescent="0.25">
      <c r="B7" s="128" t="s">
        <v>63</v>
      </c>
      <c r="C7" s="129" t="s">
        <v>64</v>
      </c>
      <c r="D7" s="129"/>
      <c r="E7" s="130" t="s">
        <v>65</v>
      </c>
      <c r="F7" s="129" t="s">
        <v>66</v>
      </c>
      <c r="G7" s="129" t="s">
        <v>67</v>
      </c>
      <c r="H7" s="130" t="s">
        <v>68</v>
      </c>
      <c r="I7" s="130" t="s">
        <v>69</v>
      </c>
      <c r="J7" s="132">
        <v>5.2999999999999999E-2</v>
      </c>
      <c r="K7" s="130" t="s">
        <v>188</v>
      </c>
      <c r="L7" s="133" t="s">
        <v>53</v>
      </c>
      <c r="M7" s="137"/>
      <c r="N7" s="134" t="s">
        <v>70</v>
      </c>
    </row>
    <row r="8" spans="2:14" s="135" customFormat="1" ht="221.25" customHeight="1" x14ac:dyDescent="0.25">
      <c r="B8" s="128" t="s">
        <v>71</v>
      </c>
      <c r="C8" s="129" t="s">
        <v>64</v>
      </c>
      <c r="D8" s="129"/>
      <c r="E8" s="130" t="s">
        <v>72</v>
      </c>
      <c r="F8" s="129" t="s">
        <v>66</v>
      </c>
      <c r="G8" s="129" t="s">
        <v>73</v>
      </c>
      <c r="H8" s="130" t="s">
        <v>74</v>
      </c>
      <c r="I8" s="130" t="s">
        <v>75</v>
      </c>
      <c r="J8" s="132">
        <v>0.86670000000000003</v>
      </c>
      <c r="K8" s="130" t="s">
        <v>189</v>
      </c>
      <c r="L8" s="133">
        <f>45/52</f>
        <v>0.86538461538461542</v>
      </c>
      <c r="M8" s="147"/>
      <c r="N8" s="134" t="s">
        <v>76</v>
      </c>
    </row>
    <row r="9" spans="2:14" s="135" customFormat="1" ht="13.5" thickBot="1" x14ac:dyDescent="0.3">
      <c r="B9" s="138"/>
      <c r="C9" s="139"/>
      <c r="D9" s="139"/>
      <c r="E9" s="140"/>
      <c r="F9" s="138"/>
      <c r="G9" s="139"/>
      <c r="H9" s="140"/>
      <c r="I9" s="138"/>
      <c r="J9" s="138"/>
      <c r="K9" s="141" t="s">
        <v>77</v>
      </c>
      <c r="L9" s="142">
        <f>AVERAGE(L5:L8)</f>
        <v>0.95166153846153845</v>
      </c>
      <c r="M9" s="143"/>
    </row>
    <row r="10" spans="2:14" ht="14.25" customHeight="1" x14ac:dyDescent="0.25">
      <c r="H10" s="144"/>
      <c r="K10" s="144"/>
    </row>
    <row r="11" spans="2:14" hidden="1" x14ac:dyDescent="0.25"/>
    <row r="12" spans="2:14" hidden="1" x14ac:dyDescent="0.25"/>
    <row r="13" spans="2:14" hidden="1" x14ac:dyDescent="0.25"/>
    <row r="14" spans="2:14" hidden="1" x14ac:dyDescent="0.25"/>
    <row r="15" spans="2:14" hidden="1" x14ac:dyDescent="0.25"/>
    <row r="16" spans="2:1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spans="12:12" hidden="1" x14ac:dyDescent="0.25"/>
    <row r="50" spans="12:12" hidden="1" x14ac:dyDescent="0.25"/>
    <row r="51" spans="12:12" ht="14.25" customHeight="1" x14ac:dyDescent="0.25">
      <c r="L51" s="145"/>
    </row>
    <row r="52" spans="12:12" ht="14.25" hidden="1" customHeight="1" x14ac:dyDescent="0.25"/>
    <row r="53" spans="12:12" ht="14.25" hidden="1" customHeight="1" x14ac:dyDescent="0.25"/>
    <row r="54" spans="12:12" ht="14.25" hidden="1" customHeight="1" x14ac:dyDescent="0.25"/>
    <row r="55" spans="12:12" ht="14.25" hidden="1" customHeight="1" x14ac:dyDescent="0.25"/>
    <row r="56" spans="12:12" ht="14.25" hidden="1" customHeight="1" x14ac:dyDescent="0.25"/>
    <row r="57" spans="12:12" ht="14.25" hidden="1" customHeight="1" x14ac:dyDescent="0.25"/>
    <row r="58" spans="12:12" ht="14.25" hidden="1" customHeight="1" x14ac:dyDescent="0.25"/>
    <row r="59" spans="12:12" ht="14.25" hidden="1" customHeight="1" x14ac:dyDescent="0.25"/>
    <row r="60" spans="12:12" ht="14.25" hidden="1" customHeight="1" x14ac:dyDescent="0.25"/>
    <row r="61" spans="12:12" ht="14.25" hidden="1" customHeight="1" x14ac:dyDescent="0.25"/>
    <row r="62" spans="12:12" ht="14.25" hidden="1" customHeight="1" x14ac:dyDescent="0.25"/>
    <row r="63" spans="12:12" ht="14.25" hidden="1" customHeight="1" x14ac:dyDescent="0.25"/>
  </sheetData>
  <printOptions horizontalCentered="1" verticalCentered="1"/>
  <pageMargins left="0.19685039370078741" right="0.19685039370078741" top="0.59055118110236227" bottom="0.19685039370078741" header="0.31496062992125984" footer="0.31496062992125984"/>
  <pageSetup paperSize="14"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cols>
    <col min="1" max="16384" width="11.42578125" style="14"/>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D34"/>
  <sheetViews>
    <sheetView tabSelected="1" topLeftCell="A28" zoomScale="85" zoomScaleNormal="85" zoomScaleSheetLayoutView="25" workbookViewId="0">
      <selection activeCell="J31" sqref="J31"/>
    </sheetView>
  </sheetViews>
  <sheetFormatPr baseColWidth="10" defaultColWidth="11.42578125" defaultRowHeight="15" x14ac:dyDescent="0.15"/>
  <cols>
    <col min="1" max="1" width="30.5703125" style="19" customWidth="1"/>
    <col min="2" max="2" width="29.42578125" style="19" customWidth="1"/>
    <col min="3" max="3" width="21" style="19" customWidth="1"/>
    <col min="4" max="4" width="36.42578125" style="19" customWidth="1"/>
    <col min="5" max="5" width="11.85546875" style="19" customWidth="1"/>
    <col min="6" max="6" width="13.28515625" style="19" customWidth="1"/>
    <col min="7" max="7" width="21" style="20" customWidth="1"/>
    <col min="8" max="8" width="12.140625" style="19" customWidth="1"/>
    <col min="9" max="9" width="11.5703125" style="19" customWidth="1"/>
    <col min="10" max="10" width="12.7109375" style="19" customWidth="1"/>
    <col min="11" max="11" width="10.7109375" style="19" customWidth="1"/>
    <col min="12" max="12" width="13.28515625" style="21" customWidth="1"/>
    <col min="13" max="13" width="78.7109375" style="22" customWidth="1"/>
    <col min="14" max="14" width="9.85546875" style="23" customWidth="1"/>
    <col min="15" max="15" width="10.140625" style="24" bestFit="1" customWidth="1"/>
    <col min="16" max="16" width="4.140625" style="24" customWidth="1"/>
    <col min="17" max="17" width="5.28515625" style="25" customWidth="1"/>
    <col min="18" max="20" width="11.42578125" style="19"/>
    <col min="21" max="23" width="11.42578125" style="26"/>
    <col min="24" max="16382" width="11.42578125" style="19"/>
    <col min="16383" max="16383" width="6.140625" style="19" bestFit="1" customWidth="1"/>
    <col min="16384" max="16384" width="59.28515625" style="19" customWidth="1"/>
  </cols>
  <sheetData>
    <row r="1" spans="1:24 16383:16383" s="17" customFormat="1" ht="19.5" customHeight="1" x14ac:dyDescent="0.25">
      <c r="B1" s="195"/>
      <c r="C1" s="195"/>
      <c r="D1" s="195"/>
      <c r="E1" s="195"/>
      <c r="F1" s="195"/>
      <c r="G1" s="195" t="s">
        <v>169</v>
      </c>
      <c r="H1" s="195"/>
      <c r="I1" s="195"/>
      <c r="J1" s="195"/>
      <c r="K1" s="195"/>
      <c r="L1" s="195"/>
      <c r="M1" s="195"/>
      <c r="N1" s="195"/>
      <c r="O1" s="195"/>
      <c r="P1" s="194"/>
      <c r="Q1" s="16"/>
      <c r="U1" s="18"/>
      <c r="V1" s="18"/>
      <c r="W1" s="18"/>
    </row>
    <row r="2" spans="1:24 16383:16383" ht="10.5" customHeight="1" thickBot="1" x14ac:dyDescent="0.2">
      <c r="XFC2" s="27"/>
    </row>
    <row r="3" spans="1:24 16383:16383" s="30" customFormat="1" x14ac:dyDescent="0.25">
      <c r="A3" s="19"/>
      <c r="B3" s="19"/>
      <c r="C3" s="19"/>
      <c r="D3" s="19"/>
      <c r="E3" s="19"/>
      <c r="F3" s="19"/>
      <c r="G3" s="20"/>
      <c r="H3" s="19"/>
      <c r="I3" s="19"/>
      <c r="J3" s="19"/>
      <c r="K3" s="19"/>
      <c r="L3" s="196"/>
      <c r="M3" s="197" t="s">
        <v>159</v>
      </c>
      <c r="N3" s="198"/>
      <c r="O3" s="17"/>
      <c r="P3" s="17"/>
      <c r="Q3" s="28"/>
      <c r="R3" s="29"/>
      <c r="S3" s="29"/>
      <c r="T3" s="29"/>
      <c r="U3" s="26"/>
      <c r="V3" s="26"/>
      <c r="W3" s="26"/>
    </row>
    <row r="4" spans="1:24 16383:16383" s="35" customFormat="1" ht="52.5" x14ac:dyDescent="0.25">
      <c r="A4" s="199" t="s">
        <v>0</v>
      </c>
      <c r="B4" s="199" t="s">
        <v>1</v>
      </c>
      <c r="C4" s="199" t="s">
        <v>2</v>
      </c>
      <c r="D4" s="199" t="s">
        <v>3</v>
      </c>
      <c r="E4" s="199" t="s">
        <v>78</v>
      </c>
      <c r="F4" s="199" t="s">
        <v>4</v>
      </c>
      <c r="G4" s="199" t="s">
        <v>5</v>
      </c>
      <c r="H4" s="199" t="s">
        <v>157</v>
      </c>
      <c r="I4" s="199" t="s">
        <v>6</v>
      </c>
      <c r="J4" s="199" t="s">
        <v>7</v>
      </c>
      <c r="K4" s="200" t="s">
        <v>8</v>
      </c>
      <c r="L4" s="201" t="s">
        <v>5</v>
      </c>
      <c r="M4" s="202" t="s">
        <v>47</v>
      </c>
      <c r="N4" s="203" t="s">
        <v>79</v>
      </c>
      <c r="O4" s="204" t="s">
        <v>80</v>
      </c>
      <c r="P4" s="31"/>
      <c r="Q4" s="32"/>
      <c r="R4" s="33"/>
      <c r="S4" s="33"/>
      <c r="T4" s="33"/>
      <c r="U4" s="34"/>
      <c r="V4" s="34"/>
      <c r="W4" s="34"/>
    </row>
    <row r="5" spans="1:24 16383:16383" s="30" customFormat="1" ht="157.5" x14ac:dyDescent="0.15">
      <c r="A5" s="36"/>
      <c r="B5" s="37"/>
      <c r="C5" s="37"/>
      <c r="D5" s="38" t="s">
        <v>187</v>
      </c>
      <c r="E5" s="39">
        <v>43524</v>
      </c>
      <c r="F5" s="40">
        <v>0.2</v>
      </c>
      <c r="G5" s="41" t="s">
        <v>17</v>
      </c>
      <c r="H5" s="2"/>
      <c r="I5" s="12"/>
      <c r="J5" s="42">
        <v>43466</v>
      </c>
      <c r="K5" s="43"/>
      <c r="L5" s="148" t="s">
        <v>53</v>
      </c>
      <c r="M5" s="149" t="s">
        <v>164</v>
      </c>
      <c r="N5" s="150"/>
      <c r="O5" s="151"/>
      <c r="P5" s="44"/>
      <c r="Q5" s="45" t="s">
        <v>84</v>
      </c>
      <c r="U5" s="26"/>
      <c r="V5" s="26"/>
      <c r="W5" s="26"/>
    </row>
    <row r="6" spans="1:24 16383:16383" s="30" customFormat="1" ht="247.5" x14ac:dyDescent="0.15">
      <c r="A6" s="46"/>
      <c r="B6" s="37" t="s">
        <v>82</v>
      </c>
      <c r="C6" s="37" t="s">
        <v>83</v>
      </c>
      <c r="D6" s="47" t="s">
        <v>154</v>
      </c>
      <c r="E6" s="15">
        <v>43830</v>
      </c>
      <c r="F6" s="52">
        <v>0.6</v>
      </c>
      <c r="G6" s="53" t="s">
        <v>18</v>
      </c>
      <c r="H6" s="7">
        <v>1</v>
      </c>
      <c r="I6" s="13" t="s">
        <v>9</v>
      </c>
      <c r="J6" s="48"/>
      <c r="K6" s="49">
        <v>43830</v>
      </c>
      <c r="L6" s="152" t="s">
        <v>53</v>
      </c>
      <c r="M6" s="149" t="s">
        <v>168</v>
      </c>
      <c r="N6" s="153">
        <v>1</v>
      </c>
      <c r="O6" s="154">
        <v>1</v>
      </c>
      <c r="P6" s="44"/>
      <c r="Q6" s="45" t="s">
        <v>85</v>
      </c>
      <c r="S6" s="50"/>
      <c r="U6" s="26"/>
      <c r="V6" s="51"/>
      <c r="W6" s="26"/>
    </row>
    <row r="7" spans="1:24 16383:16383" s="30" customFormat="1" ht="149.25" customHeight="1" x14ac:dyDescent="0.15">
      <c r="A7" s="36" t="s">
        <v>81</v>
      </c>
      <c r="B7" s="38"/>
      <c r="C7" s="38"/>
      <c r="D7" s="47" t="s">
        <v>155</v>
      </c>
      <c r="E7" s="15">
        <v>43830</v>
      </c>
      <c r="F7" s="52">
        <v>0.2</v>
      </c>
      <c r="G7" s="53" t="s">
        <v>11</v>
      </c>
      <c r="H7" s="5"/>
      <c r="I7" s="1"/>
      <c r="J7" s="54"/>
      <c r="K7" s="55"/>
      <c r="L7" s="155" t="s">
        <v>53</v>
      </c>
      <c r="M7" s="149" t="s">
        <v>160</v>
      </c>
      <c r="N7" s="156"/>
      <c r="O7" s="157"/>
      <c r="P7" s="44"/>
      <c r="Q7" s="45" t="s">
        <v>86</v>
      </c>
      <c r="U7" s="50"/>
      <c r="V7" s="26"/>
      <c r="W7" s="26"/>
    </row>
    <row r="8" spans="1:24 16383:16383" s="30" customFormat="1" ht="127.5" customHeight="1" x14ac:dyDescent="0.15">
      <c r="A8" s="36"/>
      <c r="B8" s="99" t="s">
        <v>88</v>
      </c>
      <c r="C8" s="99" t="s">
        <v>89</v>
      </c>
      <c r="D8" s="47" t="s">
        <v>90</v>
      </c>
      <c r="E8" s="15">
        <v>43769</v>
      </c>
      <c r="F8" s="52">
        <v>0.5</v>
      </c>
      <c r="G8" s="57" t="s">
        <v>19</v>
      </c>
      <c r="H8" s="6">
        <v>1</v>
      </c>
      <c r="I8" s="58" t="s">
        <v>9</v>
      </c>
      <c r="J8" s="59">
        <v>43466</v>
      </c>
      <c r="K8" s="60">
        <v>43830</v>
      </c>
      <c r="L8" s="155" t="s">
        <v>53</v>
      </c>
      <c r="M8" s="158" t="s">
        <v>185</v>
      </c>
      <c r="N8" s="159">
        <v>1</v>
      </c>
      <c r="O8" s="160">
        <v>1</v>
      </c>
      <c r="P8" s="61"/>
      <c r="Q8" s="45" t="s">
        <v>87</v>
      </c>
      <c r="S8" s="50"/>
      <c r="U8" s="26"/>
      <c r="V8" s="26"/>
      <c r="W8" s="26"/>
      <c r="X8" s="62"/>
    </row>
    <row r="9" spans="1:24 16383:16383" s="30" customFormat="1" ht="111" customHeight="1" thickBot="1" x14ac:dyDescent="0.3">
      <c r="A9" s="63"/>
      <c r="B9" s="64"/>
      <c r="C9" s="64"/>
      <c r="D9" s="65" t="s">
        <v>92</v>
      </c>
      <c r="E9" s="66">
        <v>43830</v>
      </c>
      <c r="F9" s="67">
        <v>0.5</v>
      </c>
      <c r="G9" s="68" t="s">
        <v>12</v>
      </c>
      <c r="H9" s="3"/>
      <c r="I9" s="69"/>
      <c r="J9" s="70"/>
      <c r="K9" s="71"/>
      <c r="L9" s="161" t="s">
        <v>53</v>
      </c>
      <c r="M9" s="162" t="s">
        <v>186</v>
      </c>
      <c r="N9" s="163"/>
      <c r="O9" s="164"/>
      <c r="P9" s="44"/>
      <c r="Q9" s="45" t="s">
        <v>91</v>
      </c>
      <c r="R9" s="72"/>
      <c r="U9" s="26"/>
      <c r="V9" s="26"/>
      <c r="W9" s="26"/>
    </row>
    <row r="10" spans="1:24 16383:16383" s="30" customFormat="1" ht="146.25" x14ac:dyDescent="0.15">
      <c r="A10" s="73"/>
      <c r="B10" s="74"/>
      <c r="C10" s="74"/>
      <c r="D10" s="75" t="s">
        <v>97</v>
      </c>
      <c r="E10" s="76">
        <v>43555</v>
      </c>
      <c r="F10" s="77">
        <v>0.3</v>
      </c>
      <c r="G10" s="78" t="s">
        <v>20</v>
      </c>
      <c r="H10" s="9"/>
      <c r="I10" s="79"/>
      <c r="J10" s="80"/>
      <c r="K10" s="81"/>
      <c r="L10" s="165" t="s">
        <v>53</v>
      </c>
      <c r="M10" s="166" t="s">
        <v>165</v>
      </c>
      <c r="N10" s="167"/>
      <c r="O10" s="168"/>
      <c r="P10" s="44"/>
      <c r="Q10" s="45" t="s">
        <v>93</v>
      </c>
      <c r="U10" s="26"/>
      <c r="V10" s="26"/>
      <c r="W10" s="26"/>
    </row>
    <row r="11" spans="1:24 16383:16383" s="30" customFormat="1" ht="150.75" customHeight="1" x14ac:dyDescent="0.15">
      <c r="A11" s="36"/>
      <c r="B11" s="37"/>
      <c r="C11" s="37"/>
      <c r="D11" s="47" t="s">
        <v>99</v>
      </c>
      <c r="E11" s="15">
        <v>43585</v>
      </c>
      <c r="F11" s="52">
        <v>0.1</v>
      </c>
      <c r="G11" s="53" t="s">
        <v>161</v>
      </c>
      <c r="H11" s="8"/>
      <c r="I11" s="82"/>
      <c r="J11" s="83"/>
      <c r="K11" s="84"/>
      <c r="L11" s="169" t="s">
        <v>53</v>
      </c>
      <c r="M11" s="170" t="s">
        <v>158</v>
      </c>
      <c r="N11" s="171"/>
      <c r="O11" s="172"/>
      <c r="P11" s="44"/>
      <c r="Q11" s="45" t="s">
        <v>98</v>
      </c>
      <c r="U11" s="26"/>
      <c r="V11" s="26"/>
      <c r="W11" s="26"/>
    </row>
    <row r="12" spans="1:24 16383:16383" s="30" customFormat="1" ht="146.25" x14ac:dyDescent="0.25">
      <c r="A12" s="36" t="s">
        <v>94</v>
      </c>
      <c r="B12" s="85" t="s">
        <v>95</v>
      </c>
      <c r="C12" s="85" t="s">
        <v>96</v>
      </c>
      <c r="D12" s="47" t="s">
        <v>101</v>
      </c>
      <c r="E12" s="15">
        <v>43646</v>
      </c>
      <c r="F12" s="52">
        <v>0.4</v>
      </c>
      <c r="G12" s="53" t="s">
        <v>21</v>
      </c>
      <c r="H12" s="10">
        <v>1</v>
      </c>
      <c r="I12" s="86" t="s">
        <v>9</v>
      </c>
      <c r="J12" s="87">
        <v>43466</v>
      </c>
      <c r="K12" s="88">
        <v>43646</v>
      </c>
      <c r="L12" s="155" t="s">
        <v>53</v>
      </c>
      <c r="M12" s="170" t="s">
        <v>162</v>
      </c>
      <c r="N12" s="173">
        <f>(30+10+40+20)%</f>
        <v>1</v>
      </c>
      <c r="O12" s="174">
        <v>1</v>
      </c>
      <c r="P12" s="44"/>
      <c r="Q12" s="45" t="s">
        <v>100</v>
      </c>
      <c r="U12" s="26"/>
      <c r="V12" s="26"/>
      <c r="W12" s="26"/>
    </row>
    <row r="13" spans="1:24 16383:16383" s="30" customFormat="1" ht="175.5" customHeight="1" x14ac:dyDescent="0.15">
      <c r="A13" s="36"/>
      <c r="B13" s="38"/>
      <c r="C13" s="38"/>
      <c r="D13" s="38" t="s">
        <v>103</v>
      </c>
      <c r="E13" s="15">
        <v>43646</v>
      </c>
      <c r="F13" s="52">
        <v>0.2</v>
      </c>
      <c r="G13" s="53" t="s">
        <v>13</v>
      </c>
      <c r="H13" s="5"/>
      <c r="I13" s="41"/>
      <c r="J13" s="54"/>
      <c r="K13" s="55"/>
      <c r="L13" s="155" t="s">
        <v>53</v>
      </c>
      <c r="M13" s="170" t="s">
        <v>163</v>
      </c>
      <c r="N13" s="156"/>
      <c r="O13" s="157"/>
      <c r="P13" s="44"/>
      <c r="Q13" s="45" t="s">
        <v>102</v>
      </c>
      <c r="U13" s="26"/>
      <c r="V13" s="26"/>
      <c r="W13" s="26"/>
    </row>
    <row r="14" spans="1:24 16383:16383" s="30" customFormat="1" ht="135" x14ac:dyDescent="0.25">
      <c r="A14" s="89"/>
      <c r="B14" s="47" t="s">
        <v>105</v>
      </c>
      <c r="C14" s="47" t="s">
        <v>106</v>
      </c>
      <c r="D14" s="47" t="s">
        <v>107</v>
      </c>
      <c r="E14" s="15">
        <v>43555</v>
      </c>
      <c r="F14" s="52">
        <v>1</v>
      </c>
      <c r="G14" s="57" t="s">
        <v>14</v>
      </c>
      <c r="H14" s="4">
        <v>1</v>
      </c>
      <c r="I14" s="57" t="s">
        <v>9</v>
      </c>
      <c r="J14" s="90">
        <v>43466</v>
      </c>
      <c r="K14" s="91">
        <v>43555</v>
      </c>
      <c r="L14" s="152" t="s">
        <v>53</v>
      </c>
      <c r="M14" s="170" t="s">
        <v>166</v>
      </c>
      <c r="N14" s="175">
        <v>1</v>
      </c>
      <c r="O14" s="176">
        <v>1</v>
      </c>
      <c r="P14" s="44"/>
      <c r="Q14" s="45" t="s">
        <v>104</v>
      </c>
      <c r="U14" s="26"/>
      <c r="V14" s="26"/>
      <c r="W14" s="26"/>
    </row>
    <row r="15" spans="1:24 16383:16383" s="30" customFormat="1" ht="129" customHeight="1" x14ac:dyDescent="0.25">
      <c r="A15" s="37"/>
      <c r="B15" s="37"/>
      <c r="C15" s="56"/>
      <c r="D15" s="38" t="s">
        <v>114</v>
      </c>
      <c r="E15" s="39">
        <v>43646</v>
      </c>
      <c r="F15" s="92">
        <v>0.33329999999999999</v>
      </c>
      <c r="G15" s="41" t="s">
        <v>22</v>
      </c>
      <c r="H15" s="2"/>
      <c r="I15" s="93"/>
      <c r="J15" s="42"/>
      <c r="K15" s="94"/>
      <c r="L15" s="177" t="s">
        <v>53</v>
      </c>
      <c r="M15" s="178" t="s">
        <v>173</v>
      </c>
      <c r="N15" s="153"/>
      <c r="O15" s="179"/>
      <c r="P15" s="44"/>
      <c r="Q15" s="45" t="s">
        <v>108</v>
      </c>
      <c r="U15" s="26"/>
      <c r="V15" s="26"/>
      <c r="W15" s="26"/>
    </row>
    <row r="16" spans="1:24 16383:16383" s="30" customFormat="1" ht="146.25" x14ac:dyDescent="0.25">
      <c r="A16" s="37"/>
      <c r="B16" s="37"/>
      <c r="C16" s="37" t="s">
        <v>113</v>
      </c>
      <c r="D16" s="47" t="s">
        <v>116</v>
      </c>
      <c r="E16" s="15">
        <v>43738</v>
      </c>
      <c r="F16" s="95">
        <v>0.33329999999999999</v>
      </c>
      <c r="G16" s="53" t="s">
        <v>23</v>
      </c>
      <c r="H16" s="7">
        <v>1</v>
      </c>
      <c r="I16" s="96" t="s">
        <v>9</v>
      </c>
      <c r="J16" s="48">
        <v>43466</v>
      </c>
      <c r="K16" s="97">
        <v>43830</v>
      </c>
      <c r="L16" s="152" t="s">
        <v>53</v>
      </c>
      <c r="M16" s="158" t="s">
        <v>174</v>
      </c>
      <c r="N16" s="153">
        <f>(33.33+33.33+33.34)%</f>
        <v>1</v>
      </c>
      <c r="O16" s="154">
        <v>1</v>
      </c>
      <c r="P16" s="44"/>
      <c r="Q16" s="45" t="s">
        <v>109</v>
      </c>
      <c r="U16" s="26"/>
      <c r="V16" s="26"/>
      <c r="W16" s="26"/>
    </row>
    <row r="17" spans="1:23 16384:16384" s="30" customFormat="1" ht="123.75" x14ac:dyDescent="0.25">
      <c r="A17" s="37"/>
      <c r="B17" s="37"/>
      <c r="C17" s="38"/>
      <c r="D17" s="47" t="s">
        <v>118</v>
      </c>
      <c r="E17" s="15">
        <v>43830</v>
      </c>
      <c r="F17" s="95">
        <v>0.33339999999999997</v>
      </c>
      <c r="G17" s="53" t="s">
        <v>15</v>
      </c>
      <c r="H17" s="5"/>
      <c r="I17" s="41"/>
      <c r="J17" s="54"/>
      <c r="K17" s="55"/>
      <c r="L17" s="152" t="s">
        <v>53</v>
      </c>
      <c r="M17" s="170" t="s">
        <v>175</v>
      </c>
      <c r="N17" s="180"/>
      <c r="O17" s="181"/>
      <c r="P17" s="44"/>
      <c r="Q17" s="45" t="s">
        <v>110</v>
      </c>
      <c r="U17" s="26"/>
      <c r="V17" s="26"/>
      <c r="W17" s="26"/>
    </row>
    <row r="18" spans="1:23 16384:16384" s="30" customFormat="1" ht="123.75" x14ac:dyDescent="0.25">
      <c r="A18" s="37"/>
      <c r="B18" s="37" t="s">
        <v>112</v>
      </c>
      <c r="C18" s="37"/>
      <c r="D18" s="47" t="s">
        <v>121</v>
      </c>
      <c r="E18" s="15">
        <v>43646</v>
      </c>
      <c r="F18" s="95">
        <v>0.6</v>
      </c>
      <c r="G18" s="57" t="s">
        <v>24</v>
      </c>
      <c r="H18" s="2"/>
      <c r="I18" s="93"/>
      <c r="J18" s="42"/>
      <c r="K18" s="94"/>
      <c r="L18" s="152" t="s">
        <v>53</v>
      </c>
      <c r="M18" s="178" t="s">
        <v>170</v>
      </c>
      <c r="N18" s="182"/>
      <c r="O18" s="183"/>
      <c r="P18" s="44"/>
      <c r="Q18" s="45" t="s">
        <v>115</v>
      </c>
      <c r="U18" s="26"/>
      <c r="V18" s="26"/>
      <c r="W18" s="26"/>
    </row>
    <row r="19" spans="1:23 16384:16384" s="30" customFormat="1" ht="123.75" x14ac:dyDescent="0.15">
      <c r="A19" s="37"/>
      <c r="B19" s="37"/>
      <c r="C19" s="98" t="s">
        <v>120</v>
      </c>
      <c r="D19" s="47" t="s">
        <v>123</v>
      </c>
      <c r="E19" s="15">
        <v>43738</v>
      </c>
      <c r="F19" s="95">
        <v>0.2</v>
      </c>
      <c r="G19" s="53" t="s">
        <v>25</v>
      </c>
      <c r="H19" s="7">
        <v>1</v>
      </c>
      <c r="I19" s="96" t="s">
        <v>9</v>
      </c>
      <c r="J19" s="48"/>
      <c r="K19" s="97"/>
      <c r="L19" s="152" t="s">
        <v>53</v>
      </c>
      <c r="M19" s="158" t="s">
        <v>171</v>
      </c>
      <c r="N19" s="153">
        <f>(60+20+15)%</f>
        <v>0.95</v>
      </c>
      <c r="O19" s="154">
        <v>1</v>
      </c>
      <c r="P19" s="44"/>
      <c r="Q19" s="45" t="s">
        <v>117</v>
      </c>
      <c r="U19" s="26"/>
      <c r="V19" s="26"/>
      <c r="W19" s="26"/>
    </row>
    <row r="20" spans="1:23 16384:16384" s="30" customFormat="1" ht="191.25" x14ac:dyDescent="0.25">
      <c r="A20" s="37" t="s">
        <v>111</v>
      </c>
      <c r="B20" s="38"/>
      <c r="C20" s="38"/>
      <c r="D20" s="47" t="s">
        <v>125</v>
      </c>
      <c r="E20" s="15">
        <v>43830</v>
      </c>
      <c r="F20" s="95">
        <v>0.2</v>
      </c>
      <c r="G20" s="53" t="s">
        <v>16</v>
      </c>
      <c r="H20" s="5"/>
      <c r="I20" s="41"/>
      <c r="J20" s="54"/>
      <c r="K20" s="55"/>
      <c r="L20" s="152" t="s">
        <v>53</v>
      </c>
      <c r="M20" s="158" t="s">
        <v>182</v>
      </c>
      <c r="N20" s="180"/>
      <c r="O20" s="181"/>
      <c r="P20" s="44"/>
      <c r="Q20" s="45" t="s">
        <v>119</v>
      </c>
      <c r="U20" s="26"/>
      <c r="V20" s="26"/>
      <c r="W20" s="26"/>
    </row>
    <row r="21" spans="1:23 16384:16384" s="30" customFormat="1" ht="168.75" x14ac:dyDescent="0.15">
      <c r="A21" s="37"/>
      <c r="B21" s="99" t="s">
        <v>127</v>
      </c>
      <c r="C21" s="99" t="s">
        <v>128</v>
      </c>
      <c r="D21" s="47" t="s">
        <v>129</v>
      </c>
      <c r="E21" s="15">
        <v>43830</v>
      </c>
      <c r="F21" s="95">
        <v>0.5</v>
      </c>
      <c r="G21" s="57" t="s">
        <v>26</v>
      </c>
      <c r="H21" s="6">
        <v>1</v>
      </c>
      <c r="I21" s="58" t="s">
        <v>9</v>
      </c>
      <c r="J21" s="100">
        <v>43466</v>
      </c>
      <c r="K21" s="60">
        <v>43830</v>
      </c>
      <c r="L21" s="184" t="s">
        <v>130</v>
      </c>
      <c r="M21" s="158" t="s">
        <v>172</v>
      </c>
      <c r="N21" s="150">
        <v>1</v>
      </c>
      <c r="O21" s="151">
        <v>1</v>
      </c>
      <c r="P21" s="44"/>
      <c r="Q21" s="45" t="s">
        <v>122</v>
      </c>
      <c r="U21" s="26"/>
      <c r="V21" s="26"/>
      <c r="W21" s="26"/>
    </row>
    <row r="22" spans="1:23 16384:16384" s="30" customFormat="1" ht="123.75" x14ac:dyDescent="0.15">
      <c r="A22" s="37"/>
      <c r="B22" s="38"/>
      <c r="C22" s="101"/>
      <c r="D22" s="47" t="s">
        <v>132</v>
      </c>
      <c r="E22" s="15">
        <v>43830</v>
      </c>
      <c r="F22" s="95">
        <v>0.5</v>
      </c>
      <c r="G22" s="53" t="s">
        <v>27</v>
      </c>
      <c r="H22" s="11"/>
      <c r="I22" s="102"/>
      <c r="J22" s="100"/>
      <c r="K22" s="103"/>
      <c r="L22" s="169"/>
      <c r="M22" s="158" t="s">
        <v>176</v>
      </c>
      <c r="N22" s="180"/>
      <c r="O22" s="185"/>
      <c r="P22" s="44"/>
      <c r="Q22" s="45" t="s">
        <v>124</v>
      </c>
      <c r="U22" s="26"/>
      <c r="V22" s="26"/>
      <c r="W22" s="26"/>
    </row>
    <row r="23" spans="1:23 16384:16384" s="30" customFormat="1" ht="124.5" thickBot="1" x14ac:dyDescent="0.3">
      <c r="A23" s="64"/>
      <c r="B23" s="65" t="s">
        <v>134</v>
      </c>
      <c r="C23" s="65" t="s">
        <v>135</v>
      </c>
      <c r="D23" s="65" t="s">
        <v>136</v>
      </c>
      <c r="E23" s="104">
        <v>43830</v>
      </c>
      <c r="F23" s="105">
        <v>1</v>
      </c>
      <c r="G23" s="106" t="s">
        <v>10</v>
      </c>
      <c r="H23" s="107">
        <v>1</v>
      </c>
      <c r="I23" s="106" t="s">
        <v>9</v>
      </c>
      <c r="J23" s="108">
        <v>43466</v>
      </c>
      <c r="K23" s="109">
        <v>43830</v>
      </c>
      <c r="L23" s="169"/>
      <c r="M23" s="158" t="s">
        <v>177</v>
      </c>
      <c r="N23" s="182">
        <v>1</v>
      </c>
      <c r="O23" s="186">
        <v>1</v>
      </c>
      <c r="P23" s="44"/>
      <c r="Q23" s="45" t="s">
        <v>126</v>
      </c>
      <c r="U23" s="26"/>
      <c r="V23" s="26"/>
      <c r="W23" s="26"/>
    </row>
    <row r="24" spans="1:23 16384:16384" s="30" customFormat="1" ht="157.5" x14ac:dyDescent="0.25">
      <c r="A24" s="74"/>
      <c r="B24" s="74"/>
      <c r="C24" s="74"/>
      <c r="D24" s="75" t="s">
        <v>156</v>
      </c>
      <c r="E24" s="76">
        <v>43555</v>
      </c>
      <c r="F24" s="110">
        <v>0.2</v>
      </c>
      <c r="G24" s="78" t="s">
        <v>35</v>
      </c>
      <c r="H24" s="9"/>
      <c r="I24" s="79"/>
      <c r="J24" s="111"/>
      <c r="K24" s="81"/>
      <c r="L24" s="184" t="s">
        <v>140</v>
      </c>
      <c r="M24" s="158" t="s">
        <v>167</v>
      </c>
      <c r="N24" s="182"/>
      <c r="O24" s="186"/>
      <c r="P24" s="44"/>
      <c r="Q24" s="45" t="s">
        <v>131</v>
      </c>
      <c r="U24" s="26"/>
      <c r="V24" s="26"/>
      <c r="W24" s="26"/>
    </row>
    <row r="25" spans="1:23 16384:16384" s="30" customFormat="1" ht="152.25" customHeight="1" x14ac:dyDescent="0.25">
      <c r="A25" s="37"/>
      <c r="B25" s="37"/>
      <c r="C25" s="37"/>
      <c r="D25" s="47" t="s">
        <v>142</v>
      </c>
      <c r="E25" s="15">
        <v>43616</v>
      </c>
      <c r="F25" s="95">
        <v>0.2</v>
      </c>
      <c r="G25" s="53" t="s">
        <v>36</v>
      </c>
      <c r="H25" s="7"/>
      <c r="I25" s="96"/>
      <c r="J25" s="42"/>
      <c r="K25" s="97"/>
      <c r="L25" s="187"/>
      <c r="M25" s="158" t="s">
        <v>178</v>
      </c>
      <c r="N25" s="153"/>
      <c r="O25" s="154"/>
      <c r="P25" s="44"/>
      <c r="Q25" s="45" t="s">
        <v>133</v>
      </c>
      <c r="U25" s="26"/>
      <c r="V25" s="26"/>
      <c r="W25" s="26"/>
    </row>
    <row r="26" spans="1:23 16384:16384" s="30" customFormat="1" ht="153.75" customHeight="1" x14ac:dyDescent="0.25">
      <c r="A26" s="37"/>
      <c r="B26" s="37"/>
      <c r="C26" s="37"/>
      <c r="D26" s="47" t="s">
        <v>144</v>
      </c>
      <c r="E26" s="15">
        <v>43646</v>
      </c>
      <c r="F26" s="95">
        <v>0.2</v>
      </c>
      <c r="G26" s="53" t="s">
        <v>34</v>
      </c>
      <c r="H26" s="7">
        <v>1</v>
      </c>
      <c r="I26" s="96" t="s">
        <v>9</v>
      </c>
      <c r="J26" s="54">
        <v>43466</v>
      </c>
      <c r="K26" s="97">
        <v>43830</v>
      </c>
      <c r="L26" s="187"/>
      <c r="M26" s="158" t="s">
        <v>179</v>
      </c>
      <c r="N26" s="153">
        <f>(20+20+20+10+20)%</f>
        <v>0.9</v>
      </c>
      <c r="O26" s="154">
        <v>1</v>
      </c>
      <c r="P26" s="44"/>
      <c r="Q26" s="45" t="s">
        <v>137</v>
      </c>
      <c r="U26" s="26"/>
      <c r="V26" s="26"/>
      <c r="W26" s="26"/>
    </row>
    <row r="27" spans="1:23 16384:16384" s="30" customFormat="1" ht="252.75" customHeight="1" x14ac:dyDescent="0.25">
      <c r="A27" s="37" t="s">
        <v>138</v>
      </c>
      <c r="B27" s="37" t="s">
        <v>139</v>
      </c>
      <c r="C27" s="37" t="s">
        <v>180</v>
      </c>
      <c r="D27" s="47" t="s">
        <v>146</v>
      </c>
      <c r="E27" s="15">
        <v>43677</v>
      </c>
      <c r="F27" s="95">
        <v>0.2</v>
      </c>
      <c r="G27" s="53" t="s">
        <v>33</v>
      </c>
      <c r="H27" s="7"/>
      <c r="I27" s="96"/>
      <c r="J27" s="90"/>
      <c r="K27" s="97"/>
      <c r="L27" s="187"/>
      <c r="M27" s="158" t="s">
        <v>192</v>
      </c>
      <c r="N27" s="153"/>
      <c r="O27" s="154"/>
      <c r="P27" s="44"/>
      <c r="Q27" s="45" t="s">
        <v>141</v>
      </c>
      <c r="U27" s="26"/>
      <c r="V27" s="26"/>
      <c r="W27" s="26"/>
      <c r="XFD27" s="112"/>
    </row>
    <row r="28" spans="1:23 16384:16384" s="30" customFormat="1" ht="191.25" x14ac:dyDescent="0.25">
      <c r="A28" s="37"/>
      <c r="B28" s="38"/>
      <c r="C28" s="38"/>
      <c r="D28" s="47" t="s">
        <v>147</v>
      </c>
      <c r="E28" s="15">
        <v>43708</v>
      </c>
      <c r="F28" s="95">
        <v>0.2</v>
      </c>
      <c r="G28" s="53" t="s">
        <v>32</v>
      </c>
      <c r="H28" s="5"/>
      <c r="I28" s="41"/>
      <c r="J28" s="90"/>
      <c r="K28" s="55"/>
      <c r="L28" s="188"/>
      <c r="M28" s="158" t="s">
        <v>193</v>
      </c>
      <c r="N28" s="180"/>
      <c r="O28" s="185"/>
      <c r="P28" s="44"/>
      <c r="Q28" s="45" t="s">
        <v>143</v>
      </c>
      <c r="U28" s="26"/>
      <c r="V28" s="26"/>
      <c r="W28" s="26"/>
    </row>
    <row r="29" spans="1:23 16384:16384" s="30" customFormat="1" ht="34.5" customHeight="1" x14ac:dyDescent="0.25">
      <c r="A29" s="37"/>
      <c r="B29" s="56"/>
      <c r="C29" s="56"/>
      <c r="D29" s="47" t="s">
        <v>150</v>
      </c>
      <c r="E29" s="15">
        <v>43555</v>
      </c>
      <c r="F29" s="95">
        <v>0.2</v>
      </c>
      <c r="G29" s="57" t="s">
        <v>30</v>
      </c>
      <c r="H29" s="2"/>
      <c r="I29" s="93"/>
      <c r="J29" s="42"/>
      <c r="K29" s="94"/>
      <c r="L29" s="152" t="s">
        <v>53</v>
      </c>
      <c r="M29" s="158"/>
      <c r="N29" s="182"/>
      <c r="O29" s="186"/>
      <c r="P29" s="44"/>
      <c r="Q29" s="45"/>
      <c r="U29" s="26"/>
      <c r="V29" s="26"/>
      <c r="W29" s="26"/>
    </row>
    <row r="30" spans="1:23 16384:16384" s="30" customFormat="1" ht="56.25" x14ac:dyDescent="0.15">
      <c r="A30" s="37"/>
      <c r="B30" s="205"/>
      <c r="D30" s="47" t="s">
        <v>151</v>
      </c>
      <c r="E30" s="15">
        <v>43555</v>
      </c>
      <c r="F30" s="95">
        <v>0.4</v>
      </c>
      <c r="G30" s="53" t="s">
        <v>31</v>
      </c>
      <c r="H30" s="7">
        <v>1</v>
      </c>
      <c r="I30" s="96" t="s">
        <v>9</v>
      </c>
      <c r="J30" s="48">
        <v>43466</v>
      </c>
      <c r="K30" s="97">
        <v>43646</v>
      </c>
      <c r="L30" s="152" t="s">
        <v>53</v>
      </c>
      <c r="M30" s="189" t="s">
        <v>184</v>
      </c>
      <c r="N30" s="171">
        <v>1</v>
      </c>
      <c r="O30" s="172">
        <v>1</v>
      </c>
      <c r="P30" s="44"/>
      <c r="Q30" s="45" t="s">
        <v>145</v>
      </c>
      <c r="U30" s="26"/>
      <c r="V30" s="26"/>
      <c r="W30" s="26"/>
    </row>
    <row r="31" spans="1:23 16384:16384" s="30" customFormat="1" ht="90" x14ac:dyDescent="0.25">
      <c r="A31" s="37"/>
      <c r="B31" s="85" t="s">
        <v>148</v>
      </c>
      <c r="C31" s="85" t="s">
        <v>149</v>
      </c>
      <c r="D31" s="47" t="s">
        <v>152</v>
      </c>
      <c r="E31" s="15">
        <v>43646</v>
      </c>
      <c r="F31" s="95">
        <v>0.3</v>
      </c>
      <c r="G31" s="53" t="s">
        <v>29</v>
      </c>
      <c r="H31" s="7"/>
      <c r="I31" s="96"/>
      <c r="J31" s="48"/>
      <c r="K31" s="97"/>
      <c r="L31" s="152" t="s">
        <v>53</v>
      </c>
      <c r="M31" s="178" t="s">
        <v>183</v>
      </c>
      <c r="N31" s="153"/>
      <c r="O31" s="154"/>
      <c r="P31" s="44"/>
      <c r="Q31" s="45"/>
      <c r="U31" s="26"/>
      <c r="V31" s="26"/>
      <c r="W31" s="26"/>
    </row>
    <row r="32" spans="1:23 16384:16384" s="30" customFormat="1" ht="45.75" customHeight="1" thickBot="1" x14ac:dyDescent="0.3">
      <c r="A32" s="64"/>
      <c r="B32" s="64"/>
      <c r="C32" s="64"/>
      <c r="D32" s="65" t="s">
        <v>153</v>
      </c>
      <c r="E32" s="66">
        <v>43646</v>
      </c>
      <c r="F32" s="113">
        <v>0.1</v>
      </c>
      <c r="G32" s="68" t="s">
        <v>28</v>
      </c>
      <c r="H32" s="3"/>
      <c r="I32" s="69"/>
      <c r="J32" s="70"/>
      <c r="K32" s="71"/>
      <c r="L32" s="190" t="s">
        <v>53</v>
      </c>
      <c r="M32" s="191"/>
      <c r="N32" s="192"/>
      <c r="O32" s="193"/>
      <c r="P32" s="44"/>
      <c r="Q32" s="45"/>
      <c r="R32" s="19"/>
      <c r="S32" s="19"/>
      <c r="T32" s="19"/>
      <c r="U32" s="26"/>
      <c r="V32" s="26"/>
      <c r="W32" s="26"/>
    </row>
    <row r="33" spans="13:16" ht="25.5" customHeight="1" thickBot="1" x14ac:dyDescent="0.2">
      <c r="M33" s="114" t="s">
        <v>77</v>
      </c>
      <c r="N33" s="115">
        <f>AVERAGE(N5:N32)</f>
        <v>0.98499999999999999</v>
      </c>
      <c r="O33" s="116">
        <f>AVERAGE(O5:O32)</f>
        <v>1</v>
      </c>
      <c r="P33" s="117"/>
    </row>
    <row r="34" spans="13:16" ht="11.25" customHeight="1" x14ac:dyDescent="0.15"/>
  </sheetData>
  <autoFilter ref="A4:O33" xr:uid="{00000000-0009-0000-0000-000002000000}"/>
  <printOptions horizontalCentered="1" verticalCentered="1"/>
  <pageMargins left="0.19685039370078741" right="0.19685039370078741" top="0.11811023622047245" bottom="0.11811023622047245" header="0.31496062992125984" footer="0.11811023622047245"/>
  <pageSetup paperSize="14" scale="56" fitToHeight="0" orientation="landscape" r:id="rId1"/>
  <rowBreaks count="4" manualBreakCount="4">
    <brk id="9" max="15" man="1"/>
    <brk id="14" max="15" man="1"/>
    <brk id="20" max="15" man="1"/>
    <brk id="2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1 - Analisis Indicadores</vt:lpstr>
      <vt:lpstr>Anexo 2 - Seguimiento PAI</vt:lpstr>
      <vt:lpstr>'Anexo 2 - Seguimiento PAI'!Área_de_impresión</vt:lpstr>
      <vt:lpstr>'Anexo 1 - Analisis Indicadores'!Títulos_a_imprimir</vt:lpstr>
      <vt:lpstr>'Anexo 2 - Seguimiento PAI'!Títulos_a_imprimir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Katherine Prada Mejia</cp:lastModifiedBy>
  <cp:lastPrinted>2020-01-30T20:44:09Z</cp:lastPrinted>
  <dcterms:created xsi:type="dcterms:W3CDTF">2019-02-08T12:15:47Z</dcterms:created>
  <dcterms:modified xsi:type="dcterms:W3CDTF">2020-02-05T15:07:06Z</dcterms:modified>
</cp:coreProperties>
</file>