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transmilenio-my.sharepoint.com/personal/andres_gamba_transmilenio_gov_co/Documents/1. OCI TMSA/9. AUDITORÍAS/16. Transparencia Ética Pública/3 documentos finales accesibilidad/"/>
    </mc:Choice>
  </mc:AlternateContent>
  <xr:revisionPtr revIDLastSave="23" documentId="13_ncr:1_{65C63B73-044B-41C8-9320-358D6F0F84C5}" xr6:coauthVersionLast="47" xr6:coauthVersionMax="47" xr10:uidLastSave="{CBD6425D-BD69-496F-A2DB-611EDD5CD927}"/>
  <bookViews>
    <workbookView xWindow="-120" yWindow="-120" windowWidth="20730" windowHeight="11040" xr2:uid="{00000000-000D-0000-FFFF-FFFF00000000}"/>
  </bookViews>
  <sheets>
    <sheet name="Matriz de Riesgos Corrupcion" sheetId="9" r:id="rId1"/>
    <sheet name="Hoja6" sheetId="21" state="hidden" r:id="rId2"/>
    <sheet name="Mapa Calorimetrico" sheetId="17" r:id="rId3"/>
    <sheet name="Hoja3" sheetId="18" state="hidden" r:id="rId4"/>
    <sheet name="Hoja2" sheetId="16" state="hidden" r:id="rId5"/>
    <sheet name="Hoja1" sheetId="15" state="hidden" r:id="rId6"/>
    <sheet name="Probabilidad Impacto" sheetId="6" state="hidden" r:id="rId7"/>
    <sheet name="Calificación diseño control" sheetId="14" state="hidden" r:id="rId8"/>
    <sheet name="Calificación ejecucion control" sheetId="10" state="hidden" r:id="rId9"/>
    <sheet name="Solidez del control" sheetId="11" state="hidden" r:id="rId10"/>
    <sheet name="Desplazamiento RI" sheetId="1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'Matriz de Riesgos Corrupcion'!$A$29:$FQ$74</definedName>
    <definedName name="_xlcn.WorksheetConnection_Hoja2B1C21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'Matriz de Riesgos Corrupcion'!$A$1:$FQ$73</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7">[11]TABLA!$G$2:$G$5</definedName>
    <definedName name="clases1">[11]TABLA!$G$2:$G$5</definedName>
    <definedName name="CLASIFICACIÓNCONTROLES">'[12]NO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'[12]NO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[13]CALCONT!$L$12:$M$17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[14]FUENTES!$A$2:$A$10</definedName>
    <definedName name="FACTORES_ICETEX">#REF!</definedName>
    <definedName name="Factoresexternos">[10]Hoja1!$G$2:$G$16</definedName>
    <definedName name="FactoresInternos">[10]Hoja1!$H$2:$H$11</definedName>
    <definedName name="FACTORIESGO">[15]DATOS!$E$3:$F$28</definedName>
    <definedName name="FACTORR">#REF!</definedName>
    <definedName name="FALLAS_TECNOLOGICAS">#REF!</definedName>
    <definedName name="FOCALIZACIONDELCONTROL">'[16]NO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[15]DATOS!$P$32:$P$58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[15]DATOS!$E$37:$E$39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[17]CALIFICRITERIOS!#REF!</definedName>
    <definedName name="PERFIL">#REF!</definedName>
    <definedName name="PERIOD">#REF!</definedName>
    <definedName name="PERIODICIDAD">[15]DATOS!$D$37:$D$42</definedName>
    <definedName name="Periodicidad1">[15]DATOS!$D$37:$D$43</definedName>
    <definedName name="PERIODICIDADDELCONTROL">'[12]NO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[18]Hoja1!$A$2:$A$6</definedName>
    <definedName name="PROBAB">#REF!</definedName>
    <definedName name="Probabilidad">[10]Hoja1!#REF!</definedName>
    <definedName name="ProbabilidadCualitativa">'[19]Soporte Calificación'!$G$65486:$G$65489</definedName>
    <definedName name="ProbabilidadCuantitativa">'[19]Soporte Calificación'!$H$65486:$H$65490</definedName>
    <definedName name="PROBABILSEGMENTO">'[20]BASE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[14]FUENTES!$A$11:$A$15</definedName>
    <definedName name="RIESGO_ASOCIADO_POR_IMPACTO">[14]FUENTES!$A$17:$A$22</definedName>
    <definedName name="RIESGOESPECIFICO">#REF!</definedName>
    <definedName name="RIESGOESPECIFICO2">#REF!</definedName>
    <definedName name="RIESGOS">#REF!</definedName>
    <definedName name="SE">#REF!</definedName>
    <definedName name="sector">[1]TABLA!$B$2:$B$26</definedName>
    <definedName name="SI_NO">'[21]NO BORRAR'!$F$1:$F$2</definedName>
    <definedName name="SIEMPRE">#REF!</definedName>
    <definedName name="SISTEMAS">#REF!</definedName>
    <definedName name="SISTEMAS_DE_INFORMACION">#REF!</definedName>
    <definedName name="SS">[17]CALIFICRITERIOS!#REF!</definedName>
    <definedName name="TECNOLOGIA">#REF!</definedName>
    <definedName name="TECNOLOGIA_">#REF!</definedName>
    <definedName name="TIPO">#REF!</definedName>
    <definedName name="TIPOACCION">'[7]NO BORRAR'!$I$1:$I$9</definedName>
    <definedName name="TIPOCONTROL">[15]DATOS!$F$37:$F$39</definedName>
    <definedName name="Tipos">[1]TABLA!$G$2:$G$4</definedName>
    <definedName name="TOTAL_PUNTAJE_RIESGO">#REF!</definedName>
    <definedName name="TRATAMIENTO_RIESGO">'[21]NO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FCE2AD5D-F65C-4FA6-A056-5C36A1767C68}">
      <x15:dataModel>
        <x15:modelTables>
          <x15:modelTable id="Rango" name="Rango" connection="WorksheetConnection_Hoja2!$B$1:$C$2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3" i="9" l="1"/>
  <c r="AA72" i="9"/>
  <c r="AA65" i="9"/>
  <c r="AA50" i="9"/>
  <c r="AA49" i="9"/>
  <c r="AA61" i="9"/>
  <c r="AA59" i="9"/>
  <c r="AA58" i="9"/>
  <c r="AA35" i="9"/>
  <c r="Z35" i="9"/>
  <c r="T35" i="9"/>
  <c r="AA67" i="9"/>
  <c r="Z67" i="9"/>
  <c r="T67" i="9"/>
  <c r="AA40" i="9" l="1"/>
  <c r="Z40" i="9"/>
  <c r="T40" i="9"/>
  <c r="Z59" i="9"/>
  <c r="T59" i="9"/>
  <c r="Z58" i="9"/>
  <c r="T58" i="9"/>
  <c r="AA57" i="9"/>
  <c r="Z57" i="9"/>
  <c r="T57" i="9"/>
  <c r="AA44" i="9" l="1"/>
  <c r="Z44" i="9"/>
  <c r="T44" i="9"/>
  <c r="AA53" i="9" l="1"/>
  <c r="Z53" i="9"/>
  <c r="T53" i="9"/>
  <c r="T70" i="9" l="1"/>
  <c r="AA34" i="9" l="1"/>
  <c r="Z34" i="9"/>
  <c r="T34" i="9"/>
  <c r="Z73" i="9" l="1"/>
  <c r="T73" i="9"/>
  <c r="T72" i="9"/>
  <c r="AA71" i="9"/>
  <c r="Z71" i="9"/>
  <c r="T71" i="9"/>
  <c r="AA43" i="9" l="1"/>
  <c r="Z43" i="9"/>
  <c r="T43" i="9"/>
  <c r="AA42" i="9"/>
  <c r="Z42" i="9"/>
  <c r="T42" i="9"/>
  <c r="AA41" i="9"/>
  <c r="Z41" i="9"/>
  <c r="T41" i="9"/>
  <c r="T69" i="9" l="1"/>
  <c r="T68" i="9"/>
  <c r="T66" i="9"/>
  <c r="Z65" i="9"/>
  <c r="T65" i="9"/>
  <c r="AA64" i="9"/>
  <c r="Z64" i="9"/>
  <c r="T64" i="9"/>
  <c r="Z61" i="9"/>
  <c r="T61" i="9"/>
  <c r="AA60" i="9"/>
  <c r="Z60" i="9"/>
  <c r="T60" i="9"/>
  <c r="AA56" i="9"/>
  <c r="Z56" i="9"/>
  <c r="T56" i="9"/>
  <c r="AA55" i="9"/>
  <c r="Z55" i="9"/>
  <c r="T55" i="9"/>
  <c r="AA54" i="9"/>
  <c r="Z54" i="9"/>
  <c r="T54" i="9"/>
  <c r="AA47" i="9" l="1"/>
  <c r="Z47" i="9"/>
  <c r="T47" i="9"/>
  <c r="AA46" i="9"/>
  <c r="Z46" i="9"/>
  <c r="T46" i="9"/>
  <c r="AA45" i="9"/>
  <c r="Z45" i="9"/>
  <c r="T45" i="9"/>
  <c r="T50" i="9" l="1"/>
  <c r="T49" i="9"/>
  <c r="AA48" i="9"/>
  <c r="Z48" i="9"/>
  <c r="T48" i="9"/>
  <c r="AA39" i="9" l="1"/>
  <c r="Z39" i="9"/>
  <c r="T39" i="9"/>
  <c r="AA38" i="9"/>
  <c r="Z38" i="9"/>
  <c r="T38" i="9"/>
  <c r="AA37" i="9" l="1"/>
  <c r="AB37" i="9" s="1"/>
  <c r="Z37" i="9"/>
  <c r="T37" i="9"/>
  <c r="AA33" i="9" l="1"/>
  <c r="Z33" i="9"/>
  <c r="T32" i="9" l="1"/>
  <c r="T52" i="9" l="1"/>
  <c r="C15" i="16"/>
  <c r="C15" i="15"/>
  <c r="T74" i="9"/>
  <c r="T63" i="9"/>
  <c r="T62" i="9"/>
  <c r="T51" i="9"/>
  <c r="T31" i="9"/>
  <c r="T36" i="9"/>
  <c r="AA31" i="9"/>
  <c r="AA74" i="9"/>
  <c r="AB74" i="9" s="1"/>
  <c r="Z74" i="9"/>
  <c r="Z31" i="9"/>
  <c r="AA36" i="9"/>
  <c r="Z36" i="9"/>
  <c r="Z63" i="9"/>
  <c r="AA6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KRC-ADM</author>
    <author>Aleixi Mora</author>
    <author>Fabian Leonardo Alfonso Sabo</author>
    <author>DIANA CASTRO ROA</author>
  </authors>
  <commentList>
    <comment ref="X28" authorId="0" shapeId="0" xr:uid="{00000000-0006-0000-0000-000002000000}">
      <text>
        <r>
          <rPr>
            <b/>
            <sz val="18"/>
            <color indexed="81"/>
            <rFont val="Tahoma"/>
            <family val="2"/>
          </rPr>
          <t xml:space="preserve">Peso del diseño de cada control + 
Peso de la ejecución de cada control
</t>
        </r>
      </text>
    </comment>
    <comment ref="L29" authorId="1" shapeId="0" xr:uid="{00000000-0006-0000-0000-000003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D43" authorId="2" shapeId="0" xr:uid="{00000000-0006-0000-0000-000004000000}">
      <text>
        <r>
          <rPr>
            <b/>
            <sz val="9"/>
            <color indexed="81"/>
            <rFont val="Tahoma"/>
            <family val="2"/>
          </rPr>
          <t>Fabian Leonardo Alfonso Sabo:</t>
        </r>
        <r>
          <rPr>
            <sz val="9"/>
            <color indexed="81"/>
            <rFont val="Tahoma"/>
            <family val="2"/>
          </rPr>
          <t xml:space="preserve">
NUEVO CONTROL</t>
        </r>
      </text>
    </comment>
    <comment ref="D44" authorId="2" shapeId="0" xr:uid="{5A50542A-ADC3-449B-8805-5E008F53FF23}">
      <text>
        <r>
          <rPr>
            <b/>
            <sz val="9"/>
            <color indexed="81"/>
            <rFont val="Tahoma"/>
            <family val="2"/>
          </rPr>
          <t>Fabian Leonardo Alfonso Sabo:</t>
        </r>
        <r>
          <rPr>
            <sz val="9"/>
            <color indexed="81"/>
            <rFont val="Tahoma"/>
            <family val="2"/>
          </rPr>
          <t xml:space="preserve">
NUEVO CONTROL</t>
        </r>
      </text>
    </comment>
    <comment ref="AL54" authorId="3" shapeId="0" xr:uid="{5E42653C-5A64-4F7F-995D-A60C3225AC00}">
      <text>
        <r>
          <rPr>
            <b/>
            <sz val="16"/>
            <color indexed="81"/>
            <rFont val="Tahoma"/>
            <family val="2"/>
          </rPr>
          <t>DIANA CASTRO ROA: Revisar la redacción de las causas para que sean más específicas.
Ejemplo: Ausencia de criterios para adelantar los procesos de selección</t>
        </r>
      </text>
    </comment>
    <comment ref="AL55" authorId="3" shapeId="0" xr:uid="{01961DB4-F4D6-41BD-952A-1AE23C063E7A}">
      <text>
        <r>
          <rPr>
            <b/>
            <sz val="16"/>
            <color indexed="81"/>
            <rFont val="Tahoma"/>
            <family val="2"/>
          </rPr>
          <t>DIANA CASTRO ROA: Revisar la redacción de las causas para que sean más específicas.</t>
        </r>
      </text>
    </comment>
    <comment ref="K57" authorId="3" shapeId="0" xr:uid="{00000000-0006-0000-0000-000007000000}">
      <text>
        <r>
          <rPr>
            <b/>
            <sz val="12"/>
            <color indexed="81"/>
            <rFont val="Tahoma"/>
            <family val="2"/>
          </rPr>
          <t>DIANA CASTRO ROA:</t>
        </r>
        <r>
          <rPr>
            <sz val="12"/>
            <color indexed="81"/>
            <rFont val="Tahoma"/>
            <family val="2"/>
          </rPr>
          <t xml:space="preserve">
revisar descripción del control</t>
        </r>
      </text>
    </comment>
    <comment ref="K59" authorId="3" shapeId="0" xr:uid="{00000000-0006-0000-0000-000008000000}">
      <text>
        <r>
          <rPr>
            <b/>
            <sz val="9"/>
            <color indexed="81"/>
            <rFont val="Tahoma"/>
            <family val="2"/>
          </rPr>
          <t>DIANA CASTRO ROA:</t>
        </r>
        <r>
          <rPr>
            <sz val="9"/>
            <color indexed="81"/>
            <rFont val="Tahoma"/>
            <family val="2"/>
          </rPr>
          <t xml:space="preserve">
Revisar descripción del control</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Hoja2!$B$1:$C$21" type="102" refreshedVersion="7" minRefreshableVersion="5">
    <extLst>
      <ext xmlns:x15="http://schemas.microsoft.com/office/spreadsheetml/2010/11/main" uri="{DE250136-89BD-433C-8126-D09CA5730AF9}">
        <x15:connection id="Rango">
          <x15:rangePr sourceName="_xlcn.WorksheetConnection_Hoja2B1C211"/>
        </x15:connection>
      </ext>
    </extLst>
  </connection>
</connections>
</file>

<file path=xl/sharedStrings.xml><?xml version="1.0" encoding="utf-8"?>
<sst xmlns="http://schemas.openxmlformats.org/spreadsheetml/2006/main" count="2336" uniqueCount="841">
  <si>
    <t>No.</t>
  </si>
  <si>
    <t>PROCESO</t>
  </si>
  <si>
    <t>NOMBRE DEL RIESGO</t>
  </si>
  <si>
    <t>Características del riesgo de Corrupción</t>
  </si>
  <si>
    <t>TIPO DE RIESGO DE FRAUDE</t>
  </si>
  <si>
    <t>IMPACTO</t>
  </si>
  <si>
    <t>DISEÑO DE CONTROLES</t>
  </si>
  <si>
    <t>CALIFICACIÓN DEL DISEÑO DEL CONTROL</t>
  </si>
  <si>
    <t xml:space="preserve">SOLIDEZ INDIVIDUAL DEL CONTROL </t>
  </si>
  <si>
    <t>SOLIDEZ DEL CONJUNTO DE CONTROLES</t>
  </si>
  <si>
    <t>ACTIVIDAD</t>
  </si>
  <si>
    <t>RESPONSABLE</t>
  </si>
  <si>
    <t>SOPORTE</t>
  </si>
  <si>
    <t>INDICADOR</t>
  </si>
  <si>
    <t>Acción u Omisión</t>
  </si>
  <si>
    <t>Uso de poder</t>
  </si>
  <si>
    <t>Desviación de la gestión de lo público</t>
  </si>
  <si>
    <t>Beneficio Privado</t>
  </si>
  <si>
    <t>NOMBRE CONTROL</t>
  </si>
  <si>
    <t>TIPO</t>
  </si>
  <si>
    <t>Responsable</t>
  </si>
  <si>
    <t>Segregación Funciones</t>
  </si>
  <si>
    <t>Periodicidad</t>
  </si>
  <si>
    <t>Propósito</t>
  </si>
  <si>
    <t>Control Confiable</t>
  </si>
  <si>
    <t>Qué pasa con las observaciones o desviaciones</t>
  </si>
  <si>
    <t>Evidencia de la ejecución del control</t>
  </si>
  <si>
    <t>TOTAL</t>
  </si>
  <si>
    <t>FECHA DE INICIO</t>
  </si>
  <si>
    <t>R1</t>
  </si>
  <si>
    <t>Desarrollo Estratégico</t>
  </si>
  <si>
    <t>Manipulación de información de planes, programas y proyectos</t>
  </si>
  <si>
    <t>Posibilidad que la información relacionada con los Proyectos de Inversión, planes, y programas de la Entidad sea manipulada por parte de funcionarios del proceso con el fin de favorecer indebidamente a terceros o  para beneficio propio</t>
  </si>
  <si>
    <t>X</t>
  </si>
  <si>
    <t>POSIBLE</t>
  </si>
  <si>
    <t>MAYOR</t>
  </si>
  <si>
    <t>EXTREMO</t>
  </si>
  <si>
    <t>PREVENTIVO</t>
  </si>
  <si>
    <t>Fuerte</t>
  </si>
  <si>
    <t>Siempre</t>
  </si>
  <si>
    <t>FUERTE</t>
  </si>
  <si>
    <t>ALTO</t>
  </si>
  <si>
    <t>R2</t>
  </si>
  <si>
    <t>Direccionamiento indebido de los pronunciamientos de carácter ambiental</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</si>
  <si>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</si>
  <si>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CATASTROFICO</t>
  </si>
  <si>
    <t>Revisión previa a emisión de pronunciamientos ambientales</t>
  </si>
  <si>
    <t>R3</t>
  </si>
  <si>
    <t>Gestión TIC´S</t>
  </si>
  <si>
    <t>Manipulación de las configuraciones de perfiles de acceso a usuarios de sistemas de información</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</si>
  <si>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</si>
  <si>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IMPROBABLE</t>
  </si>
  <si>
    <t xml:space="preserve"> </t>
  </si>
  <si>
    <t>R4</t>
  </si>
  <si>
    <t>Gestión Grupos de Interés</t>
  </si>
  <si>
    <t>El gestor no informe apropiadamente a la comunidad sobre temas de interés del Sistema y de la Entidad, por intereses particulares o presiones indebidas</t>
  </si>
  <si>
    <t>Verificación previa de información divulgada a grupos de interés</t>
  </si>
  <si>
    <t>R5</t>
  </si>
  <si>
    <t>Beneficio propio o de terceros</t>
  </si>
  <si>
    <t xml:space="preserve">Manipulación indebida de bases de datos de PQRS </t>
  </si>
  <si>
    <t>R6</t>
  </si>
  <si>
    <t>Gestión de Mercadeo</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</si>
  <si>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</si>
  <si>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Direccionamiento indebido de los espacios de explotación colateral</t>
  </si>
  <si>
    <t>Revisión y aprobación de los contratos y/o de las autorizaciones otorgadas por explotación colateral.</t>
  </si>
  <si>
    <t>R7</t>
  </si>
  <si>
    <t>Reporte de información del seguimiento de los contratos de concesión de manera incompleta u omitiendo elementos fundamentales para la toma de decisiones
Intereses particulares</t>
  </si>
  <si>
    <t>Ocultamiento de información de los contratos de concesión</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</si>
  <si>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</si>
  <si>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Seguimiento y reporte de la información a presentar de los contratos de concesión</t>
  </si>
  <si>
    <t>R8</t>
  </si>
  <si>
    <t>Planeación del SITP</t>
  </si>
  <si>
    <t>Alteraciones de los parámetros operacionales de los servicios</t>
  </si>
  <si>
    <t>R9</t>
  </si>
  <si>
    <t>Supervisión y Control de la Operación</t>
  </si>
  <si>
    <t>Verificación programación de operación del servicio</t>
  </si>
  <si>
    <t>MODERADO</t>
  </si>
  <si>
    <t>R10</t>
  </si>
  <si>
    <t>R12</t>
  </si>
  <si>
    <t>R13</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</si>
  <si>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</si>
  <si>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R14</t>
  </si>
  <si>
    <t>Alteración de indicadores de desempeño de las empresas operadoras troncales</t>
  </si>
  <si>
    <t xml:space="preserve">Revisión de indicadores de desempeño de las empresas operadoras troncales </t>
  </si>
  <si>
    <t>R15</t>
  </si>
  <si>
    <t>Manipulación de la información de los trabajos de mantenimiento ejecutados en la infraestructura del Sistema</t>
  </si>
  <si>
    <t>Revisiones aleatorias de campo</t>
  </si>
  <si>
    <t>Moderado</t>
  </si>
  <si>
    <t>R16</t>
  </si>
  <si>
    <t>Habilitación de las tarjetas de conducción en el sistema GestSAE para beneficios particulares</t>
  </si>
  <si>
    <t>Alteración del estado de operatividad de las tarjetas de conducción en el sistema GestSAE</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</si>
  <si>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</si>
  <si>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Seguimiento y análisis de eventos de seguridad vial  y registros de inoperabilidad</t>
  </si>
  <si>
    <t>R17</t>
  </si>
  <si>
    <t>El contratista no reporte los hallazgos o novedades evidenciadas en las inspecciones realizadas, por intereses particulares o presiones indebidas</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</si>
  <si>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</si>
  <si>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</si>
  <si>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R18</t>
  </si>
  <si>
    <t>Autorización del ingreso a las estaciones sin validación del pasaje</t>
  </si>
  <si>
    <t>CASI SEGURO</t>
  </si>
  <si>
    <t>Inclusión de obligaciones en los lineamientos de los contratos de reguladores</t>
  </si>
  <si>
    <t>R19</t>
  </si>
  <si>
    <t>Gestión del Talento Humano</t>
  </si>
  <si>
    <t>Debilidad en los criterios definidos para adelantar los procesos de selección.</t>
  </si>
  <si>
    <t>Direccionamiento de las pruebas de selección para fines particulares o personales</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</si>
  <si>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</si>
  <si>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Validación de criterios en procesos de selección</t>
  </si>
  <si>
    <t>R20</t>
  </si>
  <si>
    <t>Cargue de información en la base de datos de las novedades de nómina de forma mal intencionada.</t>
  </si>
  <si>
    <t>Manipulación de la información relacionada con la liquidación de la nómina.</t>
  </si>
  <si>
    <t>Posibilidad de que servidor público, un colaborador o un tercero encargados de la nómina, a cambio de dádivas o pago de favores, le dé un manejo indebido a la información relacionada con la liquidación de la nómina de los trabajadores de la Entidad</t>
  </si>
  <si>
    <t>Validación de datos cargados en el sistema con pre nómina</t>
  </si>
  <si>
    <t>R21</t>
  </si>
  <si>
    <t>Incapacidades emitidas por IPS no adscritas
Intereses y beneficios personales o particulares</t>
  </si>
  <si>
    <t>Información médica no veraz</t>
  </si>
  <si>
    <t>Validación por el área de SST de las incapacidades recurrentes y/o sospechosas.</t>
  </si>
  <si>
    <t>R22</t>
  </si>
  <si>
    <t>Gestión Económica de los Agentes del Sistema</t>
  </si>
  <si>
    <t xml:space="preserve">Verificación de la información reportada por las áreas técnicas y del remitente. </t>
  </si>
  <si>
    <t>Conciliación de la Liquidación Previa de la Remuneración a los Agentes del Sistema</t>
  </si>
  <si>
    <t>Cotejo de fuentes de información del concesionario del SIRCI</t>
  </si>
  <si>
    <t>R23</t>
  </si>
  <si>
    <t>Gestión de la Información Financiera y Contable</t>
  </si>
  <si>
    <t>Intereses particulares o 
Presiones indebidas</t>
  </si>
  <si>
    <t>Apropiación indebida del rubro presupuestal</t>
  </si>
  <si>
    <t>Posibilidad que el equipo de trabajo de la Dirección Corporativa encargado del Presupuesto reciba dádivas o pago de favores, a cambio de realizar de manera intencional la imputación de rubros presupuestales que no cumplan con la descripción del mismo</t>
  </si>
  <si>
    <t>Validación cumplimiento resolución de liquidación</t>
  </si>
  <si>
    <t>Conciliación del plan de adquisiciones</t>
  </si>
  <si>
    <t>R24</t>
  </si>
  <si>
    <t>Intereses particulares
Presiones indebidas</t>
  </si>
  <si>
    <t>R25</t>
  </si>
  <si>
    <t>Gestión Jurídica</t>
  </si>
  <si>
    <t>Debilidades en la revisión de conceptos y actos jurídicos</t>
  </si>
  <si>
    <t>Direccionamiento de conceptos y actos jurídicos</t>
  </si>
  <si>
    <t>Posibilidad de que los funcionarios de la Subgerencia Jurídica reciban un beneficio particular o en beneficio de un tercero  a cambio de direccionar conceptos y actos jurídicos emitidos por la Subgerencia</t>
  </si>
  <si>
    <t>R26</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</si>
  <si>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</si>
  <si>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</si>
  <si>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</si>
  <si>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Vigilancia judicial periódica de los procesos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</si>
  <si>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</si>
  <si>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R27</t>
  </si>
  <si>
    <t>Adquisición de Bienes y Servicios</t>
  </si>
  <si>
    <t>Ausencia de controles durante la etapa de revisión de los contratos que se van a adjudicar</t>
  </si>
  <si>
    <t>Direccionamiento de procesos de selección</t>
  </si>
  <si>
    <t>Posibilidad de adjudicar contratos a proveedores con acuerdos colusorios con particulares o personas de la misma entidad, por parte de los funcionarios encargados de la contratación, con el fin de obtener beneficio propio en detrimento de la entidad</t>
  </si>
  <si>
    <t>Verificación del proceso contractual por diferentes filtros</t>
  </si>
  <si>
    <t>Realización de pactos colusorios en fase de estructuración y en fase de evaluación de los procesos de selección</t>
  </si>
  <si>
    <t>R28</t>
  </si>
  <si>
    <t>Gestión de Servicios Logísticos</t>
  </si>
  <si>
    <t xml:space="preserve">Presentación de los valores de los bienes de la Entidad, no reales a las condiciones y especificaciones técnicas de las pólizas </t>
  </si>
  <si>
    <t>Valores asegurables de la Entidad no reales</t>
  </si>
  <si>
    <t>Verificación valores reales de pólizas</t>
  </si>
  <si>
    <t>R29</t>
  </si>
  <si>
    <t>Registro inadecuado de inventarios</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</si>
  <si>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</si>
  <si>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RARA VEZ</t>
  </si>
  <si>
    <t>Levantamiento físico de inventario aleatorio</t>
  </si>
  <si>
    <t>R30</t>
  </si>
  <si>
    <t>Intereses particulares o
Presiones indebidas</t>
  </si>
  <si>
    <t>Seguimiento al préstamo de documentos exclusivo a funcionarios</t>
  </si>
  <si>
    <t>Debilidad en los controles de seguimiento a las carpetas por parte de la firma encargada de la administración del Archivo</t>
  </si>
  <si>
    <t>Seguimiento a planillas de control trimestral</t>
  </si>
  <si>
    <t>R31</t>
  </si>
  <si>
    <t>Evaluación y Mejoramiento de la Gestión</t>
  </si>
  <si>
    <t>Presión por parte del auditado para modificar u omitir los resultados de auditorías.</t>
  </si>
  <si>
    <t>Probable ocultamiento o modificación de los resultados de auditoría interna por parte de auditores y/o Jefe de la OCI, para beneficio propio o de terceros</t>
  </si>
  <si>
    <t>Monitoreo de los ejercicios de auditoría y seguimiento a los avances de los mismos. (equipo auditor).</t>
  </si>
  <si>
    <t>Seguimiento a la trazabilidad en los procesos de auditoría</t>
  </si>
  <si>
    <t>R32</t>
  </si>
  <si>
    <t>Gestión Asuntos Disciplinarios</t>
  </si>
  <si>
    <t>Ofrecimientos indebidos a un funcionario parte del proceso de gestión de asuntos disciplinarios</t>
  </si>
  <si>
    <t>Direccionamiento indebido de las actuaciones disciplinarias</t>
  </si>
  <si>
    <t>Posibilidad de que un servidor perteneciente al proceso de Gestión de Asuntos Disciplinarios reciba o solicite cualquier dádiva, agasajo o favor personal, con el objeto de alterar el curso normal de una actuación disciplinaria y su decisión.</t>
  </si>
  <si>
    <t>Actualización de los sistemas informáticos del Distrito Capital relacionados con la función disciplinaria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</si>
  <si>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</si>
  <si>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R33</t>
  </si>
  <si>
    <t>R37</t>
  </si>
  <si>
    <t>MATRIZ DE RIESGOS ANTES DE CONTROLES
RIESGO INHERENTE</t>
  </si>
  <si>
    <t>MATRIZ DE RIESGOS DESPUES DE CONTROLES
RIESGO RESIDUAL</t>
  </si>
  <si>
    <t>PROBABILIDAD DE OCURRENCIA</t>
  </si>
  <si>
    <t>PROBABLE</t>
  </si>
  <si>
    <t>Procesos estrategicos</t>
  </si>
  <si>
    <t>Procesos misionales</t>
  </si>
  <si>
    <t xml:space="preserve">Procesos de apoyo </t>
  </si>
  <si>
    <t xml:space="preserve">Procesos de evaluación </t>
  </si>
  <si>
    <t>CALIFICACIÓN PROBABILIDAD</t>
  </si>
  <si>
    <t>CALIFICACIÓN IMPACTO</t>
  </si>
  <si>
    <t>NIVEL</t>
  </si>
  <si>
    <t>RANGO</t>
  </si>
  <si>
    <t>FACTIBILIDAD</t>
  </si>
  <si>
    <t>FRECUENCIA</t>
  </si>
  <si>
    <t>Responder afirmativamente de una (1) a (5) cinco pregunta(s) genera un impacto moderado.</t>
  </si>
  <si>
    <t>El evento puede ocurrir solo en circunstancias excepcionales (poco comunes o anormales)</t>
  </si>
  <si>
    <t>No se ha presentado en los últimos 5 años</t>
  </si>
  <si>
    <t>Responder afirmativamente de seis (6) a once (11) preguntas genera un impacto mayor.</t>
  </si>
  <si>
    <t>El evento puede ocurrir en algún momento</t>
  </si>
  <si>
    <t>Al menos 1 vez en los últimos 5 años</t>
  </si>
  <si>
    <t>Responder afirmativamente de doce (12) a diecinueve (19) preguntas genera un impacto catastrófico.</t>
  </si>
  <si>
    <t>El evento podrá ocurrir en algún momento</t>
  </si>
  <si>
    <t>Al menos 1 vez en los últimos 2 años</t>
  </si>
  <si>
    <t>OBSERVACION</t>
  </si>
  <si>
    <t>Es viable que el evento ocurra en la mayoría de las circunstancias</t>
  </si>
  <si>
    <t>Al menos 1 vez en el último año</t>
  </si>
  <si>
    <t>Genera medianas consecuencias sobre la entidad</t>
  </si>
  <si>
    <t>Se espera que el evento ocurra en la mayoría de las circunstancias</t>
  </si>
  <si>
    <t>Más de 1 vez al año</t>
  </si>
  <si>
    <t>Genera altas consecuencias sobre la entidad</t>
  </si>
  <si>
    <t>Genera consecuencias desastrosas para la entidad</t>
  </si>
  <si>
    <t xml:space="preserve">  </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</si>
  <si>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</si>
  <si>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</si>
  <si>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</si>
  <si>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</si>
  <si>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</si>
  <si>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</si>
  <si>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</si>
  <si>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</si>
  <si>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</si>
  <si>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</si>
  <si>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</si>
  <si>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</si>
  <si>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</si>
  <si>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</si>
  <si>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</si>
  <si>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</si>
  <si>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</si>
  <si>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</si>
  <si>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</si>
  <si>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</si>
  <si>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</si>
  <si>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</si>
  <si>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</si>
  <si>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</si>
  <si>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</si>
  <si>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</si>
  <si>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</si>
  <si>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</si>
  <si>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</si>
  <si>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</si>
  <si>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</si>
  <si>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</si>
  <si>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</si>
  <si>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</si>
  <si>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</si>
  <si>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</si>
  <si>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CORRUPCIÓN</t>
  </si>
  <si>
    <t>Acta del equipo de Seguridad de la Información, en la cual se registra la revisión realizada</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</si>
  <si>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</si>
  <si>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REPORTES FRAUDULENTOS/ CORRUPCIÓN</t>
  </si>
  <si>
    <t>Monitoreo Integral al Operación del SITP</t>
  </si>
  <si>
    <t>El Comité de Seguimiento al Sistema Integrado de Transporte Público, en cumplimiento de las funciones de la Resolución 396  de 2023, define al principio de cada vigencia un cronograma de reuniones para que los supervisores e interventores de contratos de concesión presenten su informe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</si>
  <si>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Modificación de algunos de los parámetros operacionales para el beneficio de algún operador del SITP</t>
  </si>
  <si>
    <t>Posibilidad que un funcionario o un miembro de alta dirección reciba dadivas por parte de un operador o concesionario, con el fin de que altere las evaluaciones para obtener beneficios particulares en los parámetros operacionales de los servicios a su cargo.</t>
  </si>
  <si>
    <t>REPORTES FRAUDULENTOS/CORRUPCIÓN</t>
  </si>
  <si>
    <t>Estudio de necesidades de flota adicional</t>
  </si>
  <si>
    <t>Revisión Informe mensual de contrato de interventoría</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</si>
  <si>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</si>
  <si>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Verificación de cumplimiento de indicadores contractuales</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</si>
  <si>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</si>
  <si>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DETECCIÓN</t>
  </si>
  <si>
    <t>Alteración de los perfiles en la selección del personal vinculado a los contratos de fuerza operativa, debido a intereses particulares o por presiones indebidas.</t>
  </si>
  <si>
    <t>Verificación del cumplimiento de perfiles para el personal de fuerza operativa</t>
  </si>
  <si>
    <t>Profesional Especializado Grado 06 de Coordinación Técnica Operativa de la DTBRT</t>
  </si>
  <si>
    <t>Verificación de la información reportada por las empresas contratistas de fuerza operativa</t>
  </si>
  <si>
    <t xml:space="preserve">Alteración del cálculo de indicadores de desempeño de las empresas operadoras troncales y/o modificación de los resultados de los mismos, por intereses particulares de los actores involucrados en el proceso. </t>
  </si>
  <si>
    <t>Posibilidad que el equipo de trabajo encargado del cálculo y seguimiento de los indicadores reciba dadivas o sobornos a cambio de alterar los resultados de los indicadores de desempeño de las empresas operadoras troncales.</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</si>
  <si>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</si>
  <si>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Posibilidad de que un trabajador oficial vinculado a la Entidad presente Información falsificada o adulterada, relacionada con su estado de salud con el fin de obtener beneficios personales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</si>
  <si>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Interno para que realice el respectivo proceso.
EVIDENCIAS: Correo electrónico de SST a Talento Humano informando las incapacidades susceptibles a verificación</t>
  </si>
  <si>
    <t>Definir y publicar en la intranet y a través del boletín los criterios técnicos que se tendrán en cuenta para las convocatorias que se surtan en el año 2024, así como las diferentes etapas que se vayan realizando para todas las convocatorias que se encuentren vigentes</t>
  </si>
  <si>
    <t>Profesional Especializado Grado 06 -  Talento Humano</t>
  </si>
  <si>
    <t>Criterios técnicos de convocatorias publicados</t>
  </si>
  <si>
    <t>(Información sobre convocatorias publicadas/número de convocatorias vigentes)*100</t>
  </si>
  <si>
    <t>Profesional Universitario Grado 03 - SST</t>
  </si>
  <si>
    <t>Sensibilizaciones realizadas</t>
  </si>
  <si>
    <t>(Sensibilizaciones realizadas / 2)*100</t>
  </si>
  <si>
    <t>MALVERSACIÓN DE ACTIVOS/CORRUPCIÓN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</si>
  <si>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y supervisión de los contratos</t>
  </si>
  <si>
    <t>Lista de asistencia a la jornada de sensibilización</t>
  </si>
  <si>
    <t>(Jornada de sensibilización realizada / Jornada de sensibilización planeada) * 100</t>
  </si>
  <si>
    <t>Posibilidad de que un servidor de la Entidad, asegure los bienes propios de TRANSMILENIO S.A. o de responsabilidad de ésta, por valores asegurables no reales con el objetivo de recibir dadivas o algún beneficio particular</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</si>
  <si>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</si>
  <si>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Realizar una reunión con las dependencias intervinientes en los procesos de entrega de infraestructura nueva y antigua en el Sistema con el objetivo de aclarar toda la información requerida por estas relacionados con los seguros</t>
  </si>
  <si>
    <t xml:space="preserve"> Profesional Especializado Grado 06 de Seguros</t>
  </si>
  <si>
    <t>Acta de reunión o grabación de la misma</t>
  </si>
  <si>
    <t>(Reunión realizada con las áreas intervinientes en los procesos de entrega de infraestructura nueva y antigua en el Sistema   / 1) *100</t>
  </si>
  <si>
    <t xml:space="preserve">Posibilidad de que los funcionarios de la Entidad pierdan de forma intencional los expedientes de archivo, para beneficio propio, de otros funcionarios o de terceros, con el fin de conseguir dádivas o favores.
</t>
  </si>
  <si>
    <t>El Profesional Universitario Grado 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</si>
  <si>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Comunicación enviada</t>
  </si>
  <si>
    <t>Profesional Especializado Grado 06 de Programación</t>
  </si>
  <si>
    <t>Supervisión, control y seguimiento a la ejecución de procedimientos para el reporte de infracciones.</t>
  </si>
  <si>
    <t>Jefe Oficina de Control Interno con el equipo de la OCI</t>
  </si>
  <si>
    <t>Monitoreo por parte del jefe de la oficina de control interno de los ejercicios de auditoría y seguimiento a los avances de los mismos.</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</si>
  <si>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</si>
  <si>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(Acciones informativas realizadas/2)*100</t>
  </si>
  <si>
    <t>Intereses particulares.</t>
  </si>
  <si>
    <t>Manipulación de la programación zonal</t>
  </si>
  <si>
    <t>Manipulación del Reporte  de kilómetros a remunerar en el componente zonal</t>
  </si>
  <si>
    <t>Omisión de información en los resultados de auditoría</t>
  </si>
  <si>
    <t>Posibilidad que los funcionarios de la Dirección Técnica de Buses manipulen los parámetros de la programación (zonal) con el fin de favorecer a terceros, a cambio de dádivas o pago de favores.</t>
  </si>
  <si>
    <t>Manipulación de la información relacionada con las conductas operacionales (componente zonal)</t>
  </si>
  <si>
    <t xml:space="preserve">Posibilidad de que un funcionario o contratista perteneciente al proceso de Gestión de Mercadeo reciba o solicite dádivas o favores personales con el objeto de beneficiar a un tercero relacionado con algún bien tangible o intangible susceptible de explotación colateral </t>
  </si>
  <si>
    <t>Realizar una socialización a todo el equipo de trabajo relacionada con  los puntos de control a tener cuenta cuando se celebran negocios de explotación colateral</t>
  </si>
  <si>
    <t>Profesional Especializado Grado 06 de Negocios de Explotación Colateral</t>
  </si>
  <si>
    <t>Lista asistencia y presentación</t>
  </si>
  <si>
    <t>(Socialización ejecutada/1)*100</t>
  </si>
  <si>
    <t>Mensualmente el Técnico de nómina se encarga de alimentar en el cuadro de novedades de Excel y en el aplicativo KACTUS todas las novedades de nómina reportadas por los funcionarios y los Directivos de las áreas técnicas (BRT-Buses -Infraestructura).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</si>
  <si>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Realizar la supervisión a la  etapa de acompañamiento en el ambiente de producción del aplicativo  KACTUS para las nominas de enero, febrero de 2024 con el fin de estabilizar el módulo de nómina</t>
  </si>
  <si>
    <t>Informes de supervisión</t>
  </si>
  <si>
    <t>(Informes de supervisión revisados en el trimestre/informes de supervisión a revisar en el trimestre)*100</t>
  </si>
  <si>
    <t>Profesional Universitario Grado 04 - Nómina</t>
  </si>
  <si>
    <t xml:space="preserve">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la respuesta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realizarán mesas técnicas  con las partes involucradas, para aquellos pronunciamientos de carácter ambiental que generen algún tipo de desacuerdo frente al concepto emitido o se solicitará el concepto de un experto externo. </t>
  </si>
  <si>
    <t>Diseñar e implementar una campaña dirigida a todos los servidores de la Entidad en la que se explique ¿qué es el soborno? y el impacto que tendría dicha conducta para quienes participan de este hecho.</t>
  </si>
  <si>
    <t>Documento que soporta el diseño de la campaña y piezas gráficas que se generen</t>
  </si>
  <si>
    <t>(Una campaña diseñada e implementada sobre soborno/1)*100</t>
  </si>
  <si>
    <t>Realizar una capacitación  con las partes involucradas (otras áreas de la empresa), en temáticas de carácter ambiental que tengan relación con pronunciamientos que haya emitido la Oficina Asesora de Planeación</t>
  </si>
  <si>
    <t xml:space="preserve">Lista de asistencia y presentación  </t>
  </si>
  <si>
    <t>(Capacitación en temas de carácter ambiental realizada/1)*100</t>
  </si>
  <si>
    <t>Posibilidad que el equipo de trabajo encargado del control de la operación de BRT realice favoritismos y favorecimientos en la vinculación del personal que trabaja para las empresas que prestan sus servicios de fuerza operativa con el fin de obtener intereses particulares.</t>
  </si>
  <si>
    <t>Notificar a las empresas contratistas la definición de los criterios de verificación de las certificaciones laborales que deben presentar el personal de fuerza operativa a vincular</t>
  </si>
  <si>
    <t xml:space="preserve">Emitir y divulgar oficio  a empresas contratistas reiterando los descuentos a aplicar en caso de incumplimientos </t>
  </si>
  <si>
    <t>Oficio emitido  reiterando los descuentos a aplicar en caso de incumplimiento</t>
  </si>
  <si>
    <t>(Oficio emitido a empresas contratantes /1) X 100</t>
  </si>
  <si>
    <t>(Notificación enviada a empresas contratantes de personal a vincular de Fuerza Operativa/1 ) X 100</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</si>
  <si>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t>
  </si>
  <si>
    <t>Presiones indebidas sobre el personal encargado de reportar las irregularidades de conductas operaciones  ofreciendo dadivas</t>
  </si>
  <si>
    <t>Alteración de los pagos a las facturas de los contratos de Fuerza operativa</t>
  </si>
  <si>
    <t>Posibilidad que el equipo de trabajo encargado de la revisión de los informes de cumplimiento manipule la facturación mensual de los contratos de Fuerza Operativa a cambio de dadivas o sobornos</t>
  </si>
  <si>
    <t>Lista de asistencia y presentación</t>
  </si>
  <si>
    <t>Realizar capacitaciones a todo el personal de programación de la DTB en los cambios y  novedades de la implementación del nuevo sistema de control de flota (nuevo SAE)</t>
  </si>
  <si>
    <t>(Cantidad de capacitaciones realizadas al equipo de programación/ Cantidad de capacitaciones programadas al equipo de programación) * 100</t>
  </si>
  <si>
    <t>Realizar una capacitación a todo el personal que interviene en el levantamiento de hallazgos de infracciones con el fin de mitigar las debilidades encontradas en la validación de los registros</t>
  </si>
  <si>
    <t>(Capacitación a todo el personal que interviene en el levantamiento de hallazgos de infracciones realizada/1)*100</t>
  </si>
  <si>
    <t>Presiones indebidas allegadas desde cualquier instancia para favorecer intereses políticos y particulares.</t>
  </si>
  <si>
    <t xml:space="preserve">Manipulación variables tarifarias </t>
  </si>
  <si>
    <t xml:space="preserve">Revisión mensual de las  actualizaciones de tarifas </t>
  </si>
  <si>
    <t>Mesas de Directivos</t>
  </si>
  <si>
    <t xml:space="preserve">Incrementos no justificados de flota </t>
  </si>
  <si>
    <t>Posibilidad de que los Directivos de la Entidad gestionen bajo presión cambios no justificados en el incremento de flota en el Sistema, en beneficio de terceros o a cambio de favores para estos.</t>
  </si>
  <si>
    <t>Cada vez que sea requerido los Profesionales encargados de la Planeación de transporte de la Subgerencia Técnica y de Servicios elaboran un estudio de demanda para verificar la necesidad de flota adicional, a partir del estudio se define si se requiere flota adicional. Documento que sirve de soporte, para la toma de decisiones por parte de la alta gerencia, de encontrarse alguna inconsistencia  en los estudios realizados se dejara constancia de ellos y se reporta directamente a los Directivos para que tomen las decisiones a que haya lugar.
Las evidencias de este control son los estudios de demanda que se realicen.</t>
  </si>
  <si>
    <t>Subgerente Técnica y de Servicios</t>
  </si>
  <si>
    <t>Documentar y adoptar los lineamientos requeridos para la elaboración de estudios de transporte en el mediano y largo plazo</t>
  </si>
  <si>
    <t>Profesional Especializado Grado 06 de Planificación de Transporte</t>
  </si>
  <si>
    <t>Lineamiento adoptado</t>
  </si>
  <si>
    <t>(Lineamiento documentado y adoptado sobre estudios de transporte en el mediano y largo plazo/1)*100</t>
  </si>
  <si>
    <t>(Socializaciones realizadas del procedimiento/Socializaciones planeadas)*100</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</si>
  <si>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</si>
  <si>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Documentos que soportan el mecanismo de socialización</t>
  </si>
  <si>
    <t>Definir e implementar un mecanismo a través del cual se difundan  a nivel de toda la entidad los criterios básicos requeridos para el préstamo de documentos y la devolución de los mismos</t>
  </si>
  <si>
    <t>(1 Mecanismo de socialización de los criterios básicos requeridos para el préstamo de documentos y la devolución diseñado e implementado / 1)* 100</t>
  </si>
  <si>
    <t>Probabilidad de que los funcionarios de la entidad omitan clasificar en el sistema T-DOC documentos  electrónicos  que reposan en sus bandejas de entrada para beneficio propio o de terceros</t>
  </si>
  <si>
    <t>Demora en la clasificación por personas indebidas y/o Intereses particulares</t>
  </si>
  <si>
    <t>Modificación de las cantidades de insumos e ítems ejecutados en el contrato de mantenimiento para interés particular</t>
  </si>
  <si>
    <t>Los Técnicos Operativos Grado 01, previa solicitud del Profesional Especializado Grado 06 Mantenimiento y Aseo Infraestructura Componente Troncal,  verifican  mensualmente mediante visitas aleatorias las actividades reportadas por el interventor, validando la información de las cantidades y actividades reportadas por éste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</si>
  <si>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 xml:space="preserve">Emitir una comunicación a todas las dependencias donde se informará los parámetros a tener en cuenta en la clasificación de los documentos en T-DOC </t>
  </si>
  <si>
    <t>(Una comunicación enviada sobre parámetros a tener en cuenta en la clasificación de los documentos en T-DOC  /1) * 100</t>
  </si>
  <si>
    <t>Manipulación  de documentos electrónicos en la plataforma T-DOC</t>
  </si>
  <si>
    <t>Pérdida intencional de los expedientes de archivo para beneficios particulares</t>
  </si>
  <si>
    <t xml:space="preserve">Favoritismo y/o favorecimiento en la vinculación de fuerza operativa  (BRT) </t>
  </si>
  <si>
    <t>DESCRIPCIÓN DEL RIESGO</t>
  </si>
  <si>
    <t>EJECUCIÓN DEL CONTROL
Siempre = Fuerte
Algunas veces = Moderado
Nunca = Débil</t>
  </si>
  <si>
    <t>TOTAL CALIFICACIÓN CONTROL
SOLIDEZ DÉBIL = 0
SOLIDEZ MODERADO = 50
SOLIDEZ FUERTE = 100</t>
  </si>
  <si>
    <t>FECHA DE EJECUCIÓN</t>
  </si>
  <si>
    <t>DESCRIPCIÓN DEL ACTUAL CONTROL</t>
  </si>
  <si>
    <t>FECHA DE TERMINACIÓN</t>
  </si>
  <si>
    <t>Los Profesionales Especializados 06 de Seguridad Informática y Coordinador de Procesos Corporativos, realizarán dos veces al año la revisión de los usuarios con perfil administradores en el Directorio Activo y el ERP Corporativo, a fin de verificar que tengan los privilegios que corresponde. Dicha validación se realizará por medio de consulta en el Directorio Activo y el ERP Corporativo, los cuales hacen parte de la infraestructura  tecnológica de la Entidad.
Si no es posible realizar dicha verificación a través del directorio activo y el ERP Corporativo, se procederá a realizar validación a través de la última copia de respaldo de estos aplicativos.
Si como resultado de la verificación se identifican desviaciones, se procederá con el ajuste de las configuraciones a que haya lugar y se creará el incidente de seguridad de la información respectivo.  
El resultado de la verificación será documentado mediante Acta de reunión que reposará en el repositorio del Equipo de Seguridad de la Información.</t>
  </si>
  <si>
    <t>Cada vez que se presente una solicitud de explotación colateral por parte de los comercializadores, concesionarios mercantiles o interesados que cumplan los requisitos establecidos, el Profesional Especializado Grado 06 de Negocios de Explotación Colateral o el Profesional Universitario Grado 03 de Explotación Colateral o el Profesional Universitario Grado 03 de Explotación Colateral de la Propiedad Intelectual y/o el equipo de trabajo designado para apoyar el tema, aplican la Resolución No. 297 del 2023,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</si>
  <si>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El Subgerente Técnico y de Servicios apoyado en la evaluación realizada por parte de la mesa de trabajo de kilómetros eficientes trocal o zonal, junto con los directivos de las áreas participantes, revisan semanalmente (componente zonal) o mensualmente (componente troncal) los parámetros operacionales propuestos versus los actuales, para definir la viabilidad del cambio en el sistema, lo anterior acorde con lo establecido en el procedimiento P-ST-014. Dejando como evidencia actas de reuniones donde se da viabilidad a dichos cambios
De encontrarse desviaciones o situaciones no comunes en los análisis que puedan beneficiar a algún o algunos operadores, se indaga su origen y se define en la mesa con los directivos participantes del proceso las acciones requeridas para su mitigación, dejando constancia en las actas de reuniones.</t>
  </si>
  <si>
    <t>Posibilidad que los funcionarios de la Dirección Técnica de Buses a cargo de la generación del reporte de los kilómetros a remunerar (zonal) manipulen los datos, con el fin de favorecer o perjudicar a terceros, a cambio de dádivas o pago de favores.</t>
  </si>
  <si>
    <t>Listado de asistencia y presentación con el análisis del desempeño de respuesta de cada técnico post - operacional respecto a las reclamaciones aceptadas y las rechazadas</t>
  </si>
  <si>
    <t>Notificación enviada con los criterios a verificar de fuerza Operativa a vincular</t>
  </si>
  <si>
    <t>No aplicación de  los descuentos relacionados con el incumplimiento del contrato por interés particulares</t>
  </si>
  <si>
    <t xml:space="preserve">Posibilidad de alianza entre contratista y el supervisor del contrato de mantenimiento para manipular la información relacionada con los trabajos llevados a cabo en la infraestructura, con el objetivo de modificar la facturación de las actividades ejecutadas y obtener beneficios económicos </t>
  </si>
  <si>
    <t xml:space="preserve">Seguimiento a los procesos de clasificación de documentos. </t>
  </si>
  <si>
    <t>Socializar el procedimiento para la planeación táctica del sistema de transporte en el corto plazo en sus componentes  troncal y zonal (P-ST-014) con el equipo de profesionales y Directivos que intervienen en el proceso</t>
  </si>
  <si>
    <t>Posibilidad que los funcionarios de la Dirección Técnica de Buses manipulen la información de las conductas operacionales que se registren en la plataforma SIAPO a cambio de favorecer a un tercero y/u obtener un beneficio.</t>
  </si>
  <si>
    <t>El Profesional Especializado Grado 06 de Coordinación Técnica Operativa de la DTBRT (Dirección Técnica de BRT) por medio de una lista de chequeo verifica mensualmente la información reportada por las empresas de Fuerza Operativa de acuerdo con las obligaciones contractuales estipuladas en el contrato. En caso de encontrar inconsistencias con el cumplimiento de las obligaciones el Profesional Especializado Grado 06 de Coordinación Técnica Operativa de la DTBRT (Dirección Técnica de BRT), realiza el descuento correspondiente en la facturación mensual de dicha factura.
Si durante la verificación del informe mensual para la facturación hay inconsistencias, se notifica a la empresa contratista de Fuerza Operativa en los términos estipulados para realizar la subsanación de la información, y poder realizar el proceso de radicación de factura en los tiempos establecidos por TRANSMILENIO S.A.</t>
  </si>
  <si>
    <t>Realizar una revisión en los modelos financieros de tarifas de fase III, del histórico de indicadores IPC, IPP, salario mínimo, etc y verificar que sean conformes a los reportados por las fuentes de información oficiales.</t>
  </si>
  <si>
    <t>Hoja de excel comparativa de indicadores vs modelo financiero fase III</t>
  </si>
  <si>
    <t>Profesional Universitario Grado 03 Subgerencia General</t>
  </si>
  <si>
    <t>Acta Comité de Seguimiento al Sistema de Transporte Público</t>
  </si>
  <si>
    <t>El Profesional Especializado Grado 06 de contratación (o quien haga sus veces), cada vez que se requiera,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</si>
  <si>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Profesionales Especializados  Grado 06 de Seguridad Sistema BRT y Sistema Buses de la Dirección Técnica de Seguridad o quien designe</t>
  </si>
  <si>
    <t xml:space="preserve">Acta de reunión de las sensibilizaciones realizadas. </t>
  </si>
  <si>
    <t>Realizar sensibilizaciones al personal en vía que se incorpore en la vigencia acerca de la importancia del reporte de los hallazgos o novedades evidenciadas en las inspecciones de seguridad.</t>
  </si>
  <si>
    <t>(Sensibilizaciones al personal en vía realizada/Sensibilizaciones al personal en vía programadas)*100</t>
  </si>
  <si>
    <t>Realizar  jornada de inducción al equipo regulador y se seguridad privada que se vincule  durante la vigencia acerca de la importancia del pago del pasaje y demás condiciones generales del Sistema</t>
  </si>
  <si>
    <t>(Jornadas de inducción ejecutadas/Jornadas de inducción programadas)*100</t>
  </si>
  <si>
    <t xml:space="preserve">Posibilidad de que los reguladores y personal de seguridad privada del componente troncal del sistema (contratistas de la Dirección Técnica de Seguridad), reciban o soliciten cualquier dádiva o algún beneficio particular, para permitir el ingreso al Sistema a usuarios que no hayan validado el pasaje. </t>
  </si>
  <si>
    <t>Posibilidad de que los servidores públicos que gestionan una PQRS,  manipulen las bases de datos generadas a través de plataformas y/o aplicativos donde se registran los requerimientos ciudadanos, para favorecimiento personal.</t>
  </si>
  <si>
    <t>Profesional Especializada Grado 06 de Servicio al Usuario y Contacto SIRCI</t>
  </si>
  <si>
    <t xml:space="preserve">Supervisión a la ejecución de procedimientos de reportes de kilometraje componente zonal </t>
  </si>
  <si>
    <t>(Ejercicio de autoevaluación a la gestión realizada/2) * 100</t>
  </si>
  <si>
    <t>Supervisión a la ejecución de procedimientos para reclamaciones de kilometraje en plataforma EIC</t>
  </si>
  <si>
    <t>Control de la información del peticionario</t>
  </si>
  <si>
    <t>Director(a) Corporativo(a)</t>
  </si>
  <si>
    <t xml:space="preserve">Circular para la programación presupuestal de la siguiente vigencia </t>
  </si>
  <si>
    <t>(Circular emitida /1) * 100</t>
  </si>
  <si>
    <t xml:space="preserve"> Profesional Especializado Grado 06 Finanzas Corporativas - Presupuesto</t>
  </si>
  <si>
    <t>Procedimientos actualizados</t>
  </si>
  <si>
    <t>(Numero de Procedimientos actualizados/2)*100</t>
  </si>
  <si>
    <t>Los agentes Externos influyen en la estructura administrativa de Transmilenio para que actúen a su conveniencia</t>
  </si>
  <si>
    <t>Liquidación indebida de la remuneración a los agentes del sistema favoreciendo al tercero con recursos que no le corresponden</t>
  </si>
  <si>
    <t>Posibilidad de realizar la liquidación previa de los agentes del sistema de manera indebida por parte de los colaboradores de la Subgerencia Económica encargados, con el fin de favorecerlos económicamente a cambio de recibir comisiones o dádivas</t>
  </si>
  <si>
    <t xml:space="preserve">Realizar una revisión de los pagos realizados por la Fiduciaria a los agentes del sistema en el 2024 y que correspondan a los mismos generados en la Liquidación previa hecha por TRANSMILENIO S.A. </t>
  </si>
  <si>
    <t>Profesional Especializado Grado 06 Control al Recaudo y Remuneración del Sistema y/o contratista</t>
  </si>
  <si>
    <t>Hoja de excel  con la conciliación</t>
  </si>
  <si>
    <t>(Conciliación efectuada /1)*100</t>
  </si>
  <si>
    <t>(Hoja de excel comparativa de indicadores financieros de fase III / 1)*100</t>
  </si>
  <si>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10 de 2023 la misma se devuelve al área solicitante o  se solicita aclaración a fin de que sea ajustada y se pueda emitir el concepto.</t>
  </si>
  <si>
    <t xml:space="preserve">Realizar una socialización de la circular 10 de 2023 con los enlaces de las dependencias  </t>
  </si>
  <si>
    <t>(Socialización de la circular 10 de 2023 con los enlaces de las dependencias realizada/1)*100</t>
  </si>
  <si>
    <t>Posibilidad de que los funcionarios encargados de actualizar las tarifas manipulen  la información de las variables tarifarias para beneficio propio o de terceros.</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</si>
  <si>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</si>
  <si>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</si>
  <si>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 xml:space="preserve">Socializar al equipo de apoyo las obligaciones contenidas en el anexo técnico para incluirlas en el informe mensual de supervisión 
</t>
  </si>
  <si>
    <t xml:space="preserve">(Socialización al equipo de mantenimiento de la DTI/1)*100
</t>
  </si>
  <si>
    <t>Capacitar a los técnicos operativos que participen con respecto a la verificación mensualmente de algunas actividades de mantenimiento  de la DTI sobre el diligenciamiento del formato de inspección aleatoria</t>
  </si>
  <si>
    <t>Acta de socialización</t>
  </si>
  <si>
    <t>Acta de capacitación</t>
  </si>
  <si>
    <t>(Capacitaciones programadas/ capacitaciones ejecutadas)*100</t>
  </si>
  <si>
    <t>Realizar mesa de trabajo con el contratista de Interventoría para dar cumplimiento a las obligaciones contractuales.</t>
  </si>
  <si>
    <t xml:space="preserve">Acta de reunión </t>
  </si>
  <si>
    <t>(Mesa de trabajo programada/mesa de trabajo ejecutada)*100</t>
  </si>
  <si>
    <t>Realizar una presentación a los miembros del Comité de Seguimiento al Sistema de Transporte Público sobre su competencia, funciones y funcionamiento</t>
  </si>
  <si>
    <t>Informe que soporta las acciones que se realizarán con servidores públicos de la Entidad que gestionen PQRS</t>
  </si>
  <si>
    <t>(Presentación realizada a los miembros del Comité de Seguimiento al Sistema de Transporte Público sobre su competencia, funciones y funcionamiento/1)*100</t>
  </si>
  <si>
    <t>Emitir circular para la programación presupuestal que se defina para la siguiente vigencia, acorde con los lineamientos que emita la Administración Central</t>
  </si>
  <si>
    <t>Actualizar los  procedimientos de programación y ejecución presupuestal acorde con los lineamientos que se aplican actualmente</t>
  </si>
  <si>
    <t>El Profesional Universitario Grado 03 Apoyo Logístico o a quien se le designe la función, mensualmente realiza en el Sistema JSP7 el registro de las entradas y salidas del almacén, acorde con los documentos soporte entregados al equipo de Contabilidad para su gestión correspondiente; en los casos en los que, en el proceso de conciliación contable, se evidencie alguna inconsistencia, el Profesional Especializado grado 06 - Contador General, o a quien este designe la función, envía correo electrónico al Profesional Universitario Grado 03 Apoyo Logístico, solicitando las aclaraciones y ajustes correspondientes y realiza nuevamente la conciliación</t>
  </si>
  <si>
    <t>Actualizar el Manual de Inventarios M-DA-002</t>
  </si>
  <si>
    <t>Manual actualizado y publicado en la plataforma SIGEST</t>
  </si>
  <si>
    <t>(1 Documento actualizado / 1)* 100</t>
  </si>
  <si>
    <t xml:space="preserve">Actas de reunión y listados de asistencia </t>
  </si>
  <si>
    <t>(Reuniones realizadas de la OCI en donde se compartan experiencias y resultados de auditorías/2)*100</t>
  </si>
  <si>
    <t>Listas de asistencia y presentación</t>
  </si>
  <si>
    <t xml:space="preserve">Correos de revisión y Documento Excel </t>
  </si>
  <si>
    <t>(Tarjetas de conducción suspendidas y notificadas revisadas/tarjetas de conducción suspendidas y notificadas a revisar)*100</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</si>
  <si>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como evidencia de esta actividad se deja un registro en una tabla de Excel. En caso de que sea detectada alguna alteración en los registros de las tarjetas de conducción, el Profesional Especializado Grado 6 de Seguridad Operacional o quien él designe elaborará un informe para el Director Técnico de Seguridad, quien analizará la situación y emitirá el reporte a los directores técnicos de BRT o Buses para que tomen las acciones pertinentes.
Por otra parte de manera cuatrimestral se remite un correo electrónico informando a los Directores de la Dirección Técnica de Buses y Dirección Técnica de BRT el estado de inoperatividad de las tarjetas de conducción de acuerdo a la base de datos en el sistema GestSAE para su conocimiento.</t>
  </si>
  <si>
    <t>R11</t>
  </si>
  <si>
    <t>R34</t>
  </si>
  <si>
    <t>Alto</t>
  </si>
  <si>
    <t xml:space="preserve">Cada vez que se requiera, el Profesional Especializado Grado 6  y/o los profesionales de Gestión Social (según el cambio operacional a tratar) participan en las mesas técnicas lideradas por la Subgerencia Técnica y de Servicios (STS), donde  intervienen diferentes áreas de la Entidad, en la cual se presentan las propuestas de modificaciones operacionales del Sistema y se toman las decisiones correspondientes. Posteriormente el o la  profesional universitario grado 4 de gestión social a través de correo electrónico comunica  a los Gestores Sociales la solicitud de los cambios operativos que se deben divulgar, los gestores sociales revisan el detalle de la solicitud y según corresponda solicitan a través de correo electrónico el material necesario para la divulgación. El Profesional Especializado grado 6 de gestión social o quien este designe, realiza la programación de las jornadas de divulgación en los territorios impactados por el cambio, posteriormente los gestores sociales realizan la divulgación de los cambios operacionales del Sistema con las comunidades de acuerdo con los lineamientos enmarcados en el Manual de Gestión Social (M-SC-001), dejando evidencia en el acta de actividades de gestión social (R-SC-004) con sus respectivos soportes
En caso de que la solicitud no corresponda con los cambios operaciones tratados, el gestor remite la observación al Profesional Especializado Grado 6 o la profesional grado 4 de gestión social quien informara a la Subgerencia Técnica y de Servicios para que se realicen los ajustes a que haya lugar.  
</t>
  </si>
  <si>
    <t>Metodología de la mesa 
Acta Gestión social con soportes sobre el desarrollo de la mesa
Memorias de la mesa</t>
  </si>
  <si>
    <t>(Una mesa de trabajo de gestores sociales Planeada y ejecutada/1)*100</t>
  </si>
  <si>
    <t>Omisión de información del sistema y de la entidad</t>
  </si>
  <si>
    <t>Omisión de hallazgos en las inspecciones de seguridad operacional</t>
  </si>
  <si>
    <t>Zona inherente</t>
  </si>
  <si>
    <t>Zona residual</t>
  </si>
  <si>
    <t xml:space="preserve">Moderado </t>
  </si>
  <si>
    <t>Extremo</t>
  </si>
  <si>
    <t>Evidencia de Registro de Proyectos
(Ficha EBI)</t>
  </si>
  <si>
    <t>(Número de proyectos de inversión formulados por las áreas misionales registrados
/
Número de Proyectos de Inversión formulados por las áreas misionales  y con solicitud de registro)*100</t>
  </si>
  <si>
    <t>MAPA CALORIMETRICO RIESGOS DE CORRUPCIÓN 2024</t>
  </si>
  <si>
    <t>El Profesional Especializado Grado 06 Finanzas Corporativas - Presupuesto, verifica anualmente, al inicio de cada vigencia, a través del módulo de presupuesto del sistema JSP7, que el plan de adquisiciones cumpla con la resolución de liquidación del presupuesto expedida para la vigencia, para lo cual compara los valores de los rubros presupuestales de dicha resolución frente a los valores por rubro que se definieron en el plan anual de adquisiciones (PAA). De encontrarse diferencias, se informa a los enlaces de cada dependencia para que procedan con el ajuste en el PAA y lo informen al Profesional Especializado grado 6 de Gestion Corporativa de la Oficina Asesora de Planeación. Como evidencia  se dejan  los correos electrónicos, donde se confirma el resultado de la verificación o los ajustes a que haya lugar.</t>
  </si>
  <si>
    <t>Cada vez que se realicen modificaciones al plan de adquisiciones se revisará por parte del Profesional Universitario grado 4 de Presupuesto o quien se designe para apoyar la actividad, los soportes que justifican las modificaciones presentadas en el plan de adquisiciones, verificando que los valores  ajustados correspondan  a lo aprobado en el comité de contratación y que estén disponibles presupuestalmente. En caso de encontrarse diferencias se le informara al Profesional Especializado grado 6 de Gestion Corporativa de la Oficina Asesora de Planeación, y al enlace de la dependencia implicada para que se realicen los ajustes pertinentes. Como evidencia de dicho control se dejan los correos mensuales que se envían a las dependencias donde se informa la actualización de los requerimientos en el seguimiento presupuestal.</t>
  </si>
  <si>
    <t xml:space="preserve"> (No de revisiones realizadas / 1)*100</t>
  </si>
  <si>
    <t>Reemplazar los archivos de formato Excel, con los que se consolida los resultados del cálculo de los indicadores, por archivos con formatos menos vulnerables al estar protegidos.</t>
  </si>
  <si>
    <t>Archivo de consolidación de resultados protegidos.</t>
  </si>
  <si>
    <t>(Archivos de consolidación protegidos/
1) X 100</t>
  </si>
  <si>
    <t>Los técnicos analistas contratistas a cargo del seguimiento de infracciones llevan a cabo revisiones diarias (días hábiles) a los  hallazgos registrados en la plataformas  GESTSAE y SIAPO verificando que se ajusten  a los parámetros definidos en el Manual de Operaciones del Componente Zonal, durante este proceso, se procede a clasificar los hallazgos en registros validados o invalidados, una vez realizada la clasificación el profesional contratista con el rol de seguimiento a infracciones realiza una validación de los registros que fueron invalidados y su justificación para corroborar que efectivamente sean registros a descartar. En caso de encontrar registros omitidos o mal clasificados se realiza reunión con el Profesional Especializado Grado 6 - Gestión Operativa donde se presentan estas situaciones y se toman las acciones que permitan mejorar la desviación encontrada.
Como evidencia de este control se ha implementado un tablero de control en power bi con el detalle del estado final de cada registro, junto con los motivos técnicos específicos que respaldan su invalidación en SIAPO y eliminación en GESTSAE. 
Presentaciones de las reuniones celebradas con el  Profesional Especializado Grado 6 - Gestión Operativa</t>
  </si>
  <si>
    <t xml:space="preserve">            MATRIZ DE RIESGOS DE CORRUPCIÓN 
            Versión: 0
            Fecha de publicación: 31 de enero de 2024</t>
  </si>
  <si>
    <t>Planear y realizar una mesa de trabajo con los Gestores Sociales de la Entidad, con el fin de dar a conocer el R4 del PTEPD y analizar los aspectos relevantes  relacionados con las divulgaciones de los ajustes operacionales y cómo estos inciden en la materialización o no del Riesgo.</t>
  </si>
  <si>
    <t>Mensualmente el Profesional Especializado grado 05 (Estudios Sectoriales) y Profesional Especializado grado 06 (Estudios Sectoriales - Seguimiento a Concesiones) y Subgerente Económico verifican la actualización mensual de tarifas, para ello comparan que en los modelos financieros y soportes, los insumos e indicadores (precio ACPM, GNV, IPP, IPC, etc) correspondan a los publicados en las fuentes de información oficial así como las estipulaciones de los contratos de concesión.  En el evento en que se presenten diferencias se solicita por correo el ajuste correspondiente al modelo y no se tramita hasta que no se ajuste. 
Como evidencia de este control queda el correo electrónico donde se avalan las actualizaciones tarifarias por  parte del Profesional Especializado Grado 05 (Estudios Sectoriales).</t>
  </si>
  <si>
    <t>Profesional Especializado Grado 05 - Estudios Sectoriales</t>
  </si>
  <si>
    <t xml:space="preserve">El equipo de Técnicos grado 02 calcula y consolida el Reporte de kilometraje efectivamente ejecutado bajo los parámetros establecidos en el procedimiento GENERACIÓN DE REPORTES DE KILOMETRAJE PARA EL COMPONENTE ZONAL DEL SITP (P-DB-008),con periodicidad semanal para las concesiones de Fase III y una vez al mes para las empresas de Unidades Funcionales, el cual se remite vía correo electrónico al Profesional Especializado grado 06 de Supervisión y Control de Operación quien revisa las siguientes condiciones: 
• que se haya dado una revisión por parte del técnico al que no le correspondió la liquidación de esa semana
• que exista un archivo con el comparativo de valores históricos de kilómetros ejecutados y programados de tal manera que se pueda confirmar que los kilómetros que envían para remunerar no representen cifras extremadamente altas o bajas respecto del promedio, 
• correo remitido por  parte de un profesional contratista que apoya actividades de kilometraje quien valida los datos y en caso de encontrar duplicados remite correo para la respectiva eliminación del registro sobrante. 
En caso de encontrarse observaciones por el Profesional Especializado grado 06 de Supervisión y Control de Operación devuelve el reporte a los técnicos para los ajustes pertinentes, de lo contrario procede a enviar la información al profesional Especializado grado 06 de Remuneración de la Subgerencia Económica para el tramite permite
Como evidencia de dicho control quedan los reportes de kilometraje y correos </t>
  </si>
  <si>
    <t>El profesional contratista del equipo POST OPERACIONAL/ RECLAMACIONES PLATAFORMA EIC, realiza la asignación semanal a cada técnico contratista post - operacional,  para lo cual se socializa un cuadro de excel con el código de cada técnico definiendo la concesión para su trámite en los tiempos del debido proceso, rotando cada dos (2) meses la concesión asignada de manera que se eviten favoritismos; esta rotación se documentará en acta y consolidado en tabla Excel. Asignados los casos cada técnico compara la reclamación de los kilómetros vs lo que esta registrado en la plataforma SAE, dejando evidencia de dicha gestión en plataforma EIC. Posteriormente el profesional contratista del equipo POST OPERACIONAL confirma en la plataforma EIC los registros que aun no han tenido respuesta  y emite un mensaje vía WhatsApp diariamente sobre el final de la jornada para informar los casos pendientes. En caso de que  no se responda las reclamaciones de los concesionarios en los plazos establecidos, se realizará la investigación del caso por parte del Profesional Especializado grado 06 de Supervisión y Control de Operación quien indagara las causas que llevaron a dicha situación y las informara al Director Técnico de Buses para que tome las acciones a que haya lugar.
Como evidencias de este control se deja un cuadro de excel con el código de cada técnico acta en que se confirma rotación del grupo y los reportes cargados en polataforma EIC.</t>
  </si>
  <si>
    <t xml:space="preserve">Revisión en el aplicativo GestSAE de las tarjetas de conducción suspendidas y notificadas por escrito a los concesionarios por un profesional dentro de la Dirección Técnica de Seguridad designado por el Profesional Especializado Grado 6 distinto  al que realiza el  registro de no operabilidad en una tabla de Excel. </t>
  </si>
  <si>
    <t>Los reguladores y personal de seguridad privada del componente troncal del sistema (contratistas)  no realicen las labores de intervención en las estaciones, por intereses particulares.</t>
  </si>
  <si>
    <t>Para cada vinculación de reguladores de evasión y personal de seguridad privada, los profesionales de la Dirección Técnica de Seguridad o quien estos designen, verificarán que dentro de las obligaciones de dichos contratos este establecido que cuando se percate que un usuario atenta contra los intereses del mismo, en especial lo referente a su seguridad y conductas de evasión al pago, el regulador de evasión y/o personal de seguridad privada informara de manera inmediata al supervisor de este contrato, referente de operación del sistema, y/o responsable de seguridad en TMSA este hecho por los canales disponibles para tal fin (vía telefónica, vía WhatsApp, y/o correo electrónico, entre otros). En caso de que se evidencia de que no se aplica la cláusula por parte del regulador o personal de seguridad privada se iniciaran los procesos disciplinarios respectivos
Evidencias: contratos firmados</t>
  </si>
  <si>
    <t>Semanalmente el equipo de Remuneración de Agentes del Sistema compuesto por el Profesional Especializado Grado 06 Control al Recaudo y Remuneración del Sistema, El Profesional Especializado Grado 05 de Remuneración ó Profesional Universitario Grado 03 de Remuneración y/o los Contratistas; verifican el remitente y la información (operativa kilómetros, vehículos, pasajeros, etc) reportada por las áreas técnicas mediante correo electrónico, cotejando que sea un Profesional Especializado debidamente autorizado quien envia la información.  Si la información reportada contiene variaciones atípicas, se solicita al remitente para que se revise y corrija la información técnica remitida y la reenvíe con los ajustes, de esto se deja evidencia por correo electrónico; permitiendo dar continuidad al proceso de liquidación. Es importante aclarar que la información técnica debe provenir en archivo con clave de acceso, la cual se actualiza semanalmente. Si  la información no presenta novedad se procede a realizar la liquidación previa.</t>
  </si>
  <si>
    <t xml:space="preserve">Semanalmente el Profesional Especializado Grado 05 de Remuneración ó Profesional Universitario Grado 03 de Remuneración y/o los Contratistas, capturan la información de las áreas técnicas para la realización de la liquidación previa, la cual se procesa en un Excel que se ha formulado y que contiene celdas que permiten la validación de la información.  Paralelamente el Profesional Universitario Grado 03 de Remuneraciòn y/o contratistas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procede con la liquidacíon,  se envía por correo y oficio, la liquidación previa y  el archivo de excel a la Fiduciaria, para que ellos tambien efectuen la liquidación.  Como evidencia de lo anterior queda el correo que se envía  a la Fiduciaria y el Soporte de remuneración a los Agentes.  </t>
  </si>
  <si>
    <t>Semanalmente el Profesional Especializado Grado 05 de Recaudo ó Profesional Universitario Grado 03 de Recaudo y/o los Contratistas,reciben el tablero de control que envía Recaudo Bogotá y cotejan que la información corresponda a la misma contenida en la Bodega de datos de TRANSMILENIO (que es replica de la Base de datos de Recaudo Bogota), con el fin de determinar la veracidad y calidad de la información relacionada con recaudo por venta y validaciones de TISC. De encontrarse diferencias, se comunica al concesionario del SIRCI por correo, con el fin de que ellos la validen y corrijan y envien nuevamente el tablero. Una vez se tiene la información correcta, se envía la información para la liquidación al equipo de remuneración de la Subgerencia Económica por correo electrónico. Se deja como evidencia el archivo de verificaciones con los datos revisados.</t>
  </si>
  <si>
    <t>La Profesional Universitario Grado 03  de Gestión Documental  bimestralmente genera el reporte de seguimiento denominado Tablero T-DOC el cual permite visualizar la cantidad de documentos pendientes por clasificar, con este reporte la Profesional Universitaria Grado 03  remitirá a las dependencias un memorando donde se solicite  la clasificación de los documentos pendientes en las bandejas de entrada de cada funcionario y dará un plazo establecido para que se atienda dicha solicitud.  En caso de que las áreas no atiendan dicha solicitud en los plazos establecidos el  grupo de gestión documental  realizará dicha clasificación.
Como evidencia del control queda el reporte de seguimiento de T-DOC y los memorandos que se emitan a las áreas</t>
  </si>
  <si>
    <t>Realizar por lo menos dos reuniones de equipo de la Oficina de Control Interno en donde se compartan las experiencias y resultados de las auditorías realizadas conforme a lo definido en el Plan Anual de Auditorías.</t>
  </si>
  <si>
    <t>Jefe de la Oficina Asesora de Planeación y Profesional Especializado Grado 06 - Gestión Corporativa</t>
  </si>
  <si>
    <t>Adelantar el registro en Segplan (o en herramienta dispuesta para el Banco de Proyectos Distrital) de los proyectos de inversión formulados por las áreas misionales para dar cumplimiento al PDD 2024-2028  y cuyo registro sea solicitado</t>
  </si>
  <si>
    <t>Revisar una vez al año la política de cambio de contraseñas de los usuarios Administradores, a fin de establecer que se esté realizando según las políticas de seguridad de la información</t>
  </si>
  <si>
    <t>Realizar dos acciones informativas (2) con servidores públicos de la Entidad que gestionen PQRS con el fin de evitar la manipulación indebida de bases de datos de requerimientos ciudadanos</t>
  </si>
  <si>
    <t xml:space="preserve">El jefe de la Oficina de Control Interno realizará por lo menos un seguimiento a la ejecución y avance de cada uno de los trabajos de auditorías conforme al Plan Anual de Auditorías para conocer y revisar los resultados parciales y evidenciar posibles desviaciones frente al plan de pruebas de la auditoría que se estén presentando en la evaluación, las cuales deberán estar consignadas en los papeles de trabajo y de evidenciarse que se presenta alguna desviación relevante se levantará un acta para la respectiva toma de decisiones.
EVIDENCIAS: Listados de asistencia, actas de reuniones, plan de pruebas de la auditoría con papeles de trabajo y en casos de encontrarse desviaciones en los seguimientos realizados se levantara un acta que describa la situación presentada. </t>
  </si>
  <si>
    <t>El auditor a cargo del trabajo debe enviar el informe por correo electrónico al Jefe de la Oficina de Control Interno o a la persona designada. Esto se realiza con el fin de verificar los cambios sustanciales que puedan represente y el jefe de la Oficina de Control Interno revisará nuevamente el informe de auditoría validando que los cambios  sugeridos a los informes preliminar de auditoría fueron atendidos por el auditor responsable de la auditoría con el proposito de cotejar que no se presenten beneficios propios o a terceros. En caso de detectar algun cambio sustancial, el jefe de la oficina toma las medidas que consideren pertinentes.
EVIDENCIAS: Correos electrónicos y revisiones efectuadas a cada informe de auditoría de acuerdo a los tiempos definidos en el Plan Anual de Auditorías vigente.</t>
  </si>
  <si>
    <t xml:space="preserve">
El auditor responsable del proceso de auditoría designado por el jefe de la Oficina de Control Interno, realizará por lo menos un monitoreo a las actividades propias de la auditoría a través de reuniones o mediante correo electrónico en donde se revise el proceso de auditoría conforme al plan de pruebas, donde analiza los papeles de trabajo esto con el fin de cotejar si se están presentando situaciones que desvíen o afecten el resultado conforme a la planeación inicial de la evaluación y en caso de evidenciarse que se presenta alguna situación sospechosa o desviación relevante se levantará un acta y se le informará al jefe de la Oficina de Control Interno.
EVIDENCIAS: Listados de asistencia, actas de reuniones, plan de pruebas y carpeta con papeles de trabajo. En casos de encontrarse desviaciones en los seguimientos realizados se soportará mediante acta. </t>
  </si>
  <si>
    <t>Realizar dos ejercicios de autoevaluación con análisis del desempeño de cada técnico respecto de la oportunidad y eficiencia  de los casos que han tenido a cargo durante el presente año</t>
  </si>
  <si>
    <t>Realizar dos sensibilizaciones dirigidas a todos los servidores públicos de entidad sobre las directrices relacionadas con el soporte de las incapacidades</t>
  </si>
  <si>
    <t>Actualizar los procedimientos que hacen parte del Sistema de Gestión de la Entidad relacionados con la Defensa Judicial a cargo de la Subgerencia Jurídica</t>
  </si>
  <si>
    <t>(Numero de Procedimientos actualizados/3)</t>
  </si>
  <si>
    <t>Profesional Especializado Grado 06 - Defensa Judicial</t>
  </si>
  <si>
    <t>Profesional Especializado Grado 06 - Asesoría Legal</t>
  </si>
  <si>
    <t>Profesional Grado 6 Mantenimiento y Aseo Infraestructura Componente Troncal</t>
  </si>
  <si>
    <t>Profesional Especializado Grado 06 de Supervisión y Control a cargo del proceso</t>
  </si>
  <si>
    <t>Profesional Especializado Grado 06 de Gestión Social</t>
  </si>
  <si>
    <t>Profesional Especializado Grado 06 - Gestión Ambiental</t>
  </si>
  <si>
    <t>Profesional Especializado Grado 06 - Gestión Operativa</t>
  </si>
  <si>
    <t>Jefe Oficina Control Disciplinario Interno y Profesional Especializado Grado 06 - Control Disciplinario Interno</t>
  </si>
  <si>
    <t>Profesional Universitario Grado 03 - Gestión Documental</t>
  </si>
  <si>
    <t>Profesional Especializado Grado 06 de Apoyo Logístico</t>
  </si>
  <si>
    <t>Profesional Especializado Grado 06 de Adquisición de Bienes y Servicios</t>
  </si>
  <si>
    <t>Profesional Grado 06 Mantenimiento y Aseo Infraestructura Componente Troncal</t>
  </si>
  <si>
    <t>Profesional Especializado Grado  06 - Seguridad Informática</t>
  </si>
  <si>
    <t>Observaciones y o Conclusiones de la Oficina de Control Interno
con corte a 30 de abril de 2024</t>
  </si>
  <si>
    <t>Tipo Proceso</t>
  </si>
  <si>
    <t>Proceso</t>
  </si>
  <si>
    <t>Área</t>
  </si>
  <si>
    <t>Causa (Situación principal que origina el posible riesgo de corrupción)</t>
  </si>
  <si>
    <t>La causa principal del riesgo de corrupción se encuentra claramente identificada.</t>
  </si>
  <si>
    <t>¿Se analizaron los controles?</t>
  </si>
  <si>
    <t>Efectividad de los controles: ¿Previenen o detectan las causas, son confiables para la mitigación del riesgo?</t>
  </si>
  <si>
    <t>La periodicidad es coherente u oportuna</t>
  </si>
  <si>
    <t>Ejecutor del Control</t>
  </si>
  <si>
    <t xml:space="preserve">¿Cuentan con responsables para ejercer la actividad? </t>
  </si>
  <si>
    <t>El ejecutor es coherente o corresponde al registrado en el control</t>
  </si>
  <si>
    <t>Nivel de Riesgo antes de controles</t>
  </si>
  <si>
    <t>Nivel de Riesgo después de controles</t>
  </si>
  <si>
    <t>¿Se cuenta con pruebas del control?</t>
  </si>
  <si>
    <t>Cuenta con Plan de Tratamiento</t>
  </si>
  <si>
    <t>¿Mejoraron los controles?</t>
  </si>
  <si>
    <t>Se verificó la "calificación del impacto" conforme a los lineamientos establecidos en el Manual para la Gestión del Riesgo en TRANSMILENIO S. A.</t>
  </si>
  <si>
    <t>Se verificó para la muestra de controles, la ejecución de acciones plan de tratamiento?</t>
  </si>
  <si>
    <t>Seguimiento registrado en SIGEST
con corte a 30 de abril de 2024 a los controles</t>
  </si>
  <si>
    <t xml:space="preserve">Seguimiento registrado en SIGEST
con corte a 30 de abril de 2024 al plan de tratamiento </t>
  </si>
  <si>
    <t>Soportes</t>
  </si>
  <si>
    <t>En el período de reporte se realizó la revisión en el Aplicativo GestSAE sobre el estado de las tarjetas de conducción suspendidas y notificadas inoperables por la DTS a los concesionarios de acuerdo a la matriz de seguimiento, verificando que las tarjetas de conducción se encuentren suspendidas por el término de un (01) año en el aplicativo GestSAE, En el bimestre comprendido (ene-feb) 2024 se encuentran suspendidas 32 Tarjetas de conducción y en el bimestre comprendido (mar-abr) 2024 se encuentran suspendidas 30 Tarjetas de conducción, se evidencia que hasta la fecha, el 100% de las tarjetas de conducción revisadas en la herramienta GestSAE están cumpliendo con el tiempo de suspensión.
Se envío correo electrónico a los Directores de la Dirección Técnica de Buses y Dirección Técnica de BRT informando el estado de inoperatividad de las tarjetas de conducción de acuerdo a la base de datos en el sistema GestSAE</t>
  </si>
  <si>
    <t>Tabla de Excel de los eventos de accidentalidad asociados a las tarjetas de conducción suspendidas, correos de notificación de la revisión</t>
  </si>
  <si>
    <t>N.A.</t>
  </si>
  <si>
    <t xml:space="preserve">	En el período enero a abril 26 de 2024, se han realizado 79 visitas de campo aleatorias y de manera sorpresiva al personal contratado para supervisión de las conductas operacionales de los conductores vinculados al sistema, esto para verificar el cumplimiento de las actividades conforme a la programación y a los protocolos dispuestos por el Ente Gestor, y para validar el cargue de la totalidad de los incumplimientos identificados. A la fecha no se ha evidenciado situación alguna fraudulenta, de soborno y/o corrupción que pongan en alerta a la DTS.</t>
  </si>
  <si>
    <t>Durante el período enero a abril no se efectuaron nuevos contratos en el equipo Territorial de Reguladores, sin embargo, bajo la estructuración del nuevo contrato de prestación de servicio de vigilancia, se incorporaron obligaciones contractuales para prevenir a la evasión de la siguiente manera:
74.EL COMITENTE VENDEDOR está obligado a garantizar que todo el personal dispuesto para la ejecución del contrato ingrese al Sistema TransMilenio pagando el correspondiente pasaje.
75.EL COMITENTE VENDEDOR está obligado a garantizar que todo el personal a su cargo y que este prestando sus servicios en el Sistema, acceda a este de manera acorde y adecuada; TRANSMILENIO S.A., no permitirá que el personal de vigilancia ingrese a las estaciones y portales sin pagar su pasaje, ?en general, el personal de vigilancia no puede ingresar sin pagar su pasaje, no debe saltar los torniquetes, no debe pasar por debajo ni por encima o realizar balanceo, no debe acceder acercándose desde la calzada exclusiva de TransMilenio (o la vía) y forzando la apertura de las puertas de las estaciones, entre muchas otras formas?.
NOTA: En caso de que se evidencie ingresos de manera irregular al Sistema por parte de un vigilante o representante de la empresa DEL COMITENTE VENDEDOR TRANSMILENIO S.A podrá realizar el cobro de dichos pasajes al valor doble de la tarifa vigente.
76.EL COMITENTE VENDEDOR está obligado a impedir o evitar el ingreso de cargas sobredimensionadas y de vendedores informales al Sistema, al igual que deberán disuadir e impedir que no haya venta informal al interior del Sistema realizando el retiro de personas que pretendan dedicarse a ello.</t>
  </si>
  <si>
    <t>Ver anexo técnico en el siguiente enlace:
https://community.secop.gov.co/Public/Tendering/OpportunityDetail/Index?noticeUID=CO1.NTC.5956448&amp;isFromPublicArea=True&amp;isModal=False</t>
  </si>
  <si>
    <t>Registros fotográficos, acta de reunión, plan de trabajo</t>
  </si>
  <si>
    <t xml:space="preserve">	Para el periodo enero a abril de 2024, se estructuró y se dio inicio a la Convocatoria Mixta 01 de 2024 mediante la expedición de la Circular 086, con el fin de proveer 53 cargos de nivel Técnico y Asistencial, convocando 16 plazas para el cargo de Técnico de Control, 24 plazas para el cargo de Auxiliar Operativo, 8 plazas para el cargo de Secretaria y 5 plazas para el cargo de Auxiliar Administrativo 01, al tratarse de una convocatoria mixta se realizaron 360 invitaciones para las vacantes ofertadas, de las cuales se recibieron 291 inscripciones; también se recibieron 9 inscripciones por parte de Trabajadores Oficiales; a la fecha la convocatoria esta en la etapa de Validación de Requisitos Mínimos, y revisión del cumplimiento de requisitos para la admisión de los participantes.</t>
  </si>
  <si>
    <t>Resolución 086 de 2024 https://transmilenio.sharepoint.com/DirCorporativa/Paginas/Convocatorias_2020/Convocatoria Mixta 01 de 2024.aspx?csf=1&amp;web=1&amp;e=ZIX6xV&amp;cid=1637a2ab-2cd6-454e-a55f-df8f642ebeb2</t>
  </si>
  <si>
    <t>En el periodo reportado se revisaron 187 incapacidades correspondientes a: enero 38, febrero 64 y marzo 85, de las cuales se identificaron 47 como sospechosas . El Profesional Especializado Grado 06 de Talento Humano gestionó su validez. No se encontró ninguna incapacidad con información falsificada</t>
  </si>
  <si>
    <t>Evidencias correos electrónicos remitidos a Paolo Ramirez así:
1. 02 de Febrero de 2023 se relacionan 9 incapacidades del mes de Enero ,
2. 11 de Marzo de 2023: se relacionan 20 incapacidades del mes de Febrero,
3. 02 de Abril de 2023: se relacionan 18 incapacidades del mes de Marzo.</t>
  </si>
  <si>
    <t>Durante el periodo de enero a marzo de 2024, el equipo de Remuneración de Agentes del Sistema realizó 13 verificaciones con respecto a la información relacionada con kilómetros, vehículos y pasajeros, fuente suministrada por las áreas técnicas, en los cual se encontró que la información era consistente, que había sido reportada por un Profesional Especializado debidamente autorizado y que venía con las claves de seguridad respectivas.</t>
  </si>
  <si>
    <t>Durante el periodo de enero a marzo de 2024, se realizaron 13 verificaciones con respecto a la información de la liquidación previa, calculada por los 2 aplicativos tanto en excel, como en el ORACLE, el profesional grado 3 y el contratista aplicaron los controles necesarios para que las liquidaciones previas dieran como resultado el mismo valor de remuneración previa. Como soporte se cuenta con las liquidaciones previas enviadas a la Fiduciaria con las respectivas series y que son soporte para realizar la remuneración a los concesionarios. Durante el período de reporte no fue necesario realizar ajustes a la información registrada.</t>
  </si>
  <si>
    <t>Durante el período de enero a marzo de 2024, se realizaron 13 verificaciones de la información suministrada por el SIRCI tanto del tablero de control como el FCSCENTER, este control se realizó por parte de los profesionales grado 5 de Control al recaudo ó Grado 03 de Recaudo y/o los Contratistas, los soportes con los que se cuentan son los archivos comparativos de dicha información.
No se encontraron diferencias en el período de reporte.</t>
  </si>
  <si>
    <t>Los archivos comparativos de dicha información, los cuales se encuentran disponibles en la Subgerencia Económica.</t>
  </si>
  <si>
    <t xml:space="preserve">	La Profesional Especializado Grado 6 de Asesoría y Asistencia Legal proyectó y revisó 5 conceptos los cuales fueron avalados por la Subgerente Jurídica, dejando como evidencia en la hoja de trabajo del funcionario la relación del radicado de entrada o la fuente de la solicitud.</t>
  </si>
  <si>
    <t>Cuadro con relación conceptos para el periodo solicitado.
1 de enero al 26 de abril de 2024.
Archivo: Cuadro de Excel: "Asignaciones2024Corrupción"</t>
  </si>
  <si>
    <t>1. Entre el 1º. de enero hasta el 29 de abril del 2024, la Profesional Especializado Grado 5 de Defensa Judicial de la Subgerencia Jurídica revisó diariamente las notificaciones recibidas en el buzón de correo electrónico institucional exclusivo de notificaciones judiciales, de autos admisorios de demandas, autos admisorios de tutelas, traslados, sentencias y demás providencias; así como las citaciones a convocatorias a conciliación extrajudicial, citaciones a audiencias extra judiciales y las comunicaciones enviadas por los demandantes u otros demandados dentro de los procesos judiciales.
2. Conforme se recibió en el buzón de correo electrónico institucional exclusivo de notificaciones judiciales, de autos admisorios de demandas, autos admisorios de tutelas, traslados, sentencias, se asignaron a los funcionarios de planta y abogados externos de defensa judicial las notificaciones de demandas y demás actuaciones que fueron recibidas, y se informó a los apoderados las relacionadas con los procesos a su cargo.
3. De conformidad con los casos en que se hizo necesario se recibieron por correo electrónico los reportes remitidos por el mecanismo de vigilancia judicial mediante lo cual se informa a los abogados de planta del equipo de Defensa Judicial de la Subgerencia Jurídica, las providencias notificadas por estado, por Edicto o por aviso.
4. Todos los abogados externos e internos de la Subgerencia Jurídica, apoderados, estructuraron la Defensa Judicial en los procesos a su cargo.
5. Cada vez que se hizo necesario, con ocasión de alguna notificación de providencia o de alguna citación recibida se procedió a registrar en el SIPROJ las actuaciones relevantes por parte de los abogados de Defensa Judicial.
6. En los eventos en que se evidenciaron inconsistencias en el registro de los estados relevantes del histórico de los procesos en SIPROJ, previas las verificaciones aleatorias del caso, se indagó con el apoderado la fuente de origen para su subsanación en el menor tiempo posible y, cuando se hizo necesario, se requirió a la Secretaría Jurídica Distrital (Equipo SIPROJ), según el tipo de inconsistencia detectada para su respectivo ajuste.</t>
  </si>
  <si>
    <t>* Correos electrónicos y documentos PDF de soportes documentales que se comparten por One Drive</t>
  </si>
  <si>
    <t xml:space="preserve">	En el periodo evaluado no se han recibido solicitudes de nuevas pólizas diferentes al programa de seguros establecido actualmente, sin embargo, la Dirección Técnica de infraestructura remitió memorando de solicitud No. 2024-80400-36486 del 05-03-24 para incluir nueva infraestructura en la póliza actual de TRDMOCT, el área de seguros solicito la cotización de con correo electrónico del 26-02-2024 y 06-03-2024 para su inclusión al corredor de seguros de manera periódica, de acuerdo con la programación de entrega de la misma por parte del IDU a TMSA.</t>
  </si>
  <si>
    <t>Memorando 2024-80400-36486 Dirección de infraestructura.</t>
  </si>
  <si>
    <t>Durante este período se realizaron doscientos ocho (208) prestamos siguiendo los parámetros establecidos en el Manual de Gestión Documental y se verifico que en la planilla de control los expedientes no hubieran superado el tiempo máximo de préstamo. No se reportaron demoras en las devoluciones tal como se observa en las planillas de préstamo.</t>
  </si>
  <si>
    <t>Planillas de préstamos 2024</t>
  </si>
  <si>
    <t>Acta de reunión de 20 de marzo de 2024.</t>
  </si>
  <si>
    <t>El día 20 de marzo de 2024, la profesional Universitaria de Gestión Documental se reunió con la contratista encargada de la realización de los préstamos con el fin de verificar el control realizado y acciones a tomar en caso de requerirse, en dicha reunión se identificó que a la fecha se habían realizado ciento cincuenta (150) préstamos y veintidós entregas definitivas de documentos a las dependencias, teniendo en cuenta su contenido y necesidad de que éstos soporten otros trámites. Lo anterior se encuentra consignado en el acta de reunión correspondiente.</t>
  </si>
  <si>
    <t>En el mes de Marzo de 2024, fue generado el reporte de seguimiento denominado Tablero T-DOC para aquellas dependencias en las que al cierre de año 2023 tenían documentos pendientes por clasificar, el cual fue remitido a través de correo electrónico solicitando la clasificación de los documentos pendientes en las bandejas de entrada de cada funcionario, de la misma manera, el grupo de gestión documental inicio la clasificación de documentos de tres áreas</t>
  </si>
  <si>
    <t>Correos electrónicos remitidos</t>
  </si>
  <si>
    <t>En el período de reporte se actualizaron los 25 procesos activos de la Entidad en los aplicativos de la Alcaldía y el cuadro de control según lo requerido, lo que facilita la consulta y acceso a la información.</t>
  </si>
  <si>
    <t>Expedientes disciplinarios, cuadro de control en Excel, sistema informático de la Alcaldía SID4.(Las evidencias se pueden consultar en la Oficina de Control Disciplinario Interno).</t>
  </si>
  <si>
    <t>si</t>
  </si>
  <si>
    <t>El Riesgo y el control fueron ajustados entre la versión  2023/2024</t>
  </si>
  <si>
    <t>En lo que va corrido del año 2024, se han realizado y validado un total de 1.213 programaciones en el componente zonal. Cada una de estas programaciones se han revisado contra los parámetros establecidos para la programación desde el Ente Gestor y se han consolidado en el archivo "Certificaciones consolidado general 2024" para llevar el control de este proceso.</t>
  </si>
  <si>
    <t>El plan de tratamiento tiene fecha de inicio el 01 de junio y 31 de octubre de 2024</t>
  </si>
  <si>
    <t>Procesos estratégicos</t>
  </si>
  <si>
    <t>Oficina Asesora de Planeación</t>
  </si>
  <si>
    <t>Sí</t>
  </si>
  <si>
    <t>Es un control efectivo, el área aportó las evidencias mencionadas en el control.</t>
  </si>
  <si>
    <t>Mensual</t>
  </si>
  <si>
    <t>Si</t>
  </si>
  <si>
    <t>Profesional Especializado Grado 6 de Gestión Corporativa y Jefe de la Oficina Asesora de Pleación</t>
  </si>
  <si>
    <t>Si, se cuenta con el correo de validación trimestral, remitido por la jefe de la Oficina Asesora de Planeción.</t>
  </si>
  <si>
    <t>Teniendo en cuenta las disposiciones emitidas por la Secretaría Distrital de Planeación, el pasado 20 de marzo de 2024 se remitió a los profesionales contacto de cada proyecto de inversión la solicitud de avance para el primer trimestre del año 2024 correspondiente a Metas de Gestión, Metas de Inversión, Población y Actividades. A partir de la información recibida , el Profesional de la Oficina Asesora de Planeación procedió con el registro del seguimiento en segplan y el 11 de abril de 2024, la Jefe de la Oficina Asesora de Planeación remitió correo de validación de la información registrada para la vigencia 2024.
En relación con el seguimiento mensual requerido de los proyectos en la plataforma SPI, desde OAP se remitieron correos de solicitud en las fechas 15 de enero de 2024 (para el corte 310124). 29 de febrero de 2024 (para el corte 280224) y 27 de marzo (para el corte 310324), solicitando el reporte de componentes de proyecto. Para los casos aplicables (de acuerdo con lo dispuesto en el control) se remitieron observaciones a los reportes efectuados.</t>
  </si>
  <si>
    <t>1. Correo de Solicitud Información Segplan Corte 31/03/24.
2. Correo de validación de información registrada en Segplan, remitido por Jefe de OAP a SDP de fecha 11 de abril de 2024.
3. Correos de solicitud de reporte SPI de fechas: 15/01/24, 29/02/24 y 27/03/24</t>
  </si>
  <si>
    <t>Procesos Estratégicos</t>
  </si>
  <si>
    <t>Gestión de TIC</t>
  </si>
  <si>
    <t>Dirección de TIC</t>
  </si>
  <si>
    <t>Subgerencia de Atención al Usuario y Comunicaciones</t>
  </si>
  <si>
    <t>Subgerencia de Negocios Colaterales</t>
  </si>
  <si>
    <t>Procesos Misionales</t>
  </si>
  <si>
    <t>Monitoreo Integral de la Operación del SITP</t>
  </si>
  <si>
    <t>Subgerencia General</t>
  </si>
  <si>
    <t>Subgerencia Técnica y de Servicios</t>
  </si>
  <si>
    <t>Subgerencia Económica</t>
  </si>
  <si>
    <t>Dirección Técnica de Buses</t>
  </si>
  <si>
    <t>Dirección Técnica de BRT</t>
  </si>
  <si>
    <t>Dirección Técnica Infraestructura</t>
  </si>
  <si>
    <t>No, son similares al 2023</t>
  </si>
  <si>
    <t>Diana Alicia Castro Roa
Frente a esta tarea se  han realizado las siguientes actividades:
1.  Formulación de Metas Plan de Desarrollo.
2.  Revisión de presupuestos asignados a cada meta PDD.
3.  Formulación Inicial Proyectos de Inversión.
4. Construcción inicial de herramienta árboles problema y árboles objetivo.
Frente al indicador : (Número de proyectos de inversión formulados por las áreas misionales registrados/Número de Proyectos de Inversión formulados por las áreas misionales  y con solicitud de registro)*100 no se reporta avance toda vez que la versión final del PDD y de los Proyectos de Inversión asociados  se tendrá en el mes de junio de 2024, una vez se surta el proceso de aprobación en el Concejo de Bogotá.</t>
  </si>
  <si>
    <t>Los soportes suministrados son acordes con lo reportado en el aplicativo SIGEST en cuanto a control del riesgo y frente al plan de tratamiento.</t>
  </si>
  <si>
    <t>Cuando se requiera</t>
  </si>
  <si>
    <t>Profesional Especializado Grado 06 - Gestión Ambiental y Jefe de la Oficina Asesora de Planeación</t>
  </si>
  <si>
    <t>No, en cuanto al plan de tratamiento, los plazos del mismo son posteriores al presente seguimiento.</t>
  </si>
  <si>
    <t>Durante el periodo se generó un documento con pronunciamiento de carácter ambiental, relacionado con observaciones y comentarios a un proyecto normativo "proyecto de resolución por medio del cual se se reglamenta los requisitos del artículo 183 de la ley 2294 de 2023 para la participación de la nación en el apoyo a la sostenibilidad de los sistemas de transporte público en operación, cofinanciados previamente por el gobierno nacional", el cual fue generado por uno de los profesionales especializados de gestión ambiental y contó con revisión y aval por parte de la Jefe de Oficina Asesora de Planeación</t>
  </si>
  <si>
    <t>No aplica puesto que el plan de tratamiento tiene plazo de ejecución posterior al presente seguimiento.</t>
  </si>
  <si>
    <t>Es un control efectivo, el área aportó las evidencias mencionadas en el control mediante el aplicativo SIGEST con el enlace allí mencionado.</t>
  </si>
  <si>
    <t>Semestral</t>
  </si>
  <si>
    <t>Profesional Especializado grado 06 de Seguridad Informática y Coordinador de Procesos Corporativos</t>
  </si>
  <si>
    <t>A abril de 2024, el Coordinador de Procesos Corporativos con apoyo del grupo de sistemas de información realizó una revisión y actualización a la matriz de roles y privilegios en relación con los perfiles de acceso a sistemas de información SIAPO, estadístico y espacial, lo cual quedó registrado en dicha matriz. Como resultado de dicha revisión y actualización no se identificaron desviaciones.</t>
  </si>
  <si>
    <t>Matriz con base en los perfiles de acceso a los sistemas de información</t>
  </si>
  <si>
    <t>Si, se aportaron las evidencias de que trata el control como programación de divulgaciones, actas de mesas técnicas y de divulgación, entre otras</t>
  </si>
  <si>
    <t>Si, se cuenta con programación de divulgaciones, actas de mesas técnicas y de divulgación, entre otras</t>
  </si>
  <si>
    <t>En las evidencias aportadas, no se observa el cumplimiento de la actividad, no obstante, se encuentran dentro del plazo para realizarla, pues su fecha fin es el 31 de mayo de 2024</t>
  </si>
  <si>
    <t>Programaciones de divulgaciones, actas de mesas técnicas y de divulgación</t>
  </si>
  <si>
    <t>Si, se aportaron los informes de derechos de petición de los meses de enero, febrero y marzo, y los acuerdos de confidencialidad firmados por los peticionarios</t>
  </si>
  <si>
    <t>Si, se cuenta con los informes de peticiones de los meses de enero, febrero y marzo de 2024,así como los acuerdos de confidencialidad firmados por los peticionarios.</t>
  </si>
  <si>
    <t>Similar al de la vigencia 2023</t>
  </si>
  <si>
    <t>No, pues el plan de tratamiento tiene un plazo posterior a este seguimiento.</t>
  </si>
  <si>
    <t>La Profesional Especializada Grado 06 de Servicio al Usuario y Contacto SIRCI y su equipo de trabajo de Atención al Usuario tramitaron 178.797 PQRS con corte a 31 de marzo de 2024 allegadas a la Entidad de acuerdo con el procedimiento P-SC-001 Atención de Quejas y Reclamos, asimismo se realizó el diligenciamiento y firma de los acuerdos de confidencialidad por parte del equipo de Servicio al Ciudadano.</t>
  </si>
  <si>
    <t>Informes de peticiones de los meses de enero, febrero y marzo de 2024,así como los 6 acuerdos de confidencialidad firmados por los peticionarios.</t>
  </si>
  <si>
    <t>Los soportes suministrados son acordes con lo reportado en el aplicativo SIGEST en cuanto a control del riesgo</t>
  </si>
  <si>
    <t>Frente al plan de tratamiento no se valida el mismo, puesto que el plazo de ejecución es posterior al presente seguimiento y no se presentaron evidencias de su cumplimiento.</t>
  </si>
  <si>
    <t>Si, se cuenta con los siguientes contratos: Contratos nuevos: CTO1-24, CTO3-24, CTO11-24, CTO12-24, CTO13-24, CTO15-24, CTO23-24, CTO24-24, CTO25-24, CTO31-24, CTO34-24, CTO35-24, CTO61-24, CTO216-24, CTO220-24, CTO253-24, CTO256-24, CTO292-24, CTO423-24, CTO424-24, CTO545-24, CTO60-24.
Modificatorios: CTO1-22, CTO2178-23, CTO2844-23, CTO1821-23-03, CTO1480-23-01, CTO1821-23, CTO1478-23, CTO1442-23, CTO252-13, CTO1536-23, CTO23-24, CTO1582-22.
No obstante, los mismos no fueron aportados por el área, para lo cual la OCI tuvo que hacer una verificación en SECOP II.</t>
  </si>
  <si>
    <t>Si, se cuenta con los contratos mencionados en la columba BW, dentro de los cuales se encuentran todos los documentos de la etapa precontractual y contractual, es decir, hubo un debido proceso.</t>
  </si>
  <si>
    <t>Profesional Especializado Grado 06 de Negocios de Explotación Colateral, o Profesional Universitario Grado 03 de Explotación Colateral o el Profesional Universitario Grado 03</t>
  </si>
  <si>
    <t>En el período del 1 de enero y el 26 de abril de 2024, se recibieron 240 de solicitudes de explotación colateral, todas tuvieron respuesta por parte de la Entidad, 189 solicitudes fueron tramitadas, 7 se encuentran en proceso de revisión y 42 fueron rechazadas por limitaciones en la conveniencia, capacidad de la infraestructura y/o capacidad eléctrica.
De lo anterior 155 autorizaciones se dieron bajo los contratos de permiso de uso de espacio, se suscribieron 22 contratos y 12 modificatorios de explotación colateral que cumplieron con los requisitos establecidos de acuerdo con la Resolución 297 de 2023, en los cuales se establecieron las condiciones para la explotación colateral de los sistemas de transporte a cargo de TRANSMILENIO S.A.
Todos los documentos precontractuales y contractuales fueron revisados por el equipo jurídico de contratistas del área, así como por el Subgerente de Desarrollo de Negocios para su aprobación.</t>
  </si>
  <si>
    <t>CTO1-24, CTO3-24, CTO11-24, CTO12-24, CTO13-24, CTO15-24, CTO23-24, CTO24-24, CTO25-24, CTO31-24, CTO34-24, CTO35-24, CTO61-24, CTO216-24, CTO220-24, CTO253-24, CTO256-24, CTO292-24, CTO423-24, CTO424-24, CTO545-24, CTO60-24.
Modificatorios: CTO1-22, CTO2178-23, CTO2844-23, CTO1821-23-03, CTO1480-23-01, CTO1821-23, CTO1478-23, CTO1442-23, CTO252-13, CTO1536-23, CTO23-24, CTO1582-22.</t>
  </si>
  <si>
    <t>El área no aportó las evidencias, no obstante, estas fueron verificadas según la información reportada en SIGEST, en SECOP II.
Los soportes son congruentes con el control de riesgos, y frente al plan de tratamiento, el mismo tiene plazo de ejecución en fecha posterior a este seguimiento, por lo que la OCI no realizó seguimiento en este aspecto.</t>
  </si>
  <si>
    <t>El control no es claro en determinar el funcionario responsable de ejercer la actividad, no obstante, según la columna BL es el profesional universitario grado 03 de la Subgerencia General.</t>
  </si>
  <si>
    <t>Conforme consta en la convocatoria de la sesión del Comité de Seguimiento del Sistema Integrado de Transporte Público ? SITP (en adelante el ?Comité?), el orden del día establecido para dicha reunión se planteó en los siguientes términos: 1. presentación del cronograma anual; 2. discusión y aprobación de la planificación anual; 3. asignación de sesiones temáticas y revisión rotativa de concesiones. Sin perjuicio de lo anterior, y como quiera que el Comité debe ser dinámico Pedro Mauricio Gutierrez indicó que la idea de esta primera sesión consistía en construir de manera conjunta y en el marco de las funciones del Comité el cronograma anual. Lo anterior, en aras de aprovechar de la mejor manera los espacios concebidos por el Comité.
Los miembros del Comité estuvieron de acuerdo con la propuesta, pero de manera previa a la construcción propusieron conocer el alcance y funciones del Comité. Conforme a lo anterior, el Comité decidió postergar la aprobación del respectivo cronograma. Sin perjuicio de lo anterior, quedó establecido que las sesiones del Comité se harían de manera bimensual, conforme consta en la Resolución 396 de 2023 y bajo el siguiente esquema: ? (?) (i) cómo estamos financiera, operacional y jurídicamente; y (ii) presentar las alertas que nos permitan adelantarnos a las situaciones y mitigar riesgos desde los tres frentes mencionados (financiero, operacional y jurídico)?
Durante lo corrido del año se han realizado dos comités a saber (i) el 29 de febrero de 2024; y el (ii) 30 de marzo de 2024. Conforme consta en las actas de las mencionadas reuniones, las presentaciones de dichos Comités han sido validada por Directivo o Jefe de la dependencia que coordina la supervisión o interventoría del contrato que se presenta. Asimismo, es importante mencionar que, al momento, no se ha presentado información incompleta o inconsistente.</t>
  </si>
  <si>
    <t xml:space="preserve">Con respecto a la “(…) presentación a los miembros del Comité de Seguimiento al Sistema de Transporte Público sobre su competencia, funciones y funcionamiento” la misma se realizó en la sesión del comité del 30 de abril de 2024. En consecuencia, el indicador se cumplió al 100%. </t>
  </si>
  <si>
    <t>Semanal componente zonal;
Mensual componente troncal</t>
  </si>
  <si>
    <t>Para el periodo enero ? abril de 2024, se realizaron 2 sesiones de la mesa de Directivos de kilómetros eficientes del componente Troncal y 11 sesiones de Mesa de Directivos de Kilómetros Eficientes del componente zonal, donde se presentaron propuestas de modificaciones operacionales de rutas del sistema, las cuales fueron revisadas por la Subgerente Técnica y de Servicios.</t>
  </si>
  <si>
    <t>El 14 de febrero de 2024 se llevo a cabo la socialización del procedimiento para la planeación táctica del sistema de transporte en el corto plazo en sus componentes  troncal y zonal (P-ST-014) con el equipo de profesionales y Directivos que intervienen en el proceso
La actividad se cumplió en un 100%</t>
  </si>
  <si>
    <t>Dirección Técnica de seguridad</t>
  </si>
  <si>
    <t>Bimestral</t>
  </si>
  <si>
    <t xml:space="preserve"> Profesional Especializado Grado 6 de Seguridad Operacional o quien él designe</t>
  </si>
  <si>
    <t>Durante el período se hizo la revisión correspondiente en el GestSAE de las tarjetas suspendidas y se envío memorando a las Direcciones Técnicas de Buses y BRT con una base de Excel de las tarjetas que se encuentran suspendidas.
Frente al indicador se cumplió en el 100%</t>
  </si>
  <si>
    <t xml:space="preserve"> Misional</t>
  </si>
  <si>
    <t>Semanal</t>
  </si>
  <si>
    <t xml:space="preserve"> Profesional Especializado Grado 6 de Seguridad  o quien él designe</t>
  </si>
  <si>
    <t xml:space="preserve">	Para el período de reporte se realizó  sensibilización a 25 colaboradores de personal en vía durante, acerca de la importancia del reporte de los hallazgos o novedades evidenciadas en las inspecciones de seguridad.</t>
  </si>
  <si>
    <t>No registra.
Cabe aclarar que comienza el 15 de mayo de 2024</t>
  </si>
  <si>
    <t>Apoyo</t>
  </si>
  <si>
    <t>Selección</t>
  </si>
  <si>
    <t>SI</t>
  </si>
  <si>
    <t>Director Corporativo, Profesional  Grado 06 Gestión del Talento Humano</t>
  </si>
  <si>
    <t xml:space="preserve">Se realizo la supervisión a la  etapa de acompañamiento en el ambiente de producción del aplicativo  KACTUS para las nominas de enero, febrero de 2024, con el fin de estabilizar el módulo de nómina durante este periodo se han realizado, mesas de trabajo para evidenciar los avances de la implementacion del aplicativo Kactus, las cuales son programadas 1 semanal (viernes) y se han hecho 3 entregables los cuales estan ligados a los pagos de la facturacion del proveedor por la prestacion del servicio.
Nota: A la fecha se han entregado y revisado 3 informes de supervisión.
Frente al indicador se cumplió en un 100% toda vez  que se recibieron y revisaron tres informes en el trimestre. 
</t>
  </si>
  <si>
    <t xml:space="preserve"> Profesional Universitario Grado 04 de nómina</t>
  </si>
  <si>
    <t>En el mes abril  de 2024 se  generó una campaña en la Intranet en la que se explicó a los colaboradores de la Empresa qué es el soborno y cuál es el impacto que tiene este comportamiento en la Entidad y en las personas que participan en los hechos.
Frente al indicador: (Una campaña diseñada e implementada sobre soborno/1)*100 , se cumplió en su totalidad : (1/1)*100= 100%</t>
  </si>
  <si>
    <t>A la fecha no se ha emitido la comunicación, toda vez que se proyecta emitir dicho memorando en el mes de mayo incluyendo algunos parámetros adicionales para el manejo de dicha plataforma.</t>
  </si>
  <si>
    <t>N.A. Inicia en septiembre de 2024</t>
  </si>
  <si>
    <t>Durante el periodo del 1 de enero al 31 de marzo del año 2024 se han procesado 11,962 novedades de nómina las cuales se han cargado en el archivo de control que se maneja en el Excel y también en el aplicativo Kactus con la debida interfaz en el aplicativo JSP7,
El profesional universitario grado 4 de nomina ha realizado la actividad, registrando la debida información correspondiente a todas las novedades previamente reportadas y evidenciadas anterior a la liquidación definitiva y que da como resultado el pago de la nómina, tal y como se encuentra documentado y estipulado en el Manual del proceso de pago de nómina y prestaciones sociales. En el caso en que se llegara a evidenciar inconsistencias luego de la revisión anterior a la alimentación de la información, se realiza la debida notificado a los lideres de involucrados en los procesos de cada una de las áreas afectadas para que realicen los respectivos ajustes, por lo tanto se tiene estipulado que hasta cuando se surtan los cambios solicitados en las fechas determinadas mediante memorando para el reporte de las novedades se procede a realizar el cargue de la información para su posterior liquidación y pago.</t>
  </si>
  <si>
    <t>Como evidencia se pueden consultar:
1.Los documentos en Excel de cada una de las liquidaciones pertinentes a los mese relacionados la respectiva información que se carga para el reporte de las novedades de nomina
2.Reportes del aplicativo JSP7 correspondiente a la interfaz de la información registrada en Kactus.
3.Reportes generados del aplicativo Kactus de todos los registros y cargue de la información realizados.
4.Carpeta física de cada uno de los meses donde reposan las novedades procesadas.</t>
  </si>
  <si>
    <t>No registra.
Cabe aclarar que comienza el 01 de mayo de 2024</t>
  </si>
  <si>
    <t>Se  realizó la conciliación, frente a los movimientos bancarios de las cuentas de la Fiduciaria (patrimonio autónomo).  Se evidencio que estos correspondan a los mismos generados en la Liquidación previa hecha por TRANSMILENIO S.A
Evidencia de la acción:  Los soportes son los archivos comparativos de dicha información, los cuales se encuentran disponibles para revisión en la Subgerencia Económica.
Frente al indicador:(Conciliación efectuada /1)*100 se cumple en un 100%</t>
  </si>
  <si>
    <t>Consulta archivos confidenciales en la subgerencia</t>
  </si>
  <si>
    <t>Para la fecha de corte de este monitoreo, se realizó la verificación de los valores del PAA (versión 0) frente a la resolución No 686-2023 ( ?Por la cual se liquida el Presupuesto de Rentas e Ingresos y de Gastos e Inversiones de la EMPRESA DE TRANSPORTE DEL TERCER MILENIO ? TRANSMILENIO S.A., para la vigencia fiscal comprendida entre el 1 de enero y el 31 de diciembre de 2024.?).
Al realizar la verificación se encontraron diferencias y fueron informadas a las dependencias, así como a la OAP mediante correo electrónico.</t>
  </si>
  <si>
    <t>Correos enviados a las áreas y a OAP. Resolución No 686-2023</t>
  </si>
  <si>
    <t>En la vigencia 2024 se han aprobado 12 modificaciones al Plan Anual de Adquisiciones con corte al 30 de abril, en cada una de las modificaciones se verificó que los avalores ajustados correspondieran a los aprobados en el comité de contratación. No se encontraron diferencias en lo revisado.
Como evidencia de la aplicación de este control, se han enviado correos a los enlaces de las dependencias, donde se les informa que ya se encuentran incluidas las modificaciones solicitadas en el PAA.</t>
  </si>
  <si>
    <t>Correos enviados a los enlaces con el seguimiento a la ejecución presupuestal actualizada (Correos enviados 07-02-2024 - 06-03-2024 y 04-04-2024)</t>
  </si>
  <si>
    <t>El 7 de marzo de 2024, mediante correo electrónico dirigido a la OAP, con el fin de iniciar el proceso de revisión,  los borradores de los ajustes a los procedimientos P-DA-011 (Programación Presupuestal) y P-DA-012 (Ejecución Presupuestal).</t>
  </si>
  <si>
    <t>N.A. Inicia en mayo de 2024</t>
  </si>
  <si>
    <t>Diaria</t>
  </si>
  <si>
    <t>No registran avances</t>
  </si>
  <si>
    <t>Se realizó el acompañamiento por parte de los abogados del proceso en las 1418 adquisiciones realizadas durante la vigencia 2024 del Plan Anual de Adquisiciones - PAA con corte al 30 de abril de 2024, lo cual se evidencia en los procesos de selección realizada en la plataforma SECOP II de libre consulta.</t>
  </si>
  <si>
    <t>Plataforma SECOP II (flujos de aprobación)</t>
  </si>
  <si>
    <t>Seguros</t>
  </si>
  <si>
    <t>Cada vez que se requierea</t>
  </si>
  <si>
    <t>Profesional Grado 6 de seguros</t>
  </si>
  <si>
    <t>N.A. se encuentra  dentro del plazo establecido</t>
  </si>
  <si>
    <t>El área reporto como evidencia el memorando enviado por la Dirección de infraestructura, con las posibles fechas de entrega de las estaciones mejoradas.
Plan de tratamiento:  Se encuentra dentro del plazo establecido, revisar en próximos seguimientos.</t>
  </si>
  <si>
    <t xml:space="preserve"> Profesional Universitario Grado 03 Apoyo Logístico</t>
  </si>
  <si>
    <t>Se realizo mensualmente en el Sistema JSP7 el registro de las entradas y salidas del almacén, acorde con los documentos aportados por los supervisores de contratos , soporte que evidencia la compra de elementos que necesitan tramite de ingreso , con este documento se entrega a contabilidad para que realicen el tramite de pago, por otra parte a fin de mes se realiza en conjunto con el area contabilidad la conciliación contable.
NOTA: Durante el periodo comprendido entre el 1 de enero y el 30 de abril de 2024 se han realizado las 28 entradas y 32 salidas de almacén.</t>
  </si>
  <si>
    <t>Entradas y Salidas de Almacén , conciliaciones firmadas contador y profesional</t>
  </si>
  <si>
    <t>N.A. Se encuentra dentro del plazo establecido</t>
  </si>
  <si>
    <t>El  area reportó como evidencia el acta  de la reunion que se llevó a cabo een marzo de 2024. Dejando la evidencia de revision del control
Plan de tratamietno.  Se encuentra denro del plazo establecido revisar en proximos seguimientos</t>
  </si>
  <si>
    <t>Profesional Universitario Grado 03  de Gestión Documental</t>
  </si>
  <si>
    <t>No</t>
  </si>
  <si>
    <t>De enero a a abril sean realizado las auditorías a los procesos de Adquisición de Bienes y Servicios, Gestión de Talento Humano y Desarrollo Estratégico. Los lideres de auditoría designados han realizado los monitoreos a las actividades propias de auditoria a través de reuniones internas con el equipo auditor de estas reuniones se dejan evidencias en las respectivas carpetas de auditorías referenciadas.
Estas evidencias se cargan en la carpeta denomina planeación y ejecución las cuales cuentan con los listados de asistencia de las reuniones propias del desarrollo de los trabajos de aseguramiento, los planes de pruebas y agendas de las reuniones realizadas. Los registros se consignaron en la carpeta de evidencias control 1 del presente seguimiento.</t>
  </si>
  <si>
    <t>Carpetas electrónicas de las auditorías con los papeles de trabajo, listados de asistencia y planes de pruebas.</t>
  </si>
  <si>
    <t>En cada uno de los trabajos de aseguramiento la jefe de la OCI programó y realizó reuniones con cada uno de los equipos auditores para revisar los avances y que se este cumpliendo con lo inicialmente planeado para cada una de las auditorías. Los lideres de auditoría junto a su equipo auditor participaron de estas reuniones sustentadas en listados de asistencia y en actas cuando se requirió. Los registros se consignaron en la carpeta de evidencias control 2 del presente seguimiento.</t>
  </si>
  <si>
    <t>Para las auditorías a los procesos Adquisición de Bienes y Servicios, Gestión de Talento se cuenta con los correos en donde se surtió el proceso de revisión de los informes preliminares por parte de la persona designada por la jefe para hacer este tipo de filtro previo antes de contar con la revisión, validación y aval por parte de la jefe de la Oficina de Control Interno y de esta manera proceder con su debida formalización. Los registros se consignaron en la carpeta de evidencias control 3 del presente seguimiento.</t>
  </si>
  <si>
    <t>Correos electrónicos remitidos a la jefe y correos respuesta con el respectivo aval.
Informes de control interno cargados en T-DOC</t>
  </si>
  <si>
    <t>N.A.  Se encuentra dentro del plazo establecido</t>
  </si>
  <si>
    <t>En cada una de las carpetas de las Auditorias realizadas se encuentran los soportes referentes a este control.
Plan de tratamiento:   Se encuentra dentro del plazo revisar  enproximos seguimientos</t>
  </si>
  <si>
    <t>Se evidenciaron  los correos en los que se remiten los informes de las auditorias aquí referenciadas para su revisión</t>
  </si>
  <si>
    <t>Cada vez que se requiera</t>
  </si>
  <si>
    <t>El Profesional Especializado Grado 06 de Control Interno Disciplinario</t>
  </si>
  <si>
    <t>Fueron remitidos los soportes por parte de la oficina, mencionado en SIGEST se pudo evidenciar que se proyectó el borrador de resolución "PROYECTO DE RESOLUCIÓN POR MEDIO DEL CUAL SE: SE REGLAMENTA LOS REQUISITOS DEL ARTÍCULO 183 DE LA LEY 2294 DE 2023 PARA LA PARTICIPACIÓN DE LA NACIÓN EN EL APOYO A LA SOSTENIBILIDAD DE LOS SISTEMAS DE TRANSPORTE PÚBLICO EN OPERACIÓN, COFINANCIADOS PREVIAMENTE POR EL GOBIERNO NACIONAL", el cual fue objeto de observaciones por parte de la jefe de la OAP mediante correo electrónico del 30 de abril de 2024.</t>
  </si>
  <si>
    <t xml:space="preserve">Inicialmente no se encontraba en el aplicativo SIGEST, no obstante, la Oficina Asesora de Planeación realizó el ajuste y se observa:
"En el periodo de Enero a Abril de 2024 Gestión social a través del Profesional Especializado Grado 6 y/o los profesionales de Gestión Social (según el cambio operacional a tratar) han participado en 17 mesas de Kilómetros eficientes troncales y 27 mesas de kilómetros eficientes zonales, respondiendo a la convocatoria remitida desde el área que lidera el proceso al interior de la entidad. Como resultado de estas mesas de trabajo, se apoya desde el componente social en la toma de decisiones operacionales de TRANSMILENIO S.A.
Sumado a esto, la información se multiplica al interior del equipo a través de correo electrónico y las reuniones de coordinación de Gestión Social, liderada por el Profesional Especializado grado 6. En esta instancia se determinan las acciones a realizar para cumplir a cabalidad con la socialización y la divulgación de los cambios operativos definidos.
1. Consolidado actas Gestión Social Kilómetros Eficientes Zonales KEZ- soporte actas de la STS (Enero - Abril 2024).
2. Consolidado actas Gestión Social Kilómetros Eficientes Troncales KET- soporte actas de la STS (Enero - Abril 2024).
3. Envíos de información Gestión Social: Consolidado de muestra aleatoria de envíos de información pantallazos de evidencia de envíos (Enero - Abril 2024).
4. Tabla consolidada, envíos de información Gestión Social (Enero - Abril 2024).
5. Actas de Reunión de coordinación (Enero - Abril 2024)
6. Tabla consolidada de Reuniones de coordinación (Enero - Abril 2024)
7. Consolidado de programaciones de divulgación (Enero - Abril 2024)
8. Pantallazo de solicitudes de Material (Enero - Abril 2024)
9. Tabla de consolidado de Solicitudes de Material (Enero - Abril 2024)
10. Actas Gestión social - divulgación (Enero - Abril 2024)
11. Tabla de consolidado de Divulgaciones (Enero - Abril 2024)
12. Atención PQRS: Archivos de respuesta - consolidado oficios (Enero - Abril 2024).
13. Tabla consolidada de PQRS atendidos (Enero - Abril 2024)".
</t>
  </si>
  <si>
    <t>Inicialmente no se encontraba en el aplicativo SIGEST, no obstante, la Oficina Asesora de Planeación realizó el ajuste y se observa:
"Se tiene previsto realizar esta mesa de trabajo con los gestores sociales antes de finalizar el mes de mayo."
La actividad está dentro del plazo de ejecución popuesto, por lo cual se analizará en el próximo seguimiento.</t>
  </si>
  <si>
    <t>Los soportes suministrados son acordes con lo reportado en el aplicativo SIGEST en cuanto a control del riesgo, y, respecto del plan de tratamiento, su plazo de ejecución es hasta el 31 de mayo de 2024, por lo que están dentro del término para ejecutarlo.</t>
  </si>
  <si>
    <t>Anual, teniendo en cuenta que el control habla de "al inicio de cada vigencia".</t>
  </si>
  <si>
    <t>Subgerente General;
Profesional Universitario Grado 03 Subgerencia General</t>
  </si>
  <si>
    <t>Presentación Comités del SITP;
Actas de comité No. 71 y 73</t>
  </si>
  <si>
    <t>El área ha venido cumpliendo el control y el plan de tratamiento dentro del término y conforme lo ha establecido</t>
  </si>
  <si>
    <t>Si, se cuenta con las actas de las mesas técnicas KEZ y KET como se manifiesta en el control</t>
  </si>
  <si>
    <t>Si, se realizó el plan de tratamiento, mediante presentación se socializó el "P-ST-014 “PROCEDIMIENTO PARA
PLANEACIÓN TÁCTICA DEL SISTEMA DE
TRANSPORTE EN EL CORTO PLAZO EN SUS
COMPONENTES ZONAL Y TRONCAL", y reposan las listas de asistencia del 14 de febrero del 2024</t>
  </si>
  <si>
    <t>Para el control de cuenta con las actas de las mesas técnicas KET y KEZ;
Plan de tratamiento se cuenta con la presentación y listado de asistencia de socialización del procedimiento mencionado</t>
  </si>
  <si>
    <t>No se remitieron soportes por parte del área pues no se han visto en la necesidad de realizar los estudios de la demanda conforme manifestaron en SIGEST, por lo cual se recomienda ajustar el control para poder validar su efectividad en posteriores seguimientos.</t>
  </si>
  <si>
    <t>OAP "Debido a la construcción de los nuevos escenarios de modelación de transporte, esta tarea se  realizará posterior a la culminación de la modelación., razón por la cual se solicitará modificar la fecha de terminación de esta actividad." 3 de mayo de 2024</t>
  </si>
  <si>
    <t>Durante el período no se ha realizado un estudio de demanda para verificar la necesidad de flota adicional</t>
  </si>
  <si>
    <t xml:space="preserve">Debido a la construcción de los nuevos escenarios de modelación de transporte, esta tarea se  realizará posterior a la culminación de la modelación., razón por la cual se solicitará modificar la fecha de terminación de esta actividad.
 </t>
  </si>
  <si>
    <t>Sin soportes</t>
  </si>
  <si>
    <t>El área manifestó que no se vio en la necesidad de realizar estudios de demanda que implicaran la modificación de la flota, por lo cual la OCI considera pertinente reformular el control para que se permita verificar su efectividad en próximos seguimientos.</t>
  </si>
  <si>
    <t>Profesional Especializado grado 05 (Estudios Sectoriales) y Profesional Especializado grado 06 (Estudios Sectoriales - Seguimiento a Concesiones) y Subgerente Económico</t>
  </si>
  <si>
    <t>No aplica puesto que es un control nuevo</t>
  </si>
  <si>
    <t>No, pues se encuentran dentro del plazo de ejecución, si bien la OAP manifestó que se cumplió en 100%, no fueron aportados los sopoertes que permiten concluir esa información</t>
  </si>
  <si>
    <t>Es nuevo</t>
  </si>
  <si>
    <t>Durante el periodo de enero a abril de 2024, se realizaron 4 revisiones por parte del Profesional Especializado grado 05 (Estudios Sectoriales) y Profesional Especializado grado 06 (Estudios Sectoriales - Seguimiento a Concesiones) y Subgerente Económico, a las tarifas calculadas con los modelos financieros para ello se comparó los insumos e indicadores (precio ACPM, GNV, IPP, IPC, entre otros) que correspondieran a los publicados en las fuentes de información oficial así como las estipulaciones de los contratos de concesión No se presentaron diferencias por lo tanto se emitieron las validaciones mediante correo y oficios respectivos ajuste correspondiente al modelo.
Correos electrónicos aprobando modelos financieros.
Oficios de tarifas firmados
Ene/24: 2024-EE-01400-01402-01403-01416-00921 y CI-02982
Feb/24: 2024-EE-04513-04769-04902-04903 y CI-16518
Mar/24: 2024-EE-07978-08126 CI-38337</t>
  </si>
  <si>
    <t>Se realizó una conciliación histórica en el modelo tarifario de fase III (2A revisión),  frente a los indicadores publicados en las fuentes oficiales.  Se evidenció que la información contenida en el modelo corresponde a los indicadores publicados en las fuentes de información oficiales.
Frente al indicador: (Hoja de excel comparativa de indicadores financieros de fase III / 1)*100 se cumplió en el 100%</t>
  </si>
  <si>
    <t>El área ha venido cumpliendo el control y el plan de tratamiento dentro del término establecido</t>
  </si>
  <si>
    <t>Profesional Especializado Grado 6 - Gestión Operativa</t>
  </si>
  <si>
    <t>Se presenta evidencia del proceso de revisión y validación de hallazgos realizados por los técnicos analistas contratistas. Se han verificado los registros en GESTSAE y SIAPO, ajustándolos a los parámetros definidos. Los registros invalidados fueron justificados y discutidos en reuniones con el Profesional Especializado Grado 6 - Gestión Operativa, implementando acciones correctivas según sea necesario. Se ha creado un tablero de control en Power BI para mostrar el estado final de cada registro y los motivos técnicos de su invalidación.</t>
  </si>
  <si>
    <t>El plan de tratamiento tiene fecha de inicio el 01 de junio y 31 de agosto de 2024</t>
  </si>
  <si>
    <t>El área ha venido cumpliendo el control conforme lo tienen establecido; en cuanto al plan de tratamiento el plazo de ejecución es posterior al presente seguimiento.</t>
  </si>
  <si>
    <t xml:space="preserve">Ofrecimiento dadivas o favorecimiento de Intereses particulares a cambio de reportar una cantidad inexacta de kilómetros.;
Generación de vínculos afectivos al permanecer largos periodos de tiempo a cargo de tramites con la misma concesión
</t>
  </si>
  <si>
    <t>Desde el equipo de kilometraje se adelantaron las actividades para la generación de 18 liquidaciones de kilometraje para concesiones de Fase 3 y 4 liquidaciones para unidades funcionales, para las cuales en cada periodo se realizaron revisiones cruzadas por parte de los técnicos, se consolidó información de los kilómetros programados vs. los ejecutados y luego de las verificaciones se remitieron a la Subgerencia Económica, los soportes de estas acciones reposan en carpeta compartida en el Sharepoint del área</t>
  </si>
  <si>
    <t>El plan de tratamiento tiene fecha de inicio el 01 de junio y el 30 de noviembre de 2024</t>
  </si>
  <si>
    <t>Reportes de kilometraje y correos</t>
  </si>
  <si>
    <t>El área ha cumplido el control conforme lo estableció</t>
  </si>
  <si>
    <t>Entre enero y abril de 2024 se han adelantado las diferentes acciones para clasificación, validación y respuestas a los casos tramitados por los concesionarios en plataforma EIC. Para lo anterior se adelantan diariamente verificaciones de los casos con fecha de vencimiento para confirmar la entrega oportuna de las respuestas, se comunica reporte en horas de la tarde y se depuran los casos pendientes. Así mismo la coordinación del grupo ha programado espacios de reunión periódicos para revisión de casos y retroalimentación sobre oportunidades de mejora cuando se evidencian, para el periodo se han realizado dos rotaciones de personal entre las concesiones asi como la rotación de roles para mejorar el control</t>
  </si>
  <si>
    <t>Frente al plan de tratamiento, se encuentran dentro del término para ejecutarlo.</t>
  </si>
  <si>
    <t>Para el periodo comprendido entre el 01 de enero y el 29 de abril de 2024 el personal designado para la revisión de las hojas de vida, realizó la revisión de 60 hojas de vida validando el cumplimiento de los requisitos básicos (estudios académicos y experiencia laboral) de los aspirantes postulados a ocupar los diferentes cargos en los contratos de Fuerza Operativa, de acuerdo con los perfiles previstos en los pliegos del proceso licitatorio. Una vez revisadas las condiciones de cada aspirante, se envió correo electrónico al Profesional Especializado Grado 06 de Control de la Operación de la DTBRT, con la documentación del aspirante, para proceder a verificar nuevamente el cumplimiento del perfil y la existencia de posibles novedades por desempeño en anteriores contratos de la misma naturaleza.
Los soportes correspondientes a los antecedentes personales de cada aspirante son los formatos de antecedentes (archivos pdf), al igual que el cuadro Excel se encuentran guardados en el drive designado para tal fin.</t>
  </si>
  <si>
    <t>Para el periodo comprendido entre el 01 de enero y el 29 de abril de 2024 el Profesional Especializado Grado 06 de Coordinación Técnica Operativa de la DTBRT (Dirección Técnica de BRT) realizó la verificación de la facturación mensual por medio de la lista de chequeo para la información reportada por las empresas de Fuerza Operativa de acuerdo con las obligaciones contractuales estipuladas en el contrato, para el periodo reportado no se encontró alguna inconsistencia, por lo que no fue necesario remitir notificaciones.
Las listas de chequeo aplicadas para los meses enero, febrero, marzo y abril de 2024 se encuentran (archivo excel) en el siguiente drive</t>
  </si>
  <si>
    <t>Las listas de chequeo aplicadas para los meses enero, febrero, marzo y abril de 2024</t>
  </si>
  <si>
    <t xml:space="preserve">Mensual para Evaluación Mensual Integral de la Calidad (EMIC) ;
Trimestral para ETIC (Evaluación trimestral Integral de la Calidad) </t>
  </si>
  <si>
    <t>El Profesional Especializado Grado 06 de Coordinación Técnica Operativa de la DTBRT</t>
  </si>
  <si>
    <t>Si, pues el área aportó evidencia de su aplicación pese a que el plazo de cumplimiento es posterior a este seguimiento</t>
  </si>
  <si>
    <t>Durante el periodo comprendido entre el 01 enero y el 29 de abril de 2024, el personal designado del área de control de la Operación adelantó mensualmente el cálculo de los indicadores de desempeño previstos para los concesionarios de operación Troncal, según la correspondiente fase y por consiguiente el Profesional Especializado Grado 06 de Coordinación Técnica Operativa de la DTBRT verificó los resultados y aprobó los oficios de notificación remitidos a cada empresa operadora, previo a las audiencias y/o los debidos procesos que correspondan. En el trascurso de la ejecución del control, no se identificó que existieran datos inconsistentes, errores o desviaciones, no previstas en los procedimientos del cálculo de cada indicador que ameriten el ajuste del cálculo del indicador.
Los soportes correspondientes a los oficios de notificación de cada fase al igual que las presentaciones y listados de asistencia a comités de operadores se encuentran en el one drive</t>
  </si>
  <si>
    <t>Para el control son los oficios de notificación de cada fase, presentaciones y listados de asistencia a comités de operadores</t>
  </si>
  <si>
    <t>El control ha sido cumplido conforme fue planteado y los soportes son acordes al mismo.</t>
  </si>
  <si>
    <t xml:space="preserve"> Profesional Especializado Grado 06 Mantenimiento y Aseo Infraestructura Componente Troncal </t>
  </si>
  <si>
    <t>Durante el periodo evaluado, el Profesional Especializado de Mantenimiento de Infraestructura del Componente Troncal, Grado 06, llevó a cabo tres revisiones del informe de interventoría del contrato de mantenimiento, así como la verificación de cada una de las obligaciones detalladas en el anexo técnico.
No se registraron novedades durante estas verificaciones.
Informes mensuales de supervisión Numeral XII. Lista de obligaciones diligenciada</t>
  </si>
  <si>
    <t>El pasado 15 de Enero de 2024, se llevó a cabo la socialización al equipo de apoyo sobre las obligaciones detalladas en el anexo técnico, con el objetivo de incluirlas en el informe mensual de supervisión.</t>
  </si>
  <si>
    <t>Informes mensuales de supervisión Numeral XII. Lista de obligaciones diligenciada
Acta de socialización frente al plan de tratamiento</t>
  </si>
  <si>
    <t xml:space="preserve">Técnicos Operativos Grado 01;
 Profesional Especializado Grado 06 Mantenimiento y Aseo Infraestructura Componente Troncal </t>
  </si>
  <si>
    <t>Durante el período evaluado, se llevaron a cabo 18 inspecciones aleatorias de la infraestructura para validar la información, cantidades y actividades reportadas por el interventor. Estos datos fueron registrados en los Formatos de Inspección Aleatoria. No se detectaron inconsistencias en las actividades ni en las cantidades reportadas por la interventoría.</t>
  </si>
  <si>
    <t>El 14 de febrero, se llevó a cabo una capacitación dirigida a los técnicos operativos encargados de la verificación mensual de las actividades y diligenciamiento del formato de Inspección aleatoria de mantenimiento de la DTI.</t>
  </si>
  <si>
    <t xml:space="preserve">Para el control Formatos de Inspección Aleatoria;
Para el plan de tratamiento acta de capacitación del 14 de enero de 2024 </t>
  </si>
  <si>
    <t>Durante el período de evaluación, el Profesional Especializado de Mantenimiento y Aseo de Infraestructura del Componente Troncal, Grado 06, llevó a cabo tres verificaciones del cumplimiento de los indicadores establecidos contractualmente. Esto se realizó mediante la revisión del porcentaje descrito en el Capítulo correspondiente al numeral 15, literal h, del Anexo Técnico de interventoría, así como la información proporcionada en los informes mensuales de interventoría. No se detectaron novedades en la verificación del cumplimiento de los indicadores contractuales.</t>
  </si>
  <si>
    <t>Se organizó mesa de trabajo con el contratista GAVINCO INGENIEROS CONSULTORES S.A.S., con el propósito de informar y dar cumplimiento  a las obligaciones contractuales establecidas en el contrato.</t>
  </si>
  <si>
    <t xml:space="preserve">Informes mensuales de supervisión Numeral XII. Lista de obligaciones diligenciada;
Acta de reunión
</t>
  </si>
  <si>
    <t>Nomina</t>
  </si>
  <si>
    <t xml:space="preserve">Gestión Juridica </t>
  </si>
  <si>
    <t>Asesoría Legal</t>
  </si>
  <si>
    <t xml:space="preserve">Profesional Especializado grado 6 de Asesoría y Asistencia Legal </t>
  </si>
  <si>
    <t>Defensa Judicial</t>
  </si>
  <si>
    <t xml:space="preserve">El Profesional Especializado Grado 5 de Defensa Judicial </t>
  </si>
  <si>
    <t xml:space="preserve">Evaluación y Control </t>
  </si>
  <si>
    <t>Oficina de Control In terno</t>
  </si>
  <si>
    <t>Cada vez que se realiza una auditoria</t>
  </si>
  <si>
    <t>El auditor que la lidere</t>
  </si>
  <si>
    <t>Seguridad y salud en el trabajo</t>
  </si>
  <si>
    <t>Proceso de Apoyo</t>
  </si>
  <si>
    <t>Subgerencia Financiera</t>
  </si>
  <si>
    <t>Profesional Especializado Grado 06 Control al Recaudo y Remuneración del Sistema</t>
  </si>
  <si>
    <t>Semanañ</t>
  </si>
  <si>
    <t>Profesional Especializado Grado 05 de Remuneración ó Profesional Universitario Grado 03 de Remuneración y/o los Contratistas</t>
  </si>
  <si>
    <t>Profesional Especializado Grado 05 de Recaudo ó Profesional Universitario Grado 03 de Recaudo y/o los Contratistas</t>
  </si>
  <si>
    <t>NO</t>
  </si>
  <si>
    <t xml:space="preserve"> Profesional Universitario Grado 03 SST</t>
  </si>
  <si>
    <t xml:space="preserve">
EL plan de tratamiento no fue cumplido en el plazo establecido:  30 de marzo de 2024</t>
  </si>
  <si>
    <t>Se evidenció los soportes de la auditoría al proceso de adquisiciones de bienes y servicios donde la Jefe de Control Interno firma el seguimiento realizado.</t>
  </si>
  <si>
    <t>Control Disciplinario Interno</t>
  </si>
  <si>
    <t xml:space="preserve">Inventarios </t>
  </si>
  <si>
    <t xml:space="preserve">Adquisicion de Bienes y Servicios </t>
  </si>
  <si>
    <t>Gestión de Servicios Logisticos</t>
  </si>
  <si>
    <t>Gestión Documental</t>
  </si>
  <si>
    <t>Gestión de Asuntos Disciplinarios</t>
  </si>
  <si>
    <t>Contratación</t>
  </si>
  <si>
    <t>Presupuesto</t>
  </si>
  <si>
    <t>Gestión de Información financiera y contable</t>
  </si>
  <si>
    <t>Diario</t>
  </si>
  <si>
    <t>Trimestral</t>
  </si>
  <si>
    <t>Profesional Universitario grado 4 de Presupuesto o quien se designe para apoyar la actividad,</t>
  </si>
  <si>
    <t xml:space="preserve">El Profesional Especializado Grado 06 de contratación </t>
  </si>
  <si>
    <t>Contratista Encargado</t>
  </si>
  <si>
    <t>El plan de tratamiento no se ejecutó en el plazo establecido. Acción vencida</t>
  </si>
  <si>
    <t>El plan de tratamiento fue ejecutado al 100%</t>
  </si>
  <si>
    <t>SI. 
Plan de tratamiento ejecutado</t>
  </si>
  <si>
    <t>Durante el período de reporte se ha adelantado una Convocatoria la cual fue publicada en la Intranet y los soportes de cada etapa de la misma se pueden consultar en el botón de "Convocatorias" dispuesto en el mismo sitio.
En el boletín 22 del 27 de marzo de 2024 se comunica que a través de la Circular No. 007 de 2024 se da apertura y establecen las directrices de la Convocatoria Mixta 01 de 2024, que convoca 4 cargos con 53 vacantes de la Planta de Trabajadores Oficiales de TRANSMILENIO S.A.
Frente al indicador: (Información sobre convocatorias publicadas/número de convocatorias vigentes)*100 el resultado es de (1/1)* 100 = 100%</t>
  </si>
  <si>
    <t>Seguimiento Control Interno  con corte a 30 de abril de 2024</t>
  </si>
  <si>
    <t>Correo electrónico con observaciones al proyecto de resolución del 30 de abril de 2024</t>
  </si>
  <si>
    <t xml:space="preserve">Se cuenta con la matriz con los roles en los sistemas de información SIAPO, no obstante, no se evidencia la revisión por parte del Profesional Especializados 06 de Seguridad Informática, por lo que esta oficina concluye en el mismo sentido que la OAP, de que para poder verificar que el control evita la materialización del riesgo, se debería contar con la verificación del Profesional Especializados 06 de Seguridad Informática.
</t>
  </si>
  <si>
    <t>Correos electrónicos de aprobación de modelos;
Conciliación histórica en modelo tarifario fase III Excel</t>
  </si>
  <si>
    <t>Reporte "Certificaciones consolidado general 2024"
Correos electrónicos del profesional Grado 6 autorizando la programación o rechazándola</t>
  </si>
  <si>
    <t xml:space="preserve">Los soportes que describieron en el aplicativo SIGEST ,son congruentes con lo estipulado en el control, por lo que, para esta oficina se ha venido cumpliendo el mismo. </t>
  </si>
  <si>
    <t>Tablero de control en Powers bi con el detalle del estado final de cada registro</t>
  </si>
  <si>
    <t>Cuadro de Excel con el código de cada técnico acta en que se confirma rotación del grupo y los reportes cargados en plataforma EIC</t>
  </si>
  <si>
    <t>La OCI evidencia que se ha venido cumpliendo el control, al verificar la idoneidad y ausencia de conflicto de intereses de los aspirantes a ser contratados para la fuerza operativa, en cuanto al correo electrónico de que trata el control, no se ha emitido puesto que los 4 contratos de fuerza operativa, CTO564-23, CTO568-23, CTO571-23 y CTO581-23, contratos tuvieron fecha de inicio de los días finales del mes de abril de 2024, por lo que, se está en el proceso empalme y selección del personal, por lo cual se puede concluir que se está ejecutando el control.</t>
  </si>
  <si>
    <t>El área ha cumplido con el control conforme fue planteado y las evidencias son acordes con lo estipulado en el mismo.</t>
  </si>
  <si>
    <t>El área ha venido ejecutando el control de manera correcta y los soportes son acordes al mismo, así como lo referente al plan de tratamiento.</t>
  </si>
  <si>
    <t>El área ha cumplido con el control y el plan de tratamiento conforme fueron planteados y las evidencias son acordes con lo estipulado en el mismo.</t>
  </si>
  <si>
    <t>El área ha cumplido con el control y el plan de tratamiento conforme fueron planteados y las evidencias son acordes con lo estipulado en el mismo</t>
  </si>
  <si>
    <t>Plan de tratamiento:  Se evidenció correo de mayo 3 de 2024 en el que remiten a la dirección de buses y de BRT la base de Excel de las tarjetas de conducción que se encuentran suspendidas.</t>
  </si>
  <si>
    <t>Reportes de nomina y en Excel</t>
  </si>
  <si>
    <t>El área reporto los correos y documentos en PDF  que soportan la ejecución del control.
El plan de tratamiento no registro avance en la fecha a pesar de tener  fecha de inicio el 01 de marzo de 2024</t>
  </si>
  <si>
    <t>El proceso adjuntó como evidencia los indicadores por tipo de contratación, los cuales cumplieron con todos los flujos de aprobación en el Secop II.
Plan de tratamiento:   El plan de tratamiento inicia en septiembre de 2024, por lo que la OCI recomienda adelantar  en fecha  y cantidad las sensibilizaciones teniendo en cuenta las debilidades encontradas en auditorias anteriores  para la etapa post contractual</t>
  </si>
  <si>
    <t>El  área reportó como evidencia la planilla de prestamos de expeditens debidamente diligenciado  con las fechs de entrega  y devolucion de los expedientes.
Plan de tratamietno.  Se encuentra denro del plazo establecido revisar en proximos seguimientos</t>
  </si>
  <si>
    <t>Sin observaciones, fueron remitidos los soportes y se encuentran publicados en la Intranet de la Entidad</t>
  </si>
  <si>
    <r>
      <t>Revisión de los usuarios Administradores del Directorio Activo y el ERP</t>
    </r>
    <r>
      <rPr>
        <sz val="12"/>
        <color rgb="FFFF0000"/>
        <rFont val="Arial"/>
        <family val="2"/>
      </rPr>
      <t xml:space="preserve">
</t>
    </r>
  </si>
  <si>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2"/>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</si>
  <si>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r>
      <t xml:space="preserve">Revisión de conceptos </t>
    </r>
    <r>
      <rPr>
        <sz val="12"/>
        <color indexed="10"/>
        <rFont val="Arial"/>
        <family val="2"/>
      </rPr>
      <t xml:space="preserve"> </t>
    </r>
  </si>
  <si>
    <t>SI,  ahora se realizan por un nuevo aplicativo</t>
  </si>
  <si>
    <t xml:space="preserve">	Se identificó una nota "Debido a la finalización de contratos de reguladores no se hicieron nuevas contrataciones de OPS para el perfil Regulador".
No aportaron evidencias de la ejecución de este control .  Teniendo en cuenta que los contratos de reguladores finalizaron , la Oficina de Control Interno recomienda REFORMULAR el control acorde con las nuevas contrataciones .</t>
  </si>
  <si>
    <t>Entidad:</t>
  </si>
  <si>
    <t>EMPRESA DE TRANSPORTE DEL TERCER MILENIO - TRANSMILENIO S. A.</t>
  </si>
  <si>
    <t>Título de la Prueba</t>
  </si>
  <si>
    <t>Proceso o Actividad Auditada:</t>
  </si>
  <si>
    <t>Periodo Auditado:</t>
  </si>
  <si>
    <t>Periodo del Papel de Trabajo:</t>
  </si>
  <si>
    <t>Fecha de Elaboración:</t>
  </si>
  <si>
    <t>Auditor Responsable:</t>
  </si>
  <si>
    <t>Revisado por:</t>
  </si>
  <si>
    <t>Fecha de Revisión:</t>
  </si>
  <si>
    <t>Responsable del seguimiento</t>
  </si>
  <si>
    <t>Sandra Jeannette Camargo Acosta</t>
  </si>
  <si>
    <t>Cargo responsable del seguimiento</t>
  </si>
  <si>
    <t>Jefe Oficina de Control Interno</t>
  </si>
  <si>
    <t>Objetivo del Papel de Trabajo</t>
  </si>
  <si>
    <t>Alcance de la Prueba</t>
  </si>
  <si>
    <t>Descripción de la prueba realizada:</t>
  </si>
  <si>
    <t>Mediante correo electrónico del 29 de diciembre de 2023, la Oficina de Control Interno solicitó a las áreas responsables de la ejecución de los controles los respectivos soportes con el fin de validar su adecuada aplicación. A continuación se detalla la prueba y los resultados obtenidos.
Para llevar a cabo la prueba indicada se procedió a realizar las siguientes actividades:
1. Se solicitó a las áreas responsables de los controles establecidos en la Matriz de Riesgos de Corrupción mediante correo electrónico, la remisión de los soportes de los avances registrados en el aplicativo SIGEST con corte a 19 de diciembre 2023.
2. Se descargo de la página WEB el Anexo 2. Riesgos Corrupción PAAC 2023 V.2
3. Se consultó en el aplicativo SIGEST el avance registrado con el fin de verificarlo frente a los soportes suministrados por las áreas responsables.
4. Se documentó la prueba con los resultados de la verificación realizada.
5. Se concluyó.</t>
  </si>
  <si>
    <t>Versión de la matriz:</t>
  </si>
  <si>
    <t>Fecha de Publicación:</t>
  </si>
  <si>
    <t>Ruta Publicación:</t>
  </si>
  <si>
    <t>Periodo de Seguimiento</t>
  </si>
  <si>
    <t>Seguimiento segunda línea de defensa</t>
  </si>
  <si>
    <t>¿Se activaron alertas tempranas para evitar la materialización de un riesgo de corrupción?</t>
  </si>
  <si>
    <t>¿Se implementaron correctivos por la materialización de un riesgo de corrupción?</t>
  </si>
  <si>
    <t>N. A.</t>
  </si>
  <si>
    <t>¿Cuántas alertas se convirtieron en denuncias por casos de corrupción?</t>
  </si>
  <si>
    <t>Mayo de 2024</t>
  </si>
  <si>
    <t xml:space="preserve">
Herlay Hurtado Ortiz 
Daniel Andres Gamba Hurtado
</t>
  </si>
  <si>
    <t>Criterios</t>
  </si>
  <si>
    <t>En la pagina WEB de la Entidad en barra de menú - TRANSMILENIO S. A. - Planes y Proyectos Institucionales - Programa de aTransparencia y Etica Publica 2024 antes PAAC.</t>
  </si>
  <si>
    <t>Primer cuatrimestre 2024 (Enero a abril de 2024).</t>
  </si>
  <si>
    <t xml:space="preserve">La Oficina Asesora de Planeación realizó Monitoreo a los  riesgos de corrupción con corte a abril de 2024, mediante la plataforma SIGEST. </t>
  </si>
  <si>
    <r>
      <rPr>
        <sz val="12"/>
        <color theme="1"/>
        <rFont val="Tahoma"/>
        <family val="2"/>
      </rPr>
      <t xml:space="preserve">¿Se adelantó seguimiento al </t>
    </r>
    <r>
      <rPr>
        <b/>
        <sz val="12"/>
        <color theme="1"/>
        <rFont val="Tahoma"/>
        <family val="2"/>
      </rPr>
      <t>Mapa de Riesgos de Corrupción?</t>
    </r>
  </si>
  <si>
    <t>Aplicación de los controles en el periodo comprendido entre el 1 de senero al 30 de abril de 2024</t>
  </si>
  <si>
    <t xml:space="preserve">Verificar la adecuada aplicación de los controles establecidos para gestionar los riesgos de corrupción determinados por la Entidad durante el primer  cuatrimestre de 2024, </t>
  </si>
  <si>
    <t>Enero a Abril de 2024</t>
  </si>
  <si>
    <t>Seguimiento al avance de las acciones de los riesgos de corrupción del Programa de Transparencia y Etica Pública  antes PAAC</t>
  </si>
  <si>
    <t>Primer Seguimiento al  Programa de Transparencia y Etica Pública  antes PAAC</t>
  </si>
  <si>
    <t>Control 1: Semanal y mensual
Control 2: Semanal</t>
  </si>
  <si>
    <t>Control 1: Técnico grado 01
Control 2: Profesional Especializado Grado 06 de Supervisión y Control a cargo del proceso</t>
  </si>
  <si>
    <t>Los soportes correspondientes a los antecedentes personales de cada aspirante son los formatos de antecedentes (archivos pdf), al igual que el cuadro Excel se encuentran guardados en el drive designado para tal fin. No obstante no reposa el correo de que trata el control</t>
  </si>
  <si>
    <t>El área reportó las actas planes de trabajo y fotografías del periodo auditado.
Plan de tratamiento:   Se recomienda firmar listado de asistencia como evidencia.   Comenzaron anticipadamente</t>
  </si>
  <si>
    <t>Se recomienda rediseñar el control en la parte de sus evidencias pues el hecho de "Correo electrónico de SST a Talento Humano informando las incapacidades susceptibles a verificación", no registra la gestión en si de la ejecución del control.  Debería ser la respuesta de la eps indicando que la incapacidad es correcta.
Plan de tratamiento:   N.A., ya que su ejecución inicia en mayo de 2024</t>
  </si>
  <si>
    <t>El área reporto como evidencia los diferentes correos enviados a la Oficina Asesora de Planeación , así como el PDF de la resolución 686-2023
El plan de tratamiento comienza el 15 de  julio de 2024</t>
  </si>
  <si>
    <t xml:space="preserve">
Las modificaciones al plan anual de adquisiciones se encuentran debidamente publicadas en la pagina web de la Entidad.
Plan de tratamiento finaliza en mayo de 2024. Revisar en el próximo seguimiento</t>
  </si>
  <si>
    <t>El área adjunto la base de conceptos emitidos en un archivo Excel.
El plan de tratamiento comienza el 2 DE MAYO DE 2024.  REVISAR EN  PROXIMO SEGUIMIENTO</t>
  </si>
  <si>
    <t>El área reportó las conciliaciones del modulo de activos fijos frente al modulo de contabilidad, para los meses de enero febrero y marzo de 2024 debidamente firmadas.
Plan de tratamiento:  Se encuentra dentro del plazo establecido, revisar en próximos seguimientos.</t>
  </si>
  <si>
    <t>El ara  reporto las respectivas evidencias de la ejecución del control.
El  plan de Tratamiento fue ejecutado al 100%.</t>
  </si>
  <si>
    <t>a) Anexo 2  Riesgos de Corrupción versión 0, publicadas  en la pagina Web de la Enidad.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t>
  </si>
  <si>
    <t>Intereses particulares o beneficio propio impidiendo que se muestre la gestión real de la Entidad</t>
  </si>
  <si>
    <t>Presiones indebidas para emitir pronunciamientos técnicos ajenos a la realidad o al contexto de la gestión ambiental.</t>
  </si>
  <si>
    <t>Desacato de las políticas de seguridad de la información por Intereses particulares.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</si>
</sst>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d\-mmm\-yyyy"/>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Tahoma"/>
      <family val="2"/>
    </font>
    <font>
      <b/>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20"/>
      <color indexed="8"/>
      <name val="Arial"/>
      <family val="2"/>
    </font>
    <font>
      <sz val="20"/>
      <name val="Arial"/>
      <family val="2"/>
    </font>
    <font>
      <b/>
      <sz val="12"/>
      <color indexed="81"/>
      <name val="Tahoma"/>
      <family val="2"/>
    </font>
    <font>
      <sz val="12"/>
      <color indexed="81"/>
      <name val="Tahoma"/>
      <family val="2"/>
    </font>
    <font>
      <b/>
      <sz val="20"/>
      <name val="Arial"/>
      <family val="2"/>
    </font>
    <font>
      <b/>
      <sz val="22"/>
      <name val="Arial"/>
      <family val="2"/>
    </font>
    <font>
      <b/>
      <sz val="18"/>
      <name val="Arial"/>
      <family val="2"/>
    </font>
    <font>
      <b/>
      <sz val="20"/>
      <color indexed="8"/>
      <name val="Arial"/>
      <family val="2"/>
    </font>
    <font>
      <sz val="11"/>
      <color theme="1"/>
      <name val="Calibri"/>
      <family val="2"/>
      <scheme val="minor"/>
    </font>
    <font>
      <u/>
      <sz val="10"/>
      <color theme="10"/>
      <name val="Arial"/>
      <family val="2"/>
    </font>
    <font>
      <b/>
      <sz val="18"/>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b/>
      <sz val="20"/>
      <color theme="1"/>
      <name val="Arial"/>
      <family val="2"/>
    </font>
    <font>
      <sz val="18"/>
      <color theme="1"/>
      <name val="Arial"/>
      <family val="2"/>
    </font>
    <font>
      <sz val="20"/>
      <color rgb="FF000000"/>
      <name val="Arial"/>
      <family val="2"/>
    </font>
    <font>
      <b/>
      <sz val="20"/>
      <color rgb="FF000000"/>
      <name val="Arial"/>
      <family val="2"/>
    </font>
    <font>
      <b/>
      <sz val="24"/>
      <color theme="1"/>
      <name val="Arial"/>
      <family val="2"/>
    </font>
    <font>
      <b/>
      <sz val="16"/>
      <color rgb="FF000000"/>
      <name val="Arial"/>
      <family val="2"/>
    </font>
    <font>
      <sz val="18"/>
      <name val="Arial"/>
      <family val="2"/>
    </font>
    <font>
      <b/>
      <sz val="18"/>
      <color rgb="FF000000"/>
      <name val="Arial"/>
      <family val="2"/>
    </font>
    <font>
      <sz val="20"/>
      <color theme="1"/>
      <name val="Arial"/>
      <family val="2"/>
    </font>
    <font>
      <b/>
      <sz val="28"/>
      <color theme="1"/>
      <name val="Arial"/>
      <family val="2"/>
    </font>
    <font>
      <b/>
      <sz val="14"/>
      <color theme="1"/>
      <name val="Tahoma"/>
      <family val="2"/>
    </font>
    <font>
      <sz val="12"/>
      <name val="Arial"/>
      <family val="2"/>
    </font>
    <font>
      <sz val="12"/>
      <color theme="1"/>
      <name val="Arial"/>
      <family val="2"/>
    </font>
    <font>
      <sz val="12"/>
      <color rgb="FFFF0000"/>
      <name val="Arial"/>
      <family val="2"/>
    </font>
    <font>
      <sz val="12"/>
      <color rgb="FF000000"/>
      <name val="Arial"/>
      <family val="2"/>
    </font>
    <font>
      <sz val="12"/>
      <color indexed="8"/>
      <name val="Arial"/>
      <family val="2"/>
    </font>
    <font>
      <sz val="12"/>
      <color indexed="10"/>
      <name val="Arial"/>
      <family val="2"/>
    </font>
    <font>
      <b/>
      <sz val="12"/>
      <color theme="1"/>
      <name val="Tahoma"/>
      <family val="2"/>
    </font>
    <font>
      <sz val="12"/>
      <name val="Tahoma"/>
      <family val="2"/>
    </font>
    <font>
      <b/>
      <sz val="14"/>
      <name val="Tahoma"/>
      <family val="2"/>
    </font>
    <font>
      <sz val="20"/>
      <color rgb="FF000000"/>
      <name val="Tahoma"/>
      <family val="2"/>
    </font>
    <font>
      <sz val="12"/>
      <color theme="1"/>
      <name val="Tahoma"/>
      <family val="2"/>
    </font>
    <font>
      <b/>
      <sz val="14"/>
      <color theme="1"/>
      <name val="Arial"/>
      <family val="2"/>
    </font>
    <font>
      <b/>
      <u/>
      <sz val="14"/>
      <name val="Arial"/>
      <family val="2"/>
    </font>
    <font>
      <b/>
      <sz val="14"/>
      <name val="Arial"/>
      <family val="2"/>
    </font>
    <font>
      <sz val="14"/>
      <color theme="1"/>
      <name val="Arial"/>
      <family val="2"/>
    </font>
    <font>
      <sz val="14"/>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9" tint="-0.249977111117893"/>
        <bgColor rgb="FF000000"/>
      </patternFill>
    </fill>
    <fill>
      <patternFill patternType="solid">
        <fgColor theme="4" tint="0.79998168889431442"/>
        <bgColor indexed="64"/>
      </patternFill>
    </fill>
    <fill>
      <patternFill patternType="solid">
        <fgColor rgb="FFDBE5F1"/>
        <bgColor indexed="64"/>
      </patternFill>
    </fill>
    <fill>
      <patternFill patternType="solid">
        <fgColor theme="0"/>
        <bgColor rgb="FF000000"/>
      </patternFill>
    </fill>
    <fill>
      <patternFill patternType="solid">
        <fgColor theme="7"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rgb="FF000000"/>
      </top>
      <bottom style="thin">
        <color indexed="64"/>
      </bottom>
      <diagonal/>
    </border>
    <border>
      <left style="medium">
        <color indexed="64"/>
      </left>
      <right style="thin">
        <color rgb="FF000000"/>
      </right>
      <top style="thin">
        <color rgb="FF000000"/>
      </top>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s>
  <cellStyleXfs count="55">
    <xf numFmtId="0" fontId="0" fillId="0" borderId="0"/>
    <xf numFmtId="0" fontId="27" fillId="0" borderId="0" applyNumberFormat="0" applyFill="0" applyBorder="0" applyAlignment="0" applyProtection="0"/>
    <xf numFmtId="0" fontId="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6" fillId="0" borderId="0"/>
    <xf numFmtId="0" fontId="26" fillId="0" borderId="0"/>
    <xf numFmtId="0" fontId="26" fillId="0" borderId="0"/>
    <xf numFmtId="0" fontId="26" fillId="0" borderId="0"/>
    <xf numFmtId="0" fontId="26" fillId="0" borderId="0"/>
    <xf numFmtId="0" fontId="26"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10">
    <xf numFmtId="0" fontId="0" fillId="0" borderId="0" xfId="0"/>
    <xf numFmtId="0" fontId="28" fillId="2" borderId="0" xfId="16" applyFont="1" applyFill="1" applyAlignment="1" applyProtection="1">
      <alignment horizontal="center" vertical="center"/>
      <protection locked="0"/>
    </xf>
    <xf numFmtId="0" fontId="16" fillId="0" borderId="0" xfId="0" applyFont="1"/>
    <xf numFmtId="0" fontId="5" fillId="0" borderId="0" xfId="0" applyFont="1" applyAlignment="1">
      <alignment horizontal="justify" vertical="center"/>
    </xf>
    <xf numFmtId="0" fontId="30" fillId="0" borderId="0" xfId="0" applyFont="1" applyAlignment="1">
      <alignment vertical="center"/>
    </xf>
    <xf numFmtId="0" fontId="16" fillId="0" borderId="0" xfId="0" applyFont="1" applyAlignment="1">
      <alignment horizontal="center"/>
    </xf>
    <xf numFmtId="0" fontId="15" fillId="4" borderId="1" xfId="0" applyFont="1" applyFill="1" applyBorder="1" applyAlignment="1">
      <alignment horizontal="center" vertical="center"/>
    </xf>
    <xf numFmtId="0" fontId="31" fillId="4" borderId="1" xfId="0" applyFont="1" applyFill="1" applyBorder="1" applyAlignment="1">
      <alignment horizontal="center" vertical="center"/>
    </xf>
    <xf numFmtId="0" fontId="31"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31" fillId="6" borderId="1" xfId="0" applyFont="1" applyFill="1" applyBorder="1" applyAlignment="1">
      <alignment horizontal="center" vertical="center"/>
    </xf>
    <xf numFmtId="0" fontId="32" fillId="6" borderId="1" xfId="0" applyFont="1" applyFill="1" applyBorder="1" applyAlignment="1">
      <alignment horizontal="center" vertical="center" wrapText="1"/>
    </xf>
    <xf numFmtId="0" fontId="31" fillId="7" borderId="1" xfId="0" applyFont="1" applyFill="1" applyBorder="1" applyAlignment="1">
      <alignment horizontal="center" vertical="center"/>
    </xf>
    <xf numFmtId="0" fontId="32" fillId="7" borderId="1" xfId="0" applyFont="1" applyFill="1" applyBorder="1" applyAlignment="1">
      <alignment horizontal="center" vertical="center" wrapText="1"/>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17" fillId="4" borderId="1"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32" fillId="9"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32" fillId="6" borderId="1" xfId="0" applyFont="1" applyFill="1" applyBorder="1" applyAlignment="1">
      <alignment horizontal="center" vertical="center"/>
    </xf>
    <xf numFmtId="0" fontId="32" fillId="7" borderId="1" xfId="0" applyFont="1" applyFill="1" applyBorder="1" applyAlignment="1">
      <alignment horizontal="center" vertical="center"/>
    </xf>
    <xf numFmtId="0" fontId="5" fillId="0" borderId="0" xfId="0" applyFont="1"/>
    <xf numFmtId="0" fontId="34" fillId="3" borderId="0" xfId="16" applyFont="1" applyFill="1" applyAlignment="1">
      <alignment vertical="center"/>
    </xf>
    <xf numFmtId="0" fontId="34" fillId="2" borderId="0" xfId="16" applyFont="1" applyFill="1" applyAlignment="1">
      <alignment vertical="center"/>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5"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5" fillId="7" borderId="22" xfId="0" applyFont="1" applyFill="1" applyBorder="1" applyAlignment="1">
      <alignment horizontal="center" vertical="center"/>
    </xf>
    <xf numFmtId="0" fontId="5" fillId="7" borderId="23" xfId="0" applyFont="1" applyFill="1" applyBorder="1" applyAlignment="1">
      <alignment horizontal="center" vertical="center"/>
    </xf>
    <xf numFmtId="0" fontId="5" fillId="6" borderId="24" xfId="0" applyFont="1" applyFill="1" applyBorder="1" applyAlignment="1">
      <alignment horizontal="center" vertical="center"/>
    </xf>
    <xf numFmtId="0" fontId="0" fillId="5" borderId="24" xfId="0" applyFill="1" applyBorder="1" applyAlignment="1">
      <alignment horizontal="center" vertical="center"/>
    </xf>
    <xf numFmtId="0" fontId="35" fillId="0" borderId="8" xfId="0" applyFont="1" applyBorder="1" applyAlignment="1">
      <alignment horizontal="center" vertical="center" wrapText="1"/>
    </xf>
    <xf numFmtId="0" fontId="19" fillId="0" borderId="0" xfId="0" applyFont="1"/>
    <xf numFmtId="0" fontId="36" fillId="0" borderId="8"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9" fillId="0" borderId="4" xfId="0" applyFont="1" applyBorder="1"/>
    <xf numFmtId="0" fontId="36" fillId="0" borderId="25" xfId="0" applyFont="1" applyBorder="1" applyAlignment="1">
      <alignment horizontal="center" vertical="center" wrapText="1"/>
    </xf>
    <xf numFmtId="0" fontId="36" fillId="0" borderId="6" xfId="0" applyFont="1" applyBorder="1" applyAlignment="1">
      <alignment horizontal="center" vertical="center" wrapText="1"/>
    </xf>
    <xf numFmtId="0" fontId="19" fillId="0" borderId="8" xfId="0" applyFont="1" applyBorder="1" applyAlignment="1">
      <alignment vertical="center" wrapText="1"/>
    </xf>
    <xf numFmtId="0" fontId="35" fillId="0" borderId="4" xfId="0" applyFont="1" applyBorder="1" applyAlignment="1">
      <alignment horizontal="justify" vertical="center" wrapText="1"/>
    </xf>
    <xf numFmtId="0" fontId="19" fillId="0" borderId="6" xfId="0" applyFont="1" applyBorder="1" applyAlignment="1">
      <alignment vertical="center" wrapText="1"/>
    </xf>
    <xf numFmtId="0" fontId="35" fillId="0" borderId="25" xfId="0" applyFont="1" applyBorder="1" applyAlignment="1">
      <alignment horizontal="justify" vertical="center" wrapText="1"/>
    </xf>
    <xf numFmtId="0" fontId="35" fillId="0" borderId="2" xfId="0" applyFont="1" applyBorder="1" applyAlignment="1">
      <alignment horizontal="justify" vertical="center" wrapText="1"/>
    </xf>
    <xf numFmtId="0" fontId="19" fillId="0" borderId="25" xfId="0" applyFont="1" applyBorder="1" applyAlignment="1">
      <alignment vertical="center" wrapText="1"/>
    </xf>
    <xf numFmtId="0" fontId="35" fillId="0" borderId="9" xfId="0" applyFont="1" applyBorder="1" applyAlignment="1">
      <alignment horizontal="center" vertical="center" wrapText="1"/>
    </xf>
    <xf numFmtId="0" fontId="33" fillId="11" borderId="1" xfId="16" applyFont="1" applyFill="1" applyBorder="1" applyAlignment="1" applyProtection="1">
      <alignment horizontal="center" vertical="center" wrapText="1"/>
      <protection locked="0"/>
    </xf>
    <xf numFmtId="0" fontId="33" fillId="11" borderId="1" xfId="9" applyFont="1" applyFill="1" applyBorder="1" applyAlignment="1" applyProtection="1">
      <alignment horizontal="center" vertical="center" wrapText="1"/>
      <protection locked="0"/>
    </xf>
    <xf numFmtId="0" fontId="29" fillId="11" borderId="1" xfId="9" applyFont="1" applyFill="1" applyBorder="1" applyAlignment="1" applyProtection="1">
      <alignment horizontal="center" vertical="center" wrapText="1"/>
      <protection locked="0"/>
    </xf>
    <xf numFmtId="0" fontId="29" fillId="11" borderId="4" xfId="16" applyFont="1" applyFill="1" applyBorder="1" applyAlignment="1" applyProtection="1">
      <alignment horizontal="center" vertical="center" wrapText="1"/>
      <protection locked="0"/>
    </xf>
    <xf numFmtId="0" fontId="29" fillId="11" borderId="1" xfId="16" applyFont="1" applyFill="1" applyBorder="1" applyAlignment="1" applyProtection="1">
      <alignment horizontal="center" vertical="center" wrapText="1"/>
      <protection locked="0"/>
    </xf>
    <xf numFmtId="0" fontId="14" fillId="11" borderId="4" xfId="16" applyFont="1" applyFill="1" applyBorder="1" applyAlignment="1" applyProtection="1">
      <alignment horizontal="center" vertical="center" wrapText="1"/>
      <protection locked="0"/>
    </xf>
    <xf numFmtId="0" fontId="38" fillId="12" borderId="4" xfId="0" applyFont="1" applyFill="1" applyBorder="1" applyAlignment="1" applyProtection="1">
      <alignment horizontal="center" vertical="center" wrapText="1"/>
      <protection locked="0"/>
    </xf>
    <xf numFmtId="0" fontId="33" fillId="12" borderId="4" xfId="0" applyFont="1" applyFill="1" applyBorder="1" applyAlignment="1" applyProtection="1">
      <alignment horizontal="center" vertical="center" wrapText="1"/>
      <protection locked="0"/>
    </xf>
    <xf numFmtId="0" fontId="37" fillId="11" borderId="1" xfId="16" applyFont="1" applyFill="1" applyBorder="1" applyAlignment="1">
      <alignment horizontal="center" vertical="center"/>
    </xf>
    <xf numFmtId="0" fontId="33" fillId="11" borderId="4" xfId="16" applyFont="1" applyFill="1" applyBorder="1" applyAlignment="1" applyProtection="1">
      <alignment horizontal="center" vertical="center" wrapText="1"/>
      <protection locked="0"/>
    </xf>
    <xf numFmtId="0" fontId="39" fillId="0" borderId="16" xfId="0" applyFont="1" applyBorder="1"/>
    <xf numFmtId="0" fontId="39" fillId="0" borderId="0" xfId="0" applyFont="1"/>
    <xf numFmtId="0" fontId="24" fillId="5" borderId="4"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39" fillId="0" borderId="17" xfId="0" applyFont="1" applyBorder="1"/>
    <xf numFmtId="0" fontId="40" fillId="6" borderId="11" xfId="0" applyFont="1" applyFill="1" applyBorder="1" applyAlignment="1">
      <alignment horizontal="center" vertical="center" wrapText="1"/>
    </xf>
    <xf numFmtId="0" fontId="39" fillId="0" borderId="14" xfId="0" applyFont="1" applyBorder="1"/>
    <xf numFmtId="0" fontId="40" fillId="7" borderId="2" xfId="0" applyFont="1" applyFill="1" applyBorder="1" applyAlignment="1">
      <alignment horizontal="center" vertical="center"/>
    </xf>
    <xf numFmtId="0" fontId="40" fillId="6" borderId="2" xfId="0" applyFont="1" applyFill="1" applyBorder="1" applyAlignment="1">
      <alignment horizontal="center" vertical="center"/>
    </xf>
    <xf numFmtId="0" fontId="40" fillId="5" borderId="2" xfId="0" applyFont="1" applyFill="1" applyBorder="1" applyAlignment="1">
      <alignment horizontal="center" vertical="center"/>
    </xf>
    <xf numFmtId="0" fontId="40" fillId="8" borderId="2" xfId="0" applyFont="1" applyFill="1" applyBorder="1" applyAlignment="1">
      <alignment horizontal="center" vertical="center"/>
    </xf>
    <xf numFmtId="0" fontId="39" fillId="0" borderId="19" xfId="0" applyFont="1" applyBorder="1"/>
    <xf numFmtId="0" fontId="39" fillId="7" borderId="23" xfId="0" applyFont="1" applyFill="1" applyBorder="1" applyAlignment="1">
      <alignment horizontal="center" vertical="center"/>
    </xf>
    <xf numFmtId="0" fontId="39" fillId="7" borderId="21" xfId="0" applyFont="1" applyFill="1" applyBorder="1" applyAlignment="1">
      <alignment horizontal="center" vertical="center"/>
    </xf>
    <xf numFmtId="0" fontId="39" fillId="6" borderId="24" xfId="0" applyFont="1" applyFill="1" applyBorder="1" applyAlignment="1">
      <alignment horizontal="center" vertical="center"/>
    </xf>
    <xf numFmtId="0" fontId="39" fillId="5" borderId="24" xfId="0" applyFont="1" applyFill="1" applyBorder="1" applyAlignment="1">
      <alignment horizontal="center" vertical="center"/>
    </xf>
    <xf numFmtId="0" fontId="39" fillId="6" borderId="21" xfId="0" applyFont="1" applyFill="1" applyBorder="1" applyAlignment="1">
      <alignment horizontal="center" vertical="center"/>
    </xf>
    <xf numFmtId="0" fontId="34" fillId="3" borderId="0" xfId="16" applyFont="1" applyFill="1" applyAlignment="1">
      <alignment vertical="center" wrapText="1"/>
    </xf>
    <xf numFmtId="0" fontId="34" fillId="3" borderId="1" xfId="16" applyFont="1" applyFill="1" applyBorder="1" applyAlignment="1">
      <alignment vertical="center" wrapText="1"/>
    </xf>
    <xf numFmtId="0" fontId="34" fillId="2" borderId="0" xfId="16" applyFont="1" applyFill="1" applyAlignment="1">
      <alignment horizontal="center" vertical="center"/>
    </xf>
    <xf numFmtId="0" fontId="34" fillId="2" borderId="0" xfId="16" applyFont="1" applyFill="1" applyAlignment="1" applyProtection="1">
      <alignment horizontal="center" vertical="center" wrapText="1"/>
      <protection locked="0"/>
    </xf>
    <xf numFmtId="0" fontId="28" fillId="2" borderId="0" xfId="16" applyFont="1" applyFill="1" applyAlignment="1" applyProtection="1">
      <alignment horizontal="center" vertical="center" wrapText="1"/>
      <protection locked="0"/>
    </xf>
    <xf numFmtId="0" fontId="34" fillId="2" borderId="0" xfId="16" applyFont="1" applyFill="1" applyAlignment="1">
      <alignment horizontal="center" vertical="center" wrapText="1"/>
    </xf>
    <xf numFmtId="0" fontId="28" fillId="2" borderId="0" xfId="16" applyFont="1" applyFill="1" applyAlignment="1">
      <alignment horizontal="center" vertical="center" wrapText="1"/>
    </xf>
    <xf numFmtId="1" fontId="34" fillId="2" borderId="0" xfId="16" applyNumberFormat="1" applyFont="1" applyFill="1" applyAlignment="1">
      <alignment horizontal="center" vertical="center"/>
    </xf>
    <xf numFmtId="0" fontId="41" fillId="3" borderId="0" xfId="16" applyFont="1" applyFill="1" applyAlignment="1">
      <alignment horizontal="justify" vertical="center"/>
    </xf>
    <xf numFmtId="0" fontId="41" fillId="3" borderId="0" xfId="16" applyFont="1" applyFill="1" applyAlignment="1">
      <alignment horizontal="center" vertical="center"/>
    </xf>
    <xf numFmtId="0" fontId="41" fillId="3" borderId="0" xfId="16" applyFont="1" applyFill="1" applyAlignment="1">
      <alignment vertical="center"/>
    </xf>
    <xf numFmtId="0" fontId="19" fillId="0" borderId="0" xfId="0" applyFont="1" applyAlignment="1">
      <alignment wrapText="1"/>
    </xf>
    <xf numFmtId="0" fontId="0" fillId="0" borderId="0" xfId="0" applyAlignment="1">
      <alignment horizontal="center"/>
    </xf>
    <xf numFmtId="0" fontId="43" fillId="3" borderId="1"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43" fillId="16" borderId="1" xfId="0" applyFont="1" applyFill="1" applyBorder="1" applyAlignment="1">
      <alignment horizontal="center" vertical="center" wrapText="1"/>
    </xf>
    <xf numFmtId="0" fontId="43" fillId="16" borderId="4" xfId="0" applyFont="1" applyFill="1" applyBorder="1" applyAlignment="1">
      <alignment horizontal="center" vertical="center" wrapText="1"/>
    </xf>
    <xf numFmtId="0" fontId="45" fillId="3" borderId="1" xfId="9" applyFont="1" applyFill="1" applyBorder="1" applyAlignment="1">
      <alignment horizontal="center" vertical="center" wrapText="1"/>
    </xf>
    <xf numFmtId="0" fontId="44" fillId="3" borderId="1" xfId="0" applyFont="1" applyFill="1" applyBorder="1" applyAlignment="1">
      <alignment horizontal="center" vertical="center" wrapText="1"/>
    </xf>
    <xf numFmtId="0" fontId="45" fillId="3" borderId="1" xfId="2" applyFont="1" applyFill="1" applyBorder="1" applyAlignment="1">
      <alignment horizontal="center" vertical="center" wrapText="1"/>
    </xf>
    <xf numFmtId="0" fontId="45" fillId="3" borderId="4" xfId="9" applyFont="1" applyFill="1" applyBorder="1" applyAlignment="1">
      <alignment horizontal="center" vertical="center" wrapText="1"/>
    </xf>
    <xf numFmtId="0" fontId="45" fillId="3" borderId="4" xfId="2" applyFont="1" applyFill="1" applyBorder="1" applyAlignment="1">
      <alignment horizontal="center" vertical="center" wrapText="1"/>
    </xf>
    <xf numFmtId="0" fontId="45" fillId="3" borderId="4" xfId="0" applyFont="1" applyFill="1" applyBorder="1" applyAlignment="1">
      <alignment horizontal="center" vertical="center" wrapText="1"/>
    </xf>
    <xf numFmtId="0" fontId="45" fillId="3" borderId="4" xfId="16" applyFont="1" applyFill="1" applyBorder="1" applyAlignment="1">
      <alignment horizontal="center" vertical="center" wrapText="1"/>
    </xf>
    <xf numFmtId="0" fontId="44" fillId="3" borderId="4" xfId="2" applyFont="1" applyFill="1" applyBorder="1" applyAlignment="1">
      <alignment horizontal="center" vertical="center" wrapText="1"/>
    </xf>
    <xf numFmtId="0" fontId="45" fillId="3" borderId="1" xfId="16" applyFont="1" applyFill="1" applyBorder="1" applyAlignment="1" applyProtection="1">
      <alignment horizontal="center" vertical="center" wrapText="1"/>
      <protection locked="0"/>
    </xf>
    <xf numFmtId="0" fontId="44" fillId="3" borderId="1" xfId="2" applyFont="1" applyFill="1" applyBorder="1" applyAlignment="1">
      <alignment horizontal="center" vertical="center" wrapText="1"/>
    </xf>
    <xf numFmtId="0" fontId="44" fillId="3" borderId="1" xfId="16" applyFont="1" applyFill="1" applyBorder="1" applyAlignment="1">
      <alignment horizontal="center" vertical="center" wrapText="1"/>
    </xf>
    <xf numFmtId="0" fontId="45" fillId="3" borderId="1" xfId="0" applyFont="1" applyFill="1" applyBorder="1" applyAlignment="1">
      <alignment horizontal="center" vertical="center" wrapText="1"/>
    </xf>
    <xf numFmtId="0" fontId="45" fillId="3" borderId="1" xfId="16" applyFont="1" applyFill="1" applyBorder="1" applyAlignment="1">
      <alignment horizontal="center" vertical="center" wrapText="1"/>
    </xf>
    <xf numFmtId="0" fontId="45" fillId="3" borderId="4" xfId="16" applyFont="1" applyFill="1" applyBorder="1" applyAlignment="1" applyProtection="1">
      <alignment horizontal="center" vertical="center" wrapText="1"/>
      <protection locked="0"/>
    </xf>
    <xf numFmtId="0" fontId="52" fillId="0" borderId="1" xfId="0" applyFont="1" applyBorder="1" applyAlignment="1">
      <alignment horizontal="center" vertical="center" wrapText="1"/>
    </xf>
    <xf numFmtId="0" fontId="39" fillId="0" borderId="0" xfId="16" applyFont="1" applyAlignment="1">
      <alignment vertical="center" wrapText="1"/>
    </xf>
    <xf numFmtId="0" fontId="33" fillId="10" borderId="0" xfId="16" applyFont="1" applyFill="1" applyAlignment="1" applyProtection="1">
      <alignment horizontal="center" vertical="center" wrapText="1"/>
      <protection locked="0"/>
    </xf>
    <xf numFmtId="0" fontId="28" fillId="3" borderId="0" xfId="16" applyFont="1" applyFill="1" applyAlignment="1">
      <alignment horizontal="center" vertical="center" wrapText="1"/>
    </xf>
    <xf numFmtId="0" fontId="50" fillId="3" borderId="1" xfId="0" applyFont="1" applyFill="1" applyBorder="1" applyAlignment="1">
      <alignment horizontal="center" vertical="center" wrapText="1"/>
    </xf>
    <xf numFmtId="0" fontId="51" fillId="3" borderId="1" xfId="0" applyFont="1" applyFill="1" applyBorder="1" applyAlignment="1">
      <alignment horizontal="left" vertical="center" wrapText="1"/>
    </xf>
    <xf numFmtId="0" fontId="51" fillId="3" borderId="3" xfId="0" applyFont="1" applyFill="1" applyBorder="1" applyAlignment="1">
      <alignment horizontal="left" vertical="center" wrapText="1"/>
    </xf>
    <xf numFmtId="165" fontId="51" fillId="3" borderId="4" xfId="0" applyNumberFormat="1" applyFont="1" applyFill="1" applyBorder="1" applyAlignment="1">
      <alignment horizontal="left" vertical="center" wrapText="1"/>
    </xf>
    <xf numFmtId="0" fontId="50" fillId="3" borderId="4" xfId="0" applyFont="1" applyFill="1" applyBorder="1" applyAlignment="1">
      <alignment horizontal="center" vertical="center" wrapText="1"/>
    </xf>
    <xf numFmtId="0" fontId="44" fillId="3" borderId="32" xfId="0" applyFont="1" applyFill="1" applyBorder="1" applyAlignment="1">
      <alignment horizontal="center" vertical="center" wrapText="1"/>
    </xf>
    <xf numFmtId="0" fontId="44" fillId="3" borderId="35" xfId="0" applyFont="1" applyFill="1" applyBorder="1" applyAlignment="1">
      <alignment horizontal="center" vertical="center" wrapText="1"/>
    </xf>
    <xf numFmtId="0" fontId="44" fillId="3" borderId="36" xfId="0" applyFont="1" applyFill="1" applyBorder="1" applyAlignment="1">
      <alignment horizontal="center" vertical="center" wrapText="1"/>
    </xf>
    <xf numFmtId="0" fontId="44" fillId="3" borderId="4" xfId="0" applyFont="1" applyFill="1" applyBorder="1" applyAlignment="1" applyProtection="1">
      <alignment horizontal="center" vertical="center" wrapText="1"/>
      <protection locked="0"/>
    </xf>
    <xf numFmtId="0" fontId="47" fillId="15" borderId="3" xfId="0" applyFont="1" applyFill="1" applyBorder="1" applyAlignment="1">
      <alignment horizontal="center" vertical="center" wrapText="1"/>
    </xf>
    <xf numFmtId="0" fontId="44" fillId="3" borderId="4" xfId="9" applyFont="1" applyFill="1" applyBorder="1" applyAlignment="1">
      <alignment horizontal="center" vertical="center" wrapText="1"/>
    </xf>
    <xf numFmtId="0" fontId="45" fillId="3" borderId="36" xfId="9" applyFont="1" applyFill="1" applyBorder="1" applyAlignment="1">
      <alignment horizontal="center" vertical="center" wrapText="1"/>
    </xf>
    <xf numFmtId="0" fontId="44" fillId="3" borderId="4" xfId="18" applyFont="1" applyFill="1" applyBorder="1" applyAlignment="1">
      <alignment horizontal="center" vertical="center" wrapText="1"/>
    </xf>
    <xf numFmtId="0" fontId="45" fillId="3" borderId="1" xfId="9" applyFont="1" applyFill="1" applyBorder="1" applyAlignment="1" applyProtection="1">
      <alignment horizontal="center" vertical="center" wrapText="1"/>
      <protection locked="0"/>
    </xf>
    <xf numFmtId="0" fontId="47" fillId="15" borderId="10" xfId="2" applyFont="1" applyFill="1" applyBorder="1" applyAlignment="1">
      <alignment horizontal="center" vertical="center" wrapText="1"/>
    </xf>
    <xf numFmtId="0" fontId="45" fillId="3" borderId="36" xfId="16" applyFont="1" applyFill="1" applyBorder="1" applyAlignment="1">
      <alignment horizontal="center" vertical="center" wrapText="1"/>
    </xf>
    <xf numFmtId="0" fontId="45" fillId="3" borderId="4" xfId="9" applyFont="1" applyFill="1" applyBorder="1" applyAlignment="1" applyProtection="1">
      <alignment horizontal="center" vertical="center" wrapText="1"/>
      <protection locked="0"/>
    </xf>
    <xf numFmtId="0" fontId="47" fillId="3" borderId="4" xfId="16" applyFont="1" applyFill="1" applyBorder="1" applyAlignment="1">
      <alignment horizontal="center" vertical="center" wrapText="1"/>
    </xf>
    <xf numFmtId="0" fontId="45" fillId="3" borderId="38" xfId="16" applyFont="1" applyFill="1" applyBorder="1" applyAlignment="1">
      <alignment horizontal="center" vertical="center" wrapText="1"/>
    </xf>
    <xf numFmtId="0" fontId="45" fillId="3" borderId="49" xfId="16" applyFont="1" applyFill="1" applyBorder="1" applyAlignment="1">
      <alignment horizontal="center" vertical="center" wrapText="1"/>
    </xf>
    <xf numFmtId="0" fontId="44" fillId="3" borderId="4" xfId="16" applyFont="1" applyFill="1" applyBorder="1" applyAlignment="1">
      <alignment horizontal="center" vertical="center" wrapText="1"/>
    </xf>
    <xf numFmtId="0" fontId="47" fillId="3" borderId="1" xfId="16" applyFont="1" applyFill="1" applyBorder="1" applyAlignment="1">
      <alignment horizontal="center" vertical="center" wrapText="1"/>
    </xf>
    <xf numFmtId="0" fontId="47" fillId="3" borderId="1" xfId="25" applyFont="1" applyFill="1" applyBorder="1" applyAlignment="1">
      <alignment horizontal="center" vertical="center" wrapText="1"/>
    </xf>
    <xf numFmtId="0" fontId="47" fillId="3" borderId="36" xfId="16" applyFont="1" applyFill="1" applyBorder="1" applyAlignment="1">
      <alignment horizontal="center" vertical="center" wrapText="1"/>
    </xf>
    <xf numFmtId="0" fontId="44" fillId="3" borderId="1" xfId="18" applyFont="1" applyFill="1" applyBorder="1" applyAlignment="1">
      <alignment horizontal="center" vertical="center" wrapText="1"/>
    </xf>
    <xf numFmtId="0" fontId="47" fillId="3" borderId="36" xfId="25" applyFont="1" applyFill="1" applyBorder="1" applyAlignment="1">
      <alignment horizontal="center" vertical="center" wrapText="1"/>
    </xf>
    <xf numFmtId="0" fontId="47" fillId="3" borderId="4" xfId="25" applyFont="1" applyFill="1" applyBorder="1" applyAlignment="1">
      <alignment horizontal="center" vertical="center" wrapText="1"/>
    </xf>
    <xf numFmtId="0" fontId="44" fillId="3" borderId="2" xfId="18" applyFont="1" applyFill="1" applyBorder="1" applyAlignment="1">
      <alignment horizontal="center" vertical="center" wrapText="1"/>
    </xf>
    <xf numFmtId="15" fontId="44" fillId="3" borderId="1" xfId="16" applyNumberFormat="1" applyFont="1" applyFill="1" applyBorder="1" applyAlignment="1">
      <alignment horizontal="center" vertical="center" wrapText="1"/>
    </xf>
    <xf numFmtId="0" fontId="44" fillId="3" borderId="36" xfId="16" applyFont="1" applyFill="1" applyBorder="1" applyAlignment="1">
      <alignment horizontal="center" vertical="center" wrapText="1"/>
    </xf>
    <xf numFmtId="9" fontId="44" fillId="3" borderId="1" xfId="16" applyNumberFormat="1" applyFont="1" applyFill="1" applyBorder="1" applyAlignment="1" applyProtection="1">
      <alignment horizontal="center" vertical="center" wrapText="1"/>
      <protection locked="0"/>
    </xf>
    <xf numFmtId="0" fontId="45" fillId="3" borderId="1" xfId="4" applyFont="1" applyFill="1" applyBorder="1" applyAlignment="1">
      <alignment horizontal="center" vertical="center" wrapText="1"/>
    </xf>
    <xf numFmtId="0" fontId="45" fillId="3" borderId="1" xfId="14" applyFont="1" applyFill="1" applyBorder="1" applyAlignment="1" applyProtection="1">
      <alignment horizontal="center" vertical="center" wrapText="1"/>
      <protection locked="0"/>
    </xf>
    <xf numFmtId="0" fontId="47" fillId="3" borderId="8" xfId="16" applyFont="1" applyFill="1" applyBorder="1" applyAlignment="1">
      <alignment horizontal="center" vertical="center" wrapText="1"/>
    </xf>
    <xf numFmtId="0" fontId="44" fillId="3" borderId="8" xfId="16" applyFont="1" applyFill="1" applyBorder="1" applyAlignment="1">
      <alignment horizontal="center" vertical="center" wrapText="1"/>
    </xf>
    <xf numFmtId="0" fontId="44" fillId="3" borderId="9" xfId="16" applyFont="1" applyFill="1" applyBorder="1" applyAlignment="1">
      <alignment horizontal="center" vertical="center" wrapText="1"/>
    </xf>
    <xf numFmtId="0" fontId="44" fillId="3" borderId="1" xfId="9" applyFont="1" applyFill="1" applyBorder="1" applyAlignment="1" applyProtection="1">
      <alignment horizontal="center" vertical="center" wrapText="1"/>
      <protection locked="0"/>
    </xf>
    <xf numFmtId="0" fontId="47" fillId="3" borderId="9" xfId="0" applyFont="1" applyFill="1" applyBorder="1" applyAlignment="1">
      <alignment horizontal="center" vertical="center" wrapText="1"/>
    </xf>
    <xf numFmtId="0" fontId="44" fillId="3" borderId="37" xfId="0" applyFont="1" applyFill="1" applyBorder="1" applyAlignment="1">
      <alignment horizontal="center" vertical="center" wrapText="1"/>
    </xf>
    <xf numFmtId="0" fontId="44" fillId="3" borderId="9" xfId="0" applyFont="1" applyFill="1" applyBorder="1" applyAlignment="1">
      <alignment horizontal="center" vertical="center" wrapText="1"/>
    </xf>
    <xf numFmtId="0" fontId="47" fillId="3" borderId="4" xfId="0" applyFont="1" applyFill="1" applyBorder="1" applyAlignment="1">
      <alignment horizontal="center" vertical="center" wrapText="1"/>
    </xf>
    <xf numFmtId="0" fontId="47" fillId="3" borderId="36" xfId="0" applyFont="1" applyFill="1" applyBorder="1" applyAlignment="1">
      <alignment horizontal="center" vertical="center" wrapText="1"/>
    </xf>
    <xf numFmtId="0" fontId="44" fillId="3" borderId="1" xfId="16" applyFont="1" applyFill="1" applyBorder="1" applyAlignment="1" applyProtection="1">
      <alignment horizontal="center" vertical="center" wrapText="1"/>
      <protection locked="0"/>
    </xf>
    <xf numFmtId="0" fontId="47" fillId="3" borderId="1" xfId="9" applyFont="1" applyFill="1" applyBorder="1" applyAlignment="1">
      <alignment horizontal="center" vertical="center" wrapText="1"/>
    </xf>
    <xf numFmtId="0" fontId="44" fillId="3" borderId="1" xfId="9" applyFont="1" applyFill="1" applyBorder="1" applyAlignment="1">
      <alignment horizontal="center" vertical="center" wrapText="1"/>
    </xf>
    <xf numFmtId="0" fontId="44" fillId="3" borderId="36" xfId="9" applyFont="1" applyFill="1" applyBorder="1" applyAlignment="1">
      <alignment horizontal="center" vertical="center" wrapText="1"/>
    </xf>
    <xf numFmtId="0" fontId="44" fillId="3" borderId="4" xfId="0" applyFont="1" applyFill="1" applyBorder="1" applyAlignment="1">
      <alignment horizontal="center" vertical="center" wrapText="1"/>
    </xf>
    <xf numFmtId="0" fontId="47" fillId="3" borderId="39" xfId="16" applyFont="1" applyFill="1" applyBorder="1" applyAlignment="1">
      <alignment horizontal="center" vertical="center" wrapText="1"/>
    </xf>
    <xf numFmtId="0" fontId="45" fillId="3" borderId="39" xfId="16" applyFont="1" applyFill="1" applyBorder="1" applyAlignment="1">
      <alignment horizontal="center" vertical="center" wrapText="1"/>
    </xf>
    <xf numFmtId="0" fontId="45" fillId="3" borderId="41" xfId="16" applyFont="1" applyFill="1" applyBorder="1" applyAlignment="1">
      <alignment horizontal="center" vertical="center" wrapText="1"/>
    </xf>
    <xf numFmtId="0" fontId="47" fillId="0" borderId="1" xfId="0" applyFont="1" applyBorder="1" applyAlignment="1">
      <alignment horizontal="justify" vertical="center" wrapText="1"/>
    </xf>
    <xf numFmtId="0" fontId="47" fillId="3"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45" fillId="3" borderId="32" xfId="9" applyFont="1" applyFill="1" applyBorder="1" applyAlignment="1" applyProtection="1">
      <alignment horizontal="center" vertical="center" wrapText="1"/>
      <protection locked="0"/>
    </xf>
    <xf numFmtId="0" fontId="44" fillId="3" borderId="32" xfId="9" applyFont="1" applyFill="1" applyBorder="1" applyAlignment="1" applyProtection="1">
      <alignment horizontal="center" vertical="center" wrapText="1"/>
      <protection locked="0"/>
    </xf>
    <xf numFmtId="0" fontId="44" fillId="3" borderId="32" xfId="2" applyFont="1" applyFill="1" applyBorder="1" applyAlignment="1">
      <alignment horizontal="center" vertical="center" wrapText="1"/>
    </xf>
    <xf numFmtId="0" fontId="44" fillId="3" borderId="34" xfId="9" applyFont="1" applyFill="1" applyBorder="1" applyAlignment="1" applyProtection="1">
      <alignment horizontal="center" vertical="center" wrapText="1"/>
      <protection locked="0"/>
    </xf>
    <xf numFmtId="0" fontId="45" fillId="3" borderId="4" xfId="0" applyFont="1" applyFill="1" applyBorder="1" applyAlignment="1" applyProtection="1">
      <alignment horizontal="center" vertical="center" wrapText="1"/>
      <protection locked="0"/>
    </xf>
    <xf numFmtId="0" fontId="44" fillId="3" borderId="9" xfId="9" applyFont="1" applyFill="1" applyBorder="1" applyAlignment="1" applyProtection="1">
      <alignment horizontal="center" vertical="center" wrapText="1"/>
      <protection locked="0"/>
    </xf>
    <xf numFmtId="0" fontId="44" fillId="3" borderId="3" xfId="9" applyFont="1" applyFill="1" applyBorder="1" applyAlignment="1" applyProtection="1">
      <alignment horizontal="center" vertical="center" wrapText="1"/>
      <protection locked="0"/>
    </xf>
    <xf numFmtId="0" fontId="44" fillId="3" borderId="11" xfId="9" applyFont="1" applyFill="1" applyBorder="1" applyAlignment="1" applyProtection="1">
      <alignment horizontal="center" vertical="center" wrapText="1"/>
      <protection locked="0"/>
    </xf>
    <xf numFmtId="1" fontId="44" fillId="15" borderId="3" xfId="2" applyNumberFormat="1" applyFont="1" applyFill="1" applyBorder="1" applyAlignment="1">
      <alignment horizontal="center" vertical="center" wrapText="1"/>
    </xf>
    <xf numFmtId="0" fontId="45" fillId="3" borderId="40" xfId="16" applyFont="1" applyFill="1" applyBorder="1" applyAlignment="1">
      <alignment horizontal="center" vertical="center" wrapText="1"/>
    </xf>
    <xf numFmtId="1" fontId="44" fillId="3" borderId="1" xfId="2" applyNumberFormat="1" applyFont="1" applyFill="1" applyBorder="1" applyAlignment="1">
      <alignment horizontal="center" vertical="center" wrapText="1"/>
    </xf>
    <xf numFmtId="0" fontId="44" fillId="3" borderId="4" xfId="16" applyFont="1" applyFill="1" applyBorder="1" applyAlignment="1" applyProtection="1">
      <alignment horizontal="center" vertical="center" wrapText="1"/>
      <protection locked="0"/>
    </xf>
    <xf numFmtId="0" fontId="44" fillId="3" borderId="4" xfId="9" applyFont="1" applyFill="1" applyBorder="1" applyAlignment="1" applyProtection="1">
      <alignment horizontal="center" vertical="center" wrapText="1"/>
      <protection locked="0"/>
    </xf>
    <xf numFmtId="1" fontId="44" fillId="3" borderId="4" xfId="2" applyNumberFormat="1" applyFont="1" applyFill="1" applyBorder="1" applyAlignment="1">
      <alignment horizontal="center" vertical="center" wrapText="1"/>
    </xf>
    <xf numFmtId="0" fontId="44" fillId="3" borderId="9" xfId="16" applyFont="1" applyFill="1" applyBorder="1" applyAlignment="1" applyProtection="1">
      <alignment horizontal="center" vertical="center" wrapText="1"/>
      <protection locked="0"/>
    </xf>
    <xf numFmtId="0" fontId="45" fillId="3" borderId="43" xfId="16" applyFont="1" applyFill="1" applyBorder="1" applyAlignment="1">
      <alignment horizontal="center" vertical="center" wrapText="1"/>
    </xf>
    <xf numFmtId="0" fontId="45" fillId="3" borderId="47" xfId="16" applyFont="1" applyFill="1" applyBorder="1" applyAlignment="1">
      <alignment horizontal="center" vertical="center" wrapText="1"/>
    </xf>
    <xf numFmtId="0" fontId="45" fillId="3" borderId="48" xfId="16" applyFont="1" applyFill="1" applyBorder="1" applyAlignment="1">
      <alignment horizontal="center" vertical="center" wrapText="1"/>
    </xf>
    <xf numFmtId="0" fontId="45" fillId="3" borderId="46" xfId="16" applyFont="1" applyFill="1" applyBorder="1" applyAlignment="1">
      <alignment horizontal="center" vertical="center" wrapText="1"/>
    </xf>
    <xf numFmtId="0" fontId="44" fillId="3" borderId="40" xfId="16" applyFont="1" applyFill="1" applyBorder="1" applyAlignment="1">
      <alignment horizontal="center" vertical="center" wrapText="1"/>
    </xf>
    <xf numFmtId="0" fontId="45" fillId="3" borderId="1" xfId="18" applyFont="1" applyFill="1" applyBorder="1" applyAlignment="1">
      <alignment horizontal="center" vertical="center" wrapText="1"/>
    </xf>
    <xf numFmtId="1" fontId="45" fillId="3" borderId="1" xfId="16" applyNumberFormat="1" applyFont="1" applyFill="1" applyBorder="1" applyAlignment="1">
      <alignment horizontal="center" vertical="center" wrapText="1"/>
    </xf>
    <xf numFmtId="0" fontId="44" fillId="3" borderId="8" xfId="2" applyFont="1" applyFill="1" applyBorder="1" applyAlignment="1">
      <alignment horizontal="center" vertical="center" wrapText="1"/>
    </xf>
    <xf numFmtId="0" fontId="45" fillId="3" borderId="39" xfId="16" applyFont="1" applyFill="1" applyBorder="1" applyAlignment="1" applyProtection="1">
      <alignment horizontal="center" vertical="center" wrapText="1"/>
      <protection locked="0"/>
    </xf>
    <xf numFmtId="0" fontId="44" fillId="3" borderId="39" xfId="16" applyFont="1" applyFill="1" applyBorder="1" applyAlignment="1" applyProtection="1">
      <alignment horizontal="center" vertical="center" wrapText="1"/>
      <protection locked="0"/>
    </xf>
    <xf numFmtId="0" fontId="44" fillId="3" borderId="39" xfId="2" applyFont="1" applyFill="1" applyBorder="1" applyAlignment="1">
      <alignment horizontal="center" vertical="center" wrapText="1"/>
    </xf>
    <xf numFmtId="0" fontId="44" fillId="3" borderId="39" xfId="9" applyFont="1" applyFill="1" applyBorder="1" applyAlignment="1" applyProtection="1">
      <alignment horizontal="center" vertical="center" wrapText="1"/>
      <protection locked="0"/>
    </xf>
    <xf numFmtId="0" fontId="45" fillId="3" borderId="32" xfId="9" applyFont="1" applyFill="1" applyBorder="1" applyAlignment="1">
      <alignment horizontal="center" vertical="center" wrapText="1"/>
    </xf>
    <xf numFmtId="0" fontId="44" fillId="3" borderId="0" xfId="16" applyFont="1" applyFill="1" applyAlignment="1">
      <alignment vertical="center"/>
    </xf>
    <xf numFmtId="0" fontId="45" fillId="3" borderId="0" xfId="16" applyFont="1" applyFill="1" applyAlignment="1">
      <alignment vertical="center"/>
    </xf>
    <xf numFmtId="0" fontId="44" fillId="3" borderId="38" xfId="16" applyFont="1" applyFill="1" applyBorder="1" applyAlignment="1">
      <alignment horizontal="center" vertical="center" wrapText="1"/>
    </xf>
    <xf numFmtId="0" fontId="44" fillId="3" borderId="0" xfId="16" applyFont="1" applyFill="1" applyAlignment="1">
      <alignment horizontal="center" vertical="center"/>
    </xf>
    <xf numFmtId="0" fontId="45" fillId="3" borderId="0" xfId="16" applyFont="1" applyFill="1" applyAlignment="1">
      <alignment horizontal="center" vertical="center"/>
    </xf>
    <xf numFmtId="0" fontId="44" fillId="3" borderId="37" xfId="16" applyFont="1" applyFill="1" applyBorder="1" applyAlignment="1">
      <alignment horizontal="center" vertical="center" wrapText="1"/>
    </xf>
    <xf numFmtId="0" fontId="45" fillId="3" borderId="11" xfId="16" applyFont="1" applyFill="1" applyBorder="1" applyAlignment="1" applyProtection="1">
      <alignment horizontal="center" vertical="center" wrapText="1"/>
      <protection locked="0"/>
    </xf>
    <xf numFmtId="0" fontId="44" fillId="3" borderId="36" xfId="25" applyFont="1" applyFill="1" applyBorder="1" applyAlignment="1">
      <alignment horizontal="center" vertical="center" wrapText="1"/>
    </xf>
    <xf numFmtId="15" fontId="44" fillId="3" borderId="9" xfId="16" applyNumberFormat="1" applyFont="1" applyFill="1" applyBorder="1" applyAlignment="1">
      <alignment horizontal="center" vertical="center" wrapText="1"/>
    </xf>
    <xf numFmtId="0" fontId="47" fillId="3" borderId="8" xfId="9" applyFont="1" applyFill="1" applyBorder="1" applyAlignment="1">
      <alignment horizontal="center" vertical="center" wrapText="1"/>
    </xf>
    <xf numFmtId="15" fontId="44" fillId="3" borderId="4" xfId="16" applyNumberFormat="1" applyFont="1" applyFill="1" applyBorder="1" applyAlignment="1">
      <alignment horizontal="center" vertical="center" wrapText="1"/>
    </xf>
    <xf numFmtId="0" fontId="44" fillId="3" borderId="49" xfId="16" applyFont="1" applyFill="1" applyBorder="1" applyAlignment="1">
      <alignment horizontal="center" vertical="center" wrapText="1"/>
    </xf>
    <xf numFmtId="0" fontId="44" fillId="3" borderId="39" xfId="16" applyFont="1" applyFill="1" applyBorder="1" applyAlignment="1">
      <alignment horizontal="center" vertical="center" wrapText="1"/>
    </xf>
    <xf numFmtId="15" fontId="44" fillId="3" borderId="39" xfId="16" applyNumberFormat="1" applyFont="1" applyFill="1" applyBorder="1" applyAlignment="1">
      <alignment horizontal="center" vertical="center" wrapText="1"/>
    </xf>
    <xf numFmtId="0" fontId="44" fillId="3" borderId="41" xfId="16" applyFont="1" applyFill="1" applyBorder="1" applyAlignment="1">
      <alignment horizontal="center" vertical="center" wrapText="1"/>
    </xf>
    <xf numFmtId="0" fontId="55" fillId="10" borderId="32" xfId="0" applyFont="1" applyFill="1" applyBorder="1" applyAlignment="1">
      <alignment vertical="center"/>
    </xf>
    <xf numFmtId="0" fontId="58" fillId="3" borderId="0" xfId="16" applyFont="1" applyFill="1" applyAlignment="1">
      <alignment vertical="center"/>
    </xf>
    <xf numFmtId="0" fontId="55" fillId="10" borderId="11" xfId="16" applyFont="1" applyFill="1" applyBorder="1" applyAlignment="1">
      <alignment horizontal="center" vertical="center" wrapText="1"/>
    </xf>
    <xf numFmtId="0" fontId="55" fillId="10" borderId="4" xfId="16" applyFont="1" applyFill="1" applyBorder="1" applyAlignment="1">
      <alignment horizontal="center" vertical="center" wrapText="1"/>
    </xf>
    <xf numFmtId="0" fontId="57" fillId="10" borderId="4" xfId="0" applyFont="1" applyFill="1" applyBorder="1" applyAlignment="1">
      <alignment horizontal="center" vertical="center" wrapText="1"/>
    </xf>
    <xf numFmtId="0" fontId="57" fillId="10" borderId="4" xfId="1" applyFont="1" applyFill="1" applyBorder="1" applyAlignment="1">
      <alignment horizontal="center" vertical="center" textRotation="90" wrapText="1"/>
    </xf>
    <xf numFmtId="0" fontId="55" fillId="3" borderId="4" xfId="16" applyFont="1" applyFill="1" applyBorder="1" applyAlignment="1">
      <alignment horizontal="center" vertical="center" wrapText="1"/>
    </xf>
    <xf numFmtId="0" fontId="59" fillId="0" borderId="1" xfId="0" applyFont="1" applyBorder="1" applyAlignment="1">
      <alignment horizontal="center" vertical="center" wrapText="1"/>
    </xf>
    <xf numFmtId="0" fontId="59" fillId="0" borderId="1" xfId="16" applyFont="1" applyBorder="1" applyAlignment="1">
      <alignment horizontal="center" vertical="center" wrapText="1"/>
    </xf>
    <xf numFmtId="0" fontId="45" fillId="3" borderId="42" xfId="16" applyFont="1" applyFill="1" applyBorder="1" applyAlignment="1">
      <alignment horizontal="center" vertical="center" wrapText="1"/>
    </xf>
    <xf numFmtId="0" fontId="44" fillId="3" borderId="28" xfId="18" applyFont="1" applyFill="1" applyBorder="1" applyAlignment="1">
      <alignment horizontal="center" vertical="center" wrapText="1"/>
    </xf>
    <xf numFmtId="1" fontId="44" fillId="3" borderId="32" xfId="2" applyNumberFormat="1" applyFont="1" applyFill="1" applyBorder="1" applyAlignment="1">
      <alignment horizontal="center" vertical="center" wrapText="1"/>
    </xf>
    <xf numFmtId="15" fontId="45" fillId="3" borderId="32" xfId="16" applyNumberFormat="1" applyFont="1" applyFill="1" applyBorder="1" applyAlignment="1">
      <alignment horizontal="center" vertical="center" wrapText="1"/>
    </xf>
    <xf numFmtId="15" fontId="45" fillId="3" borderId="1" xfId="16" applyNumberFormat="1" applyFont="1" applyFill="1" applyBorder="1" applyAlignment="1">
      <alignment horizontal="center" vertical="center" wrapText="1"/>
    </xf>
    <xf numFmtId="0" fontId="44" fillId="15" borderId="3" xfId="2" applyFont="1" applyFill="1" applyBorder="1" applyAlignment="1">
      <alignment horizontal="center" vertical="center" wrapText="1"/>
    </xf>
    <xf numFmtId="15" fontId="45" fillId="3" borderId="4" xfId="16" applyNumberFormat="1" applyFont="1" applyFill="1" applyBorder="1" applyAlignment="1">
      <alignment horizontal="center" vertical="center" wrapText="1"/>
    </xf>
    <xf numFmtId="0" fontId="44" fillId="3" borderId="0" xfId="16" applyFont="1" applyFill="1" applyAlignment="1">
      <alignment horizontal="center" vertical="center" wrapText="1"/>
    </xf>
    <xf numFmtId="0" fontId="45" fillId="3" borderId="0" xfId="16" applyFont="1" applyFill="1" applyAlignment="1">
      <alignment horizontal="center" vertical="center" wrapText="1"/>
    </xf>
    <xf numFmtId="0" fontId="45" fillId="3" borderId="45" xfId="16" applyFont="1" applyFill="1" applyBorder="1" applyAlignment="1">
      <alignment horizontal="center" vertical="center" wrapText="1"/>
    </xf>
    <xf numFmtId="0" fontId="44" fillId="3" borderId="39" xfId="18" applyFont="1" applyFill="1" applyBorder="1" applyAlignment="1">
      <alignment horizontal="center" vertical="center" wrapText="1"/>
    </xf>
    <xf numFmtId="1" fontId="44" fillId="3" borderId="39" xfId="2" applyNumberFormat="1" applyFont="1" applyFill="1" applyBorder="1" applyAlignment="1">
      <alignment horizontal="center" vertical="center" wrapText="1"/>
    </xf>
    <xf numFmtId="0" fontId="45" fillId="3" borderId="32" xfId="21" applyFont="1" applyFill="1" applyBorder="1" applyAlignment="1">
      <alignment horizontal="center" vertical="center" wrapText="1"/>
    </xf>
    <xf numFmtId="0" fontId="44" fillId="3" borderId="1" xfId="21" applyFont="1" applyFill="1" applyBorder="1" applyAlignment="1">
      <alignment horizontal="center" vertical="center" wrapText="1"/>
    </xf>
    <xf numFmtId="0" fontId="45" fillId="3" borderId="4" xfId="0" quotePrefix="1" applyFont="1" applyFill="1" applyBorder="1" applyAlignment="1">
      <alignment horizontal="center" vertical="center" wrapText="1"/>
    </xf>
    <xf numFmtId="0" fontId="44" fillId="3" borderId="4" xfId="2" applyFont="1" applyFill="1" applyBorder="1" applyAlignment="1" applyProtection="1">
      <alignment horizontal="center" vertical="center" wrapText="1"/>
      <protection locked="0"/>
    </xf>
    <xf numFmtId="0" fontId="47" fillId="3" borderId="1" xfId="24" applyFont="1" applyFill="1" applyBorder="1" applyAlignment="1">
      <alignment horizontal="center" vertical="center" wrapText="1"/>
    </xf>
    <xf numFmtId="0" fontId="44" fillId="3" borderId="1" xfId="22" applyFont="1" applyFill="1" applyBorder="1" applyAlignment="1">
      <alignment horizontal="center" vertical="center" wrapText="1"/>
    </xf>
    <xf numFmtId="1" fontId="44" fillId="3" borderId="4" xfId="16" applyNumberFormat="1" applyFont="1" applyFill="1" applyBorder="1" applyAlignment="1">
      <alignment horizontal="center" vertical="center" wrapText="1"/>
    </xf>
    <xf numFmtId="0" fontId="44" fillId="3" borderId="39" xfId="0" applyFont="1" applyFill="1" applyBorder="1" applyAlignment="1">
      <alignment horizontal="center" vertical="center" wrapText="1"/>
    </xf>
    <xf numFmtId="0" fontId="58" fillId="3" borderId="26" xfId="16" applyFont="1" applyFill="1" applyBorder="1" applyAlignment="1">
      <alignment vertical="center"/>
    </xf>
    <xf numFmtId="0" fontId="55" fillId="10" borderId="28" xfId="16" applyFont="1" applyFill="1" applyBorder="1" applyAlignment="1" applyProtection="1">
      <alignment vertical="center" wrapText="1"/>
      <protection locked="0"/>
    </xf>
    <xf numFmtId="0" fontId="55" fillId="10" borderId="8" xfId="16" applyFont="1" applyFill="1" applyBorder="1" applyAlignment="1" applyProtection="1">
      <alignment vertical="center" wrapText="1"/>
      <protection locked="0"/>
    </xf>
    <xf numFmtId="0" fontId="55" fillId="10" borderId="28" xfId="16" applyFont="1" applyFill="1" applyBorder="1" applyAlignment="1">
      <alignment vertical="center" wrapText="1"/>
    </xf>
    <xf numFmtId="0" fontId="55" fillId="10" borderId="8" xfId="16" applyFont="1" applyFill="1" applyBorder="1" applyAlignment="1">
      <alignment vertical="center" wrapText="1"/>
    </xf>
    <xf numFmtId="0" fontId="55" fillId="3" borderId="32" xfId="16" applyFont="1" applyFill="1" applyBorder="1" applyAlignment="1">
      <alignment vertical="center" wrapText="1"/>
    </xf>
    <xf numFmtId="0" fontId="55" fillId="3" borderId="4" xfId="16" applyFont="1" applyFill="1" applyBorder="1" applyAlignment="1">
      <alignment vertical="center" wrapText="1"/>
    </xf>
    <xf numFmtId="0" fontId="55" fillId="3" borderId="35" xfId="16" applyFont="1" applyFill="1" applyBorder="1" applyAlignment="1">
      <alignment vertical="center" wrapText="1"/>
    </xf>
    <xf numFmtId="0" fontId="55" fillId="3" borderId="38" xfId="16" applyFont="1" applyFill="1" applyBorder="1" applyAlignment="1">
      <alignment vertical="center" wrapText="1"/>
    </xf>
    <xf numFmtId="0" fontId="55" fillId="10" borderId="30" xfId="16" applyFont="1" applyFill="1" applyBorder="1" applyAlignment="1">
      <alignment vertical="center" wrapText="1"/>
    </xf>
    <xf numFmtId="0" fontId="55" fillId="10" borderId="31" xfId="16" applyFont="1" applyFill="1" applyBorder="1" applyAlignment="1">
      <alignment vertical="center" wrapText="1"/>
    </xf>
    <xf numFmtId="0" fontId="55" fillId="10" borderId="29" xfId="16" applyFont="1" applyFill="1" applyBorder="1" applyAlignment="1">
      <alignment vertical="center"/>
    </xf>
    <xf numFmtId="0" fontId="56" fillId="10" borderId="34" xfId="1" applyFont="1" applyFill="1" applyBorder="1" applyAlignment="1">
      <alignment vertical="center" wrapText="1"/>
    </xf>
    <xf numFmtId="0" fontId="56" fillId="10" borderId="50" xfId="1" applyFont="1" applyFill="1" applyBorder="1" applyAlignment="1">
      <alignment vertical="center" wrapText="1"/>
    </xf>
    <xf numFmtId="0" fontId="56" fillId="10" borderId="51" xfId="1" applyFont="1" applyFill="1" applyBorder="1" applyAlignment="1">
      <alignment vertical="center" wrapText="1"/>
    </xf>
    <xf numFmtId="0" fontId="56" fillId="10" borderId="33" xfId="1" applyFont="1" applyFill="1" applyBorder="1" applyAlignment="1">
      <alignment vertical="center"/>
    </xf>
    <xf numFmtId="0" fontId="56" fillId="10" borderId="29" xfId="1" applyFont="1" applyFill="1" applyBorder="1" applyAlignment="1">
      <alignment vertical="center"/>
    </xf>
    <xf numFmtId="0" fontId="56" fillId="10" borderId="30" xfId="1" applyFont="1" applyFill="1" applyBorder="1" applyAlignment="1">
      <alignment vertical="center"/>
    </xf>
    <xf numFmtId="0" fontId="56" fillId="10" borderId="31" xfId="1" applyFont="1" applyFill="1" applyBorder="1" applyAlignment="1">
      <alignment vertical="center"/>
    </xf>
    <xf numFmtId="0" fontId="57" fillId="10" borderId="33" xfId="0" applyFont="1" applyFill="1" applyBorder="1" applyAlignment="1">
      <alignment vertical="center"/>
    </xf>
    <xf numFmtId="0" fontId="57" fillId="10" borderId="34" xfId="0" applyFont="1" applyFill="1" applyBorder="1" applyAlignment="1">
      <alignment vertical="center"/>
    </xf>
    <xf numFmtId="0" fontId="57" fillId="10" borderId="6" xfId="0" applyFont="1" applyFill="1" applyBorder="1" applyAlignment="1">
      <alignment vertical="center"/>
    </xf>
    <xf numFmtId="0" fontId="57" fillId="10" borderId="12" xfId="0" applyFont="1" applyFill="1" applyBorder="1" applyAlignment="1">
      <alignment vertical="center"/>
    </xf>
    <xf numFmtId="49" fontId="42" fillId="3" borderId="26" xfId="16" applyNumberFormat="1" applyFont="1" applyFill="1" applyBorder="1" applyAlignment="1">
      <alignment vertical="center"/>
    </xf>
    <xf numFmtId="49" fontId="42" fillId="3" borderId="0" xfId="16" applyNumberFormat="1" applyFont="1" applyFill="1" applyAlignment="1">
      <alignment vertical="center"/>
    </xf>
    <xf numFmtId="0" fontId="55" fillId="3" borderId="29" xfId="16" applyFont="1" applyFill="1" applyBorder="1" applyAlignment="1">
      <alignment vertical="center"/>
    </xf>
    <xf numFmtId="0" fontId="55" fillId="3" borderId="31" xfId="16" applyFont="1" applyFill="1" applyBorder="1" applyAlignment="1">
      <alignment vertical="center"/>
    </xf>
    <xf numFmtId="0" fontId="55" fillId="10" borderId="29" xfId="0" applyFont="1" applyFill="1" applyBorder="1" applyAlignment="1">
      <alignment vertical="center" wrapText="1"/>
    </xf>
    <xf numFmtId="0" fontId="55" fillId="10" borderId="31" xfId="0" applyFont="1" applyFill="1" applyBorder="1" applyAlignment="1">
      <alignment vertical="center" wrapText="1"/>
    </xf>
    <xf numFmtId="0" fontId="57" fillId="10" borderId="5" xfId="1" applyFont="1" applyFill="1" applyBorder="1" applyAlignment="1">
      <alignment vertical="center"/>
    </xf>
    <xf numFmtId="0" fontId="56" fillId="10" borderId="6" xfId="1" applyFont="1" applyFill="1" applyBorder="1" applyAlignment="1">
      <alignment vertical="center"/>
    </xf>
    <xf numFmtId="0" fontId="56" fillId="10" borderId="34" xfId="1" applyFont="1" applyFill="1" applyBorder="1" applyAlignment="1">
      <alignment vertical="center"/>
    </xf>
    <xf numFmtId="0" fontId="56" fillId="10" borderId="12" xfId="1" applyFont="1" applyFill="1" applyBorder="1" applyAlignment="1">
      <alignment vertical="center"/>
    </xf>
    <xf numFmtId="0" fontId="23" fillId="0" borderId="12" xfId="0" applyFont="1" applyBorder="1" applyAlignment="1">
      <alignment vertical="center" textRotation="90"/>
    </xf>
    <xf numFmtId="0" fontId="12" fillId="0" borderId="12" xfId="0" applyFont="1" applyBorder="1" applyAlignment="1">
      <alignment vertical="center" textRotation="90" wrapText="1"/>
    </xf>
    <xf numFmtId="0" fontId="22" fillId="0" borderId="12" xfId="0" applyFont="1" applyBorder="1" applyAlignment="1">
      <alignment vertical="center" textRotation="90"/>
    </xf>
    <xf numFmtId="0" fontId="23" fillId="0" borderId="26" xfId="0" applyFont="1" applyBorder="1" applyAlignment="1">
      <alignment vertical="center"/>
    </xf>
    <xf numFmtId="0" fontId="24" fillId="0" borderId="0" xfId="0" applyFont="1" applyAlignment="1">
      <alignment vertical="center"/>
    </xf>
    <xf numFmtId="0" fontId="14" fillId="0" borderId="0" xfId="0" applyFont="1" applyAlignment="1">
      <alignment vertical="center"/>
    </xf>
    <xf numFmtId="0" fontId="22" fillId="0" borderId="26" xfId="0" applyFont="1" applyBorder="1" applyAlignment="1">
      <alignment vertical="center"/>
    </xf>
    <xf numFmtId="0" fontId="23" fillId="0" borderId="0" xfId="0" applyFont="1" applyAlignment="1">
      <alignment vertical="center"/>
    </xf>
    <xf numFmtId="0" fontId="44" fillId="0" borderId="35" xfId="0" applyFont="1" applyBorder="1" applyAlignment="1">
      <alignment horizontal="center" vertical="center" wrapText="1"/>
    </xf>
    <xf numFmtId="0" fontId="53" fillId="3" borderId="0" xfId="0" applyFont="1" applyFill="1" applyAlignment="1">
      <alignment horizontal="center" vertical="center" wrapText="1"/>
    </xf>
    <xf numFmtId="14" fontId="53" fillId="3" borderId="0" xfId="0" applyNumberFormat="1" applyFont="1" applyFill="1" applyAlignment="1">
      <alignment horizontal="center" vertical="center" wrapText="1"/>
    </xf>
    <xf numFmtId="0" fontId="33" fillId="3" borderId="0" xfId="16" applyFont="1" applyFill="1" applyAlignment="1" applyProtection="1">
      <alignment horizontal="center" vertical="center" wrapText="1"/>
      <protection locked="0"/>
    </xf>
    <xf numFmtId="14" fontId="47" fillId="0" borderId="1" xfId="0" applyNumberFormat="1" applyFont="1" applyBorder="1" applyAlignment="1">
      <alignment horizontal="justify" vertical="center" wrapText="1"/>
    </xf>
    <xf numFmtId="164" fontId="47" fillId="0" borderId="1" xfId="0" applyNumberFormat="1" applyFont="1" applyBorder="1" applyAlignment="1">
      <alignment horizontal="justify" vertical="center" wrapText="1"/>
    </xf>
    <xf numFmtId="0" fontId="44" fillId="0" borderId="1" xfId="0" applyFont="1" applyBorder="1" applyAlignment="1">
      <alignment horizontal="justify" vertical="center" wrapText="1"/>
    </xf>
    <xf numFmtId="0" fontId="53" fillId="3" borderId="5" xfId="0" applyFont="1" applyFill="1" applyBorder="1" applyAlignment="1">
      <alignment horizontal="center" vertical="center" wrapText="1"/>
    </xf>
    <xf numFmtId="0" fontId="53" fillId="3" borderId="52" xfId="0" applyFont="1" applyFill="1" applyBorder="1" applyAlignment="1">
      <alignment horizontal="center" vertical="center" wrapText="1"/>
    </xf>
    <xf numFmtId="0" fontId="55" fillId="3" borderId="27" xfId="16" applyFont="1" applyFill="1" applyBorder="1" applyAlignment="1" applyProtection="1">
      <alignment vertical="center" wrapText="1"/>
      <protection locked="0"/>
    </xf>
    <xf numFmtId="0" fontId="55" fillId="3" borderId="44" xfId="16" applyFont="1" applyFill="1" applyBorder="1" applyAlignment="1" applyProtection="1">
      <alignment vertical="center" wrapText="1"/>
      <protection locked="0"/>
    </xf>
    <xf numFmtId="0" fontId="45" fillId="0" borderId="40" xfId="16"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2" fillId="13" borderId="0" xfId="0" applyFont="1" applyFill="1" applyAlignment="1">
      <alignment horizontal="center" vertical="center"/>
    </xf>
    <xf numFmtId="0" fontId="36" fillId="0" borderId="1" xfId="0" applyFont="1" applyBorder="1" applyAlignment="1">
      <alignment horizontal="center" vertical="center" wrapText="1"/>
    </xf>
    <xf numFmtId="0" fontId="35" fillId="0" borderId="2" xfId="0" applyFont="1" applyBorder="1" applyAlignment="1">
      <alignment horizontal="justify" vertical="center" wrapText="1"/>
    </xf>
    <xf numFmtId="0" fontId="36" fillId="14" borderId="1" xfId="0" applyFont="1" applyFill="1" applyBorder="1" applyAlignment="1">
      <alignment horizontal="center" vertical="center" wrapText="1"/>
    </xf>
    <xf numFmtId="0" fontId="36" fillId="14" borderId="2" xfId="0" applyFont="1" applyFill="1" applyBorder="1" applyAlignment="1">
      <alignment horizontal="center" vertical="center" wrapText="1"/>
    </xf>
    <xf numFmtId="0" fontId="36" fillId="14" borderId="5"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25" xfId="0" applyFont="1" applyFill="1" applyBorder="1" applyAlignment="1">
      <alignment horizontal="center" vertical="center" wrapText="1"/>
    </xf>
    <xf numFmtId="0" fontId="36" fillId="14" borderId="10" xfId="0" applyFont="1" applyFill="1" applyBorder="1" applyAlignment="1">
      <alignment horizontal="center" vertical="center" wrapText="1"/>
    </xf>
  </cellXfs>
  <cellStyles count="55">
    <cellStyle name="Hipervínculo" xfId="1" builtinId="8"/>
    <cellStyle name="Normal" xfId="0" builtinId="0"/>
    <cellStyle name="Normal 13" xfId="54" xr:uid="{DD3BEC80-15F3-4106-835A-F3FE7AD46FEF}"/>
    <cellStyle name="Normal 2" xfId="24" xr:uid="{00000000-0005-0000-0000-000002000000}"/>
    <cellStyle name="Normal 2 2" xfId="2" xr:uid="{00000000-0005-0000-0000-000003000000}"/>
    <cellStyle name="Normal 2 3" xfId="26" xr:uid="{00000000-0005-0000-0000-000004000000}"/>
    <cellStyle name="Normal 2 3 2" xfId="28" xr:uid="{00000000-0005-0000-0000-000005000000}"/>
    <cellStyle name="Normal 2 3 2 2" xfId="53" xr:uid="{00000000-0005-0000-0000-000006000000}"/>
    <cellStyle name="Normal 2 3 3" xfId="51" xr:uid="{00000000-0005-0000-0000-000007000000}"/>
    <cellStyle name="Normal 2 4" xfId="49" xr:uid="{00000000-0005-0000-0000-000008000000}"/>
    <cellStyle name="Normal 3" xfId="3" xr:uid="{00000000-0005-0000-0000-000009000000}"/>
    <cellStyle name="Normal 3 2" xfId="4" xr:uid="{00000000-0005-0000-0000-00000A000000}"/>
    <cellStyle name="Normal 3 2 2" xfId="30" xr:uid="{00000000-0005-0000-0000-00000B000000}"/>
    <cellStyle name="Normal 3 3" xfId="5" xr:uid="{00000000-0005-0000-0000-00000C000000}"/>
    <cellStyle name="Normal 3 3 2" xfId="6" xr:uid="{00000000-0005-0000-0000-00000D000000}"/>
    <cellStyle name="Normal 3 3 2 2" xfId="7" xr:uid="{00000000-0005-0000-0000-00000E000000}"/>
    <cellStyle name="Normal 3 3 2 2 2" xfId="33" xr:uid="{00000000-0005-0000-0000-00000F000000}"/>
    <cellStyle name="Normal 3 3 2 3" xfId="8" xr:uid="{00000000-0005-0000-0000-000010000000}"/>
    <cellStyle name="Normal 3 3 2 3 2" xfId="34" xr:uid="{00000000-0005-0000-0000-000011000000}"/>
    <cellStyle name="Normal 3 3 2 4" xfId="9" xr:uid="{00000000-0005-0000-0000-000012000000}"/>
    <cellStyle name="Normal 3 3 2 4 2" xfId="35" xr:uid="{00000000-0005-0000-0000-000013000000}"/>
    <cellStyle name="Normal 3 3 2 5" xfId="10" xr:uid="{00000000-0005-0000-0000-000014000000}"/>
    <cellStyle name="Normal 3 3 2 5 2" xfId="36" xr:uid="{00000000-0005-0000-0000-000015000000}"/>
    <cellStyle name="Normal 3 3 2 6" xfId="32" xr:uid="{00000000-0005-0000-0000-000016000000}"/>
    <cellStyle name="Normal 3 3 3" xfId="31" xr:uid="{00000000-0005-0000-0000-000017000000}"/>
    <cellStyle name="Normal 3 4" xfId="11" xr:uid="{00000000-0005-0000-0000-000018000000}"/>
    <cellStyle name="Normal 3 4 2" xfId="12" xr:uid="{00000000-0005-0000-0000-000019000000}"/>
    <cellStyle name="Normal 3 4 2 2" xfId="38" xr:uid="{00000000-0005-0000-0000-00001A000000}"/>
    <cellStyle name="Normal 3 4 3" xfId="13" xr:uid="{00000000-0005-0000-0000-00001B000000}"/>
    <cellStyle name="Normal 3 4 3 2" xfId="39" xr:uid="{00000000-0005-0000-0000-00001C000000}"/>
    <cellStyle name="Normal 3 4 4" xfId="14" xr:uid="{00000000-0005-0000-0000-00001D000000}"/>
    <cellStyle name="Normal 3 4 4 2" xfId="40" xr:uid="{00000000-0005-0000-0000-00001E000000}"/>
    <cellStyle name="Normal 3 4 5" xfId="15" xr:uid="{00000000-0005-0000-0000-00001F000000}"/>
    <cellStyle name="Normal 3 4 5 2" xfId="41" xr:uid="{00000000-0005-0000-0000-000020000000}"/>
    <cellStyle name="Normal 3 4 6" xfId="37" xr:uid="{00000000-0005-0000-0000-000021000000}"/>
    <cellStyle name="Normal 3 5" xfId="16" xr:uid="{00000000-0005-0000-0000-000022000000}"/>
    <cellStyle name="Normal 3 5 2" xfId="25" xr:uid="{00000000-0005-0000-0000-000023000000}"/>
    <cellStyle name="Normal 3 5 2 2" xfId="27" xr:uid="{00000000-0005-0000-0000-000024000000}"/>
    <cellStyle name="Normal 3 5 2 2 2" xfId="52" xr:uid="{00000000-0005-0000-0000-000025000000}"/>
    <cellStyle name="Normal 3 5 2 3" xfId="50" xr:uid="{00000000-0005-0000-0000-000026000000}"/>
    <cellStyle name="Normal 3 5 3" xfId="42" xr:uid="{00000000-0005-0000-0000-000027000000}"/>
    <cellStyle name="Normal 3 6" xfId="17" xr:uid="{00000000-0005-0000-0000-000028000000}"/>
    <cellStyle name="Normal 3 6 2" xfId="43" xr:uid="{00000000-0005-0000-0000-000029000000}"/>
    <cellStyle name="Normal 3 7" xfId="29" xr:uid="{00000000-0005-0000-0000-00002A000000}"/>
    <cellStyle name="Normal 5 2" xfId="18" xr:uid="{00000000-0005-0000-0000-00002B000000}"/>
    <cellStyle name="Normal 8" xfId="19" xr:uid="{00000000-0005-0000-0000-00002C000000}"/>
    <cellStyle name="Normal 8 2" xfId="20" xr:uid="{00000000-0005-0000-0000-00002D000000}"/>
    <cellStyle name="Normal 8 2 2" xfId="45" xr:uid="{00000000-0005-0000-0000-00002E000000}"/>
    <cellStyle name="Normal 8 3" xfId="21" xr:uid="{00000000-0005-0000-0000-00002F000000}"/>
    <cellStyle name="Normal 8 3 2" xfId="46" xr:uid="{00000000-0005-0000-0000-000030000000}"/>
    <cellStyle name="Normal 8 4" xfId="22" xr:uid="{00000000-0005-0000-0000-000031000000}"/>
    <cellStyle name="Normal 8 4 2" xfId="47" xr:uid="{00000000-0005-0000-0000-000032000000}"/>
    <cellStyle name="Normal 8 5" xfId="23" xr:uid="{00000000-0005-0000-0000-000033000000}"/>
    <cellStyle name="Normal 8 5 2" xfId="48" xr:uid="{00000000-0005-0000-0000-000034000000}"/>
    <cellStyle name="Normal 8 6" xfId="44" xr:uid="{00000000-0005-0000-0000-000035000000}"/>
  </cellStyles>
  <dxfs count="52">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lor rgb="FF9C0006"/>
      </font>
      <fill>
        <patternFill>
          <bgColor rgb="FFFFC7CE"/>
        </patternFill>
      </fill>
    </dxf>
    <dxf>
      <font>
        <color rgb="FF9C0006"/>
      </font>
      <fill>
        <patternFill>
          <bgColor rgb="FFFFC7CE"/>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customXml" Target="../customXml/item1.xml"/><Relationship Id="rId21" Type="http://schemas.openxmlformats.org/officeDocument/2006/relationships/externalLink" Target="externalLinks/externalLink10.xml"/><Relationship Id="rId34"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theme" Target="theme/theme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powerPivotData" Target="model/item.data"/><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Inherente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ADD-4724-8FB4-E78F224DF609}"/>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5B1-4C44-A71C-425566311946}"/>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25B1-4C44-A71C-425566311946}"/>
              </c:ext>
            </c:extLst>
          </c:dPt>
          <c:dLbls>
            <c:dLbl>
              <c:idx val="0"/>
              <c:delete val="1"/>
              <c:extLst>
                <c:ext xmlns:c15="http://schemas.microsoft.com/office/drawing/2012/chart" uri="{CE6537A1-D6FC-4f65-9D91-7224C49458BB}"/>
                <c:ext xmlns:c16="http://schemas.microsoft.com/office/drawing/2014/chart" uri="{C3380CC4-5D6E-409C-BE32-E72D297353CC}">
                  <c16:uniqueId val="{00000001-AADD-4724-8FB4-E78F224DF609}"/>
                </c:ext>
              </c:extLst>
            </c:dLbl>
            <c:dLbl>
              <c:idx val="1"/>
              <c:layout>
                <c:manualLayout>
                  <c:x val="-5.0476354092102126E-2"/>
                  <c:y val="6.4033582340668957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B1-4C44-A71C-425566311946}"/>
                </c:ext>
              </c:extLst>
            </c:dLbl>
            <c:dLbl>
              <c:idx val="2"/>
              <c:layout>
                <c:manualLayout>
                  <c:x val="0.10623965640658554"/>
                  <c:y val="-0.2420085470085471"/>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B1-4C44-A71C-42556631194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lumMod val="8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Hoja6!$B$2:$B$4</c:f>
              <c:numCache>
                <c:formatCode>General</c:formatCode>
                <c:ptCount val="3"/>
                <c:pt idx="0">
                  <c:v>0</c:v>
                </c:pt>
                <c:pt idx="1">
                  <c:v>5</c:v>
                </c:pt>
                <c:pt idx="2">
                  <c:v>29</c:v>
                </c:pt>
              </c:numCache>
            </c:numRef>
          </c:val>
          <c:extLst>
            <c:ext xmlns:c16="http://schemas.microsoft.com/office/drawing/2014/chart" uri="{C3380CC4-5D6E-409C-BE32-E72D297353CC}">
              <c16:uniqueId val="{00000000-25B1-4C44-A71C-425566311946}"/>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Residual</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6439226914817461E-2"/>
          <c:y val="0.21608721986674742"/>
          <c:w val="0.82166700071581966"/>
          <c:h val="0.56616326805303185"/>
        </c:manualLayout>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CB1-42C0-9068-49216C0BE6C4}"/>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2CB1-42C0-9068-49216C0BE6C4}"/>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2CB1-42C0-9068-49216C0BE6C4}"/>
              </c:ext>
            </c:extLst>
          </c:dPt>
          <c:dLbls>
            <c:dLbl>
              <c:idx val="1"/>
              <c:layout>
                <c:manualLayout>
                  <c:x val="-0.12711171558100692"/>
                  <c:y val="-0.1290514166498418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B1-42C0-9068-49216C0BE6C4}"/>
                </c:ext>
              </c:extLst>
            </c:dLbl>
            <c:dLbl>
              <c:idx val="2"/>
              <c:layout>
                <c:manualLayout>
                  <c:x val="0.15537122405153903"/>
                  <c:y val="1.75011777373982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B1-42C0-9068-49216C0BE6C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Hoja6!$C$2:$C$4</c:f>
              <c:numCache>
                <c:formatCode>General</c:formatCode>
                <c:ptCount val="3"/>
                <c:pt idx="0">
                  <c:v>2</c:v>
                </c:pt>
                <c:pt idx="1">
                  <c:v>18</c:v>
                </c:pt>
                <c:pt idx="2">
                  <c:v>14</c:v>
                </c:pt>
              </c:numCache>
            </c:numRef>
          </c:val>
          <c:extLst>
            <c:ext xmlns:c16="http://schemas.microsoft.com/office/drawing/2014/chart" uri="{C3380CC4-5D6E-409C-BE32-E72D297353CC}">
              <c16:uniqueId val="{00000006-2CB1-42C0-9068-49216C0BE6C4}"/>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Riesgos 2023'!A1"/></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315912</xdr:colOff>
      <xdr:row>0</xdr:row>
      <xdr:rowOff>228602</xdr:rowOff>
    </xdr:from>
    <xdr:to>
      <xdr:col>1</xdr:col>
      <xdr:colOff>565512</xdr:colOff>
      <xdr:row>0</xdr:row>
      <xdr:rowOff>1752600</xdr:rowOff>
    </xdr:to>
    <xdr:pic>
      <xdr:nvPicPr>
        <xdr:cNvPr id="13944" name="Imagen 4" descr="Resultado de imagen para logo transmilenio">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15912" y="228602"/>
          <a:ext cx="1716450" cy="1523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285751</xdr:colOff>
      <xdr:row>0</xdr:row>
      <xdr:rowOff>1185864</xdr:rowOff>
    </xdr:from>
    <xdr:to>
      <xdr:col>17</xdr:col>
      <xdr:colOff>47624</xdr:colOff>
      <xdr:row>82</xdr:row>
      <xdr:rowOff>61239</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1" y="1185864"/>
          <a:ext cx="13120686" cy="134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733425</xdr:colOff>
      <xdr:row>0</xdr:row>
      <xdr:rowOff>1138238</xdr:rowOff>
    </xdr:from>
    <xdr:to>
      <xdr:col>36</xdr:col>
      <xdr:colOff>47625</xdr:colOff>
      <xdr:row>57</xdr:row>
      <xdr:rowOff>23813</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4092238" y="1138238"/>
          <a:ext cx="13792200" cy="9434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152400</xdr:rowOff>
    </xdr:from>
    <xdr:to>
      <xdr:col>15</xdr:col>
      <xdr:colOff>666750</xdr:colOff>
      <xdr:row>22</xdr:row>
      <xdr:rowOff>47625</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733425</xdr:colOff>
      <xdr:row>22</xdr:row>
      <xdr:rowOff>142875</xdr:rowOff>
    </xdr:from>
    <xdr:to>
      <xdr:col>15</xdr:col>
      <xdr:colOff>638175</xdr:colOff>
      <xdr:row>41</xdr:row>
      <xdr:rowOff>38100</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2485118</xdr:colOff>
      <xdr:row>6</xdr:row>
      <xdr:rowOff>825500</xdr:rowOff>
    </xdr:from>
    <xdr:to>
      <xdr:col>5</xdr:col>
      <xdr:colOff>777875</xdr:colOff>
      <xdr:row>7</xdr:row>
      <xdr:rowOff>793750</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073243" y="5556250"/>
          <a:ext cx="1563007" cy="1460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29</a:t>
          </a:r>
        </a:p>
      </xdr:txBody>
    </xdr:sp>
    <xdr:clientData/>
  </xdr:twoCellAnchor>
  <xdr:twoCellAnchor>
    <xdr:from>
      <xdr:col>4</xdr:col>
      <xdr:colOff>930162</xdr:colOff>
      <xdr:row>8</xdr:row>
      <xdr:rowOff>635000</xdr:rowOff>
    </xdr:from>
    <xdr:to>
      <xdr:col>4</xdr:col>
      <xdr:colOff>2393950</xdr:colOff>
      <xdr:row>9</xdr:row>
      <xdr:rowOff>691696</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34162" y="8350250"/>
          <a:ext cx="1463788" cy="154894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5</a:t>
          </a:r>
        </a:p>
      </xdr:txBody>
    </xdr:sp>
    <xdr:clientData/>
  </xdr:twoCellAnchor>
  <xdr:twoCellAnchor>
    <xdr:from>
      <xdr:col>11</xdr:col>
      <xdr:colOff>746012</xdr:colOff>
      <xdr:row>9</xdr:row>
      <xdr:rowOff>31749</xdr:rowOff>
    </xdr:from>
    <xdr:to>
      <xdr:col>11</xdr:col>
      <xdr:colOff>2222500</xdr:colOff>
      <xdr:row>9</xdr:row>
      <xdr:rowOff>1476374</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478387" y="9239249"/>
          <a:ext cx="1476488" cy="14446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2</a:t>
          </a:r>
        </a:p>
      </xdr:txBody>
    </xdr:sp>
    <xdr:clientData/>
  </xdr:twoCellAnchor>
  <xdr:twoCellAnchor>
    <xdr:from>
      <xdr:col>13</xdr:col>
      <xdr:colOff>1183368</xdr:colOff>
      <xdr:row>7</xdr:row>
      <xdr:rowOff>746125</xdr:rowOff>
    </xdr:from>
    <xdr:to>
      <xdr:col>13</xdr:col>
      <xdr:colOff>2651125</xdr:colOff>
      <xdr:row>8</xdr:row>
      <xdr:rowOff>714375</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678493" y="6969125"/>
          <a:ext cx="1467757" cy="1460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14</a:t>
          </a:r>
        </a:p>
      </xdr:txBody>
    </xdr:sp>
    <xdr:clientData/>
  </xdr:twoCellAnchor>
  <xdr:twoCellAnchor>
    <xdr:from>
      <xdr:col>12</xdr:col>
      <xdr:colOff>825500</xdr:colOff>
      <xdr:row>8</xdr:row>
      <xdr:rowOff>460375</xdr:rowOff>
    </xdr:from>
    <xdr:to>
      <xdr:col>12</xdr:col>
      <xdr:colOff>2381250</xdr:colOff>
      <xdr:row>9</xdr:row>
      <xdr:rowOff>555625</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1939250" y="8175625"/>
          <a:ext cx="1555750" cy="1587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0</xdr:colOff>
      <xdr:row>10</xdr:row>
      <xdr:rowOff>311028</xdr:rowOff>
    </xdr:from>
    <xdr:to>
      <xdr:col>6</xdr:col>
      <xdr:colOff>904875</xdr:colOff>
      <xdr:row>22</xdr:row>
      <xdr:rowOff>104041</xdr:rowOff>
    </xdr:to>
    <xdr:grpSp>
      <xdr:nvGrpSpPr>
        <xdr:cNvPr id="222209" name="Grupo 2">
          <a:extLst>
            <a:ext uri="{FF2B5EF4-FFF2-40B4-BE49-F238E27FC236}">
              <a16:creationId xmlns:a16="http://schemas.microsoft.com/office/drawing/2014/main" id="{99369D45-D02D-4F11-A3EF-110D1C9FEED9}"/>
            </a:ext>
          </a:extLst>
        </xdr:cNvPr>
        <xdr:cNvGrpSpPr>
          <a:grpSpLocks/>
        </xdr:cNvGrpSpPr>
      </xdr:nvGrpSpPr>
      <xdr:grpSpPr bwMode="auto">
        <a:xfrm>
          <a:off x="0" y="5930778"/>
          <a:ext cx="8743950" cy="4241188"/>
          <a:chOff x="0" y="6246019"/>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46019"/>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51394" y="7824642"/>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t>No</a:t>
            </a:r>
            <a:r>
              <a:rPr lang="es-CO" sz="2800" baseline="0"/>
              <a:t> aplica para los riesgos de corrupción</a:t>
            </a:r>
            <a:endParaRPr lang="es-CO" sz="2800"/>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t>VOLVER</a:t>
          </a:r>
          <a:r>
            <a:rPr lang="es-CO" sz="2400" b="1" baseline="0"/>
            <a:t> A MATRIZ</a:t>
          </a:r>
          <a:endParaRPr lang="es-CO" sz="2400" b="1"/>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619125</xdr:colOff>
      <xdr:row>7</xdr:row>
      <xdr:rowOff>504825</xdr:rowOff>
    </xdr:from>
    <xdr:to>
      <xdr:col>22</xdr:col>
      <xdr:colOff>590550</xdr:colOff>
      <xdr:row>25</xdr:row>
      <xdr:rowOff>1724025</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684500" y="1616075"/>
          <a:ext cx="12163425" cy="1566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ENITH/Documents/CESA/CESA%20INCOLDA%2009/SARLAFT/TALLER/ARLA%20Ver%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ONSULTORIA/MARSH/SARLAFT/ENTREGABLE%206%20FEB/Metodolog&#237;a%20de%20Riesgos%20LAFT%20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riss%20Cossio/Desktop/SEGUIMIENTO%202%20MATRIZ%20TMSA%20-%20v6.xls%20correciones%20de%20ortografi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dcartage/AppData/Local/Microsoft/Windows/Temporary%20Internet%20Files/Content.Outlook/CRNUFVNP/3%20NIVEL%20VULNERABILIDAD%20DE%20LOS%20SEGMENTOS.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Users/diana.castro/AppData/Local/Microsoft/Windows/Temporary%20Internet%20Files/Content.Outlook/BWE2EJ3N/Copia%20de%20Mapa%20de%20Riesgos%20de%20Corrupci&#243;n%20PARA%20DILIGENCIAMIENTO%20POR%20PARTE%20PROCESOS.xlsx?A2FA4914" TargetMode="External"/><Relationship Id="rId1" Type="http://schemas.openxmlformats.org/officeDocument/2006/relationships/externalLinkPath" Target="file:///\\A2FA4914\Copia%20de%20Mapa%20de%20Riesgos%20de%20Corrupci&#243;n%20PARA%20DILIGENCIAMIENTO%20POR%20PARTE%20PROCESOS.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Users/ELIZAB~1.DEL/AppData/Local/Temp/Documents%20and%20Settings/mrodrigp/Configuraci&#243;n%20local/Temp/Documents%20and%20Settings/kpincayg/Configuraci&#243;n%20local/Temp/Modelo%20Matriz%20de%20Riesgos%20y%20Controles%20Banco%20Bolivariano.xls?A8E55279" TargetMode="External"/><Relationship Id="rId1" Type="http://schemas.openxmlformats.org/officeDocument/2006/relationships/externalLinkPath" Target="file:///\\A8E55279\Modelo%20Matriz%20de%20Riesgos%20y%20Controles%20Banco%20Bolivarian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APACITACION%20JENITH/EJEMPLOS/EJEMPLO%20MEDICION%20RIESGO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Q74"/>
  <sheetViews>
    <sheetView tabSelected="1" zoomScale="10" zoomScaleNormal="10" zoomScaleSheetLayoutView="40" zoomScalePageLayoutView="75" workbookViewId="0">
      <selection activeCell="AE13" sqref="AE13"/>
    </sheetView>
  </sheetViews>
  <sheetFormatPr baseColWidth="10" defaultColWidth="54.5703125" defaultRowHeight="120" customHeight="1" x14ac:dyDescent="0.2"/>
  <cols>
    <col min="1" max="1" width="22" style="25" customWidth="1"/>
    <col min="2" max="2" width="49.5703125" style="88" customWidth="1"/>
    <col min="3" max="3" width="93.28515625" style="88" customWidth="1"/>
    <col min="4" max="4" width="96" style="89" customWidth="1"/>
    <col min="5" max="6" width="21" style="90" customWidth="1"/>
    <col min="7" max="7" width="46.140625" style="90" customWidth="1"/>
    <col min="8" max="8" width="50.42578125" style="90" customWidth="1"/>
    <col min="9" max="9" width="59.5703125" style="91" bestFit="1" customWidth="1"/>
    <col min="10" max="10" width="59.85546875" style="1" customWidth="1"/>
    <col min="11" max="11" width="255.7109375" style="1" customWidth="1"/>
    <col min="12" max="12" width="31.140625" style="1" customWidth="1"/>
    <col min="13" max="16" width="12.28515625" style="89" customWidth="1"/>
    <col min="17" max="19" width="18" style="89" customWidth="1"/>
    <col min="20" max="20" width="20" style="87" customWidth="1"/>
    <col min="21" max="21" width="29.7109375" style="87" customWidth="1"/>
    <col min="22" max="23" width="31.140625" style="87" customWidth="1"/>
    <col min="24" max="24" width="37" style="87" customWidth="1"/>
    <col min="25" max="25" width="22.5703125" style="92" customWidth="1"/>
    <col min="26" max="26" width="30.42578125" style="87" customWidth="1"/>
    <col min="27" max="27" width="22.5703125" style="87" customWidth="1"/>
    <col min="28" max="28" width="36" style="87" customWidth="1"/>
    <col min="29" max="29" width="62.85546875" style="93" customWidth="1"/>
    <col min="30" max="30" width="47" style="94" customWidth="1"/>
    <col min="31" max="31" width="69.42578125" style="95" customWidth="1"/>
    <col min="32" max="33" width="45.42578125" style="95" customWidth="1"/>
    <col min="34" max="34" width="54.28515625" style="94" customWidth="1"/>
    <col min="35" max="35" width="22.140625" style="26" customWidth="1"/>
    <col min="36" max="36" width="24.140625" style="26" customWidth="1"/>
    <col min="37" max="37" width="28.7109375" style="26" customWidth="1"/>
    <col min="38" max="38" width="47.42578125" style="26" customWidth="1"/>
    <col min="39" max="39" width="39.42578125" style="26" customWidth="1"/>
    <col min="40" max="40" width="33.85546875" style="26" customWidth="1"/>
    <col min="41" max="41" width="52.7109375" style="26" customWidth="1"/>
    <col min="42" max="42" width="40.42578125" style="26" customWidth="1"/>
    <col min="43" max="43" width="44" style="26" customWidth="1"/>
    <col min="44" max="44" width="37.28515625" style="26" customWidth="1"/>
    <col min="45" max="45" width="47.42578125" style="26" customWidth="1"/>
    <col min="46" max="46" width="41.85546875" style="26" customWidth="1"/>
    <col min="47" max="47" width="28.140625" style="26" customWidth="1"/>
    <col min="48" max="48" width="29.28515625" style="26" customWidth="1"/>
    <col min="49" max="49" width="31.7109375" style="26" customWidth="1"/>
    <col min="50" max="50" width="32" style="26" customWidth="1"/>
    <col min="51" max="51" width="43" style="26" customWidth="1"/>
    <col min="52" max="52" width="47.7109375" style="26" customWidth="1"/>
    <col min="53" max="53" width="48.85546875" style="26" customWidth="1"/>
    <col min="54" max="54" width="44.42578125" style="26" customWidth="1"/>
    <col min="55" max="55" width="75.7109375" style="26" customWidth="1"/>
    <col min="56" max="56" width="70" style="26" customWidth="1"/>
    <col min="57" max="57" width="57.140625" style="26" customWidth="1"/>
    <col min="58" max="58" width="74.5703125" style="26" customWidth="1"/>
    <col min="59" max="16384" width="54.5703125" style="26"/>
  </cols>
  <sheetData>
    <row r="1" spans="2:34" s="25" customFormat="1" ht="179.25" customHeight="1" x14ac:dyDescent="0.2">
      <c r="B1" s="268" t="s">
        <v>462</v>
      </c>
      <c r="C1" s="268"/>
      <c r="D1" s="269"/>
      <c r="E1" s="268"/>
      <c r="F1" s="268"/>
      <c r="G1" s="269"/>
      <c r="H1" s="268"/>
      <c r="I1" s="268"/>
      <c r="J1" s="268"/>
      <c r="K1" s="268"/>
      <c r="L1" s="268"/>
      <c r="M1" s="268"/>
      <c r="N1" s="268"/>
      <c r="O1" s="268"/>
      <c r="P1" s="268"/>
      <c r="Q1" s="268"/>
      <c r="R1" s="268"/>
      <c r="S1" s="268"/>
      <c r="T1" s="268"/>
      <c r="U1" s="268"/>
      <c r="V1" s="268"/>
      <c r="W1" s="268"/>
      <c r="X1" s="268"/>
      <c r="Y1" s="268"/>
      <c r="Z1" s="268"/>
      <c r="AA1" s="268"/>
      <c r="AB1" s="268"/>
      <c r="AC1" s="269"/>
      <c r="AD1" s="269"/>
      <c r="AE1" s="269"/>
      <c r="AF1" s="269"/>
      <c r="AG1" s="269"/>
      <c r="AH1" s="269"/>
    </row>
    <row r="2" spans="2:34" s="25" customFormat="1" ht="26.25" x14ac:dyDescent="0.2">
      <c r="B2" s="170" t="s">
        <v>788</v>
      </c>
      <c r="C2" s="170" t="s">
        <v>789</v>
      </c>
      <c r="D2" s="293"/>
      <c r="E2" s="289"/>
      <c r="F2" s="289"/>
      <c r="G2" s="294"/>
      <c r="J2" s="119"/>
      <c r="K2" s="119"/>
      <c r="L2" s="118"/>
      <c r="M2" s="118"/>
      <c r="N2" s="118"/>
      <c r="O2" s="118"/>
      <c r="P2" s="118"/>
      <c r="Q2" s="118"/>
      <c r="R2" s="118"/>
      <c r="S2" s="118"/>
      <c r="T2" s="118"/>
      <c r="U2" s="118"/>
      <c r="V2" s="118"/>
      <c r="W2" s="118"/>
      <c r="X2" s="118"/>
      <c r="Y2" s="118"/>
      <c r="Z2" s="118"/>
      <c r="AA2" s="118"/>
      <c r="AB2" s="118"/>
      <c r="AC2" s="119"/>
      <c r="AD2" s="119"/>
      <c r="AE2" s="119"/>
      <c r="AF2" s="119"/>
      <c r="AG2" s="119"/>
      <c r="AH2" s="119"/>
    </row>
    <row r="3" spans="2:34" s="25" customFormat="1" ht="82.5" customHeight="1" x14ac:dyDescent="0.2">
      <c r="B3" s="170" t="s">
        <v>790</v>
      </c>
      <c r="C3" s="170" t="s">
        <v>825</v>
      </c>
      <c r="D3" s="287"/>
      <c r="E3" s="289"/>
      <c r="F3" s="289"/>
      <c r="G3" s="287"/>
      <c r="J3" s="119"/>
      <c r="K3" s="119"/>
      <c r="L3" s="118"/>
      <c r="M3" s="118"/>
      <c r="N3" s="118"/>
      <c r="O3" s="118"/>
      <c r="P3" s="118"/>
      <c r="Q3" s="118"/>
      <c r="R3" s="118"/>
      <c r="S3" s="118"/>
      <c r="T3" s="118"/>
      <c r="U3" s="118"/>
      <c r="V3" s="118"/>
      <c r="W3" s="118"/>
      <c r="X3" s="118"/>
      <c r="Y3" s="118"/>
      <c r="Z3" s="118"/>
      <c r="AA3" s="118"/>
      <c r="AB3" s="118"/>
      <c r="AC3" s="119"/>
      <c r="AD3" s="119"/>
      <c r="AE3" s="119"/>
      <c r="AF3" s="119"/>
      <c r="AG3" s="119">
        <v>0</v>
      </c>
      <c r="AH3" s="119"/>
    </row>
    <row r="4" spans="2:34" s="25" customFormat="1" ht="60.75" customHeight="1" x14ac:dyDescent="0.2">
      <c r="B4" s="170" t="s">
        <v>791</v>
      </c>
      <c r="C4" s="170" t="s">
        <v>826</v>
      </c>
      <c r="D4" s="287"/>
      <c r="E4" s="289"/>
      <c r="F4" s="289"/>
      <c r="G4" s="287"/>
      <c r="J4" s="119"/>
      <c r="K4" s="119"/>
      <c r="L4" s="118"/>
      <c r="M4" s="118"/>
      <c r="N4" s="118"/>
      <c r="O4" s="118"/>
      <c r="P4" s="118"/>
      <c r="Q4" s="118"/>
      <c r="R4" s="118"/>
      <c r="S4" s="118"/>
      <c r="T4" s="118"/>
      <c r="U4" s="118"/>
      <c r="V4" s="118"/>
      <c r="W4" s="118"/>
      <c r="X4" s="118"/>
      <c r="Y4" s="118"/>
      <c r="Z4" s="118"/>
      <c r="AA4" s="118"/>
      <c r="AB4" s="118"/>
      <c r="AC4" s="119"/>
      <c r="AD4" s="119"/>
      <c r="AE4" s="119"/>
      <c r="AF4" s="119"/>
      <c r="AG4" s="119"/>
      <c r="AH4" s="119"/>
    </row>
    <row r="5" spans="2:34" s="25" customFormat="1" ht="64.5" customHeight="1" x14ac:dyDescent="0.2">
      <c r="B5" s="170" t="s">
        <v>792</v>
      </c>
      <c r="C5" s="170" t="s">
        <v>824</v>
      </c>
      <c r="D5" s="287"/>
      <c r="E5" s="289"/>
      <c r="F5" s="289"/>
      <c r="G5" s="287"/>
      <c r="J5" s="119"/>
      <c r="K5" s="119"/>
      <c r="L5" s="118"/>
      <c r="M5" s="118"/>
      <c r="N5" s="118"/>
      <c r="O5" s="118"/>
      <c r="P5" s="118"/>
      <c r="Q5" s="118"/>
      <c r="R5" s="118"/>
      <c r="S5" s="118"/>
      <c r="T5" s="118"/>
      <c r="U5" s="118"/>
      <c r="V5" s="118"/>
      <c r="W5" s="118"/>
      <c r="X5" s="118"/>
      <c r="Y5" s="118"/>
      <c r="Z5" s="118"/>
      <c r="AA5" s="118"/>
      <c r="AB5" s="118"/>
      <c r="AC5" s="119"/>
      <c r="AD5" s="119"/>
      <c r="AE5" s="119"/>
      <c r="AF5" s="119"/>
      <c r="AG5" s="119"/>
      <c r="AH5" s="119"/>
    </row>
    <row r="6" spans="2:34" s="25" customFormat="1" ht="82.5" customHeight="1" x14ac:dyDescent="0.2">
      <c r="B6" s="170" t="s">
        <v>793</v>
      </c>
      <c r="C6" s="170" t="s">
        <v>824</v>
      </c>
      <c r="D6" s="287"/>
      <c r="E6" s="289"/>
      <c r="F6" s="289"/>
      <c r="G6" s="287"/>
      <c r="J6" s="119"/>
      <c r="K6" s="119"/>
      <c r="L6" s="118"/>
      <c r="M6" s="118"/>
      <c r="N6" s="118"/>
      <c r="O6" s="118"/>
      <c r="P6" s="118"/>
      <c r="Q6" s="118"/>
      <c r="R6" s="118"/>
      <c r="S6" s="118"/>
      <c r="T6" s="118"/>
      <c r="U6" s="118"/>
      <c r="V6" s="118"/>
      <c r="W6" s="118"/>
      <c r="X6" s="118"/>
      <c r="Y6" s="118"/>
      <c r="Z6" s="118"/>
      <c r="AA6" s="118"/>
      <c r="AB6" s="118"/>
      <c r="AC6" s="119"/>
      <c r="AD6" s="119"/>
      <c r="AE6" s="119"/>
      <c r="AF6" s="119"/>
      <c r="AG6" s="119"/>
      <c r="AH6" s="119"/>
    </row>
    <row r="7" spans="2:34" s="25" customFormat="1" ht="82.5" customHeight="1" x14ac:dyDescent="0.2">
      <c r="B7" s="170" t="s">
        <v>794</v>
      </c>
      <c r="C7" s="170" t="s">
        <v>815</v>
      </c>
      <c r="D7" s="287"/>
      <c r="E7" s="289"/>
      <c r="F7" s="289"/>
      <c r="G7" s="287"/>
      <c r="J7" s="119"/>
      <c r="K7" s="119"/>
      <c r="L7" s="118"/>
      <c r="M7" s="118"/>
      <c r="N7" s="118"/>
      <c r="O7" s="118"/>
      <c r="P7" s="118"/>
      <c r="Q7" s="118"/>
      <c r="R7" s="118"/>
      <c r="S7" s="118"/>
      <c r="T7" s="118"/>
      <c r="U7" s="118"/>
      <c r="V7" s="118"/>
      <c r="W7" s="118"/>
      <c r="X7" s="118"/>
      <c r="Y7" s="118"/>
      <c r="Z7" s="118"/>
      <c r="AA7" s="118"/>
      <c r="AB7" s="118"/>
      <c r="AC7" s="119"/>
      <c r="AD7" s="119"/>
      <c r="AE7" s="119"/>
      <c r="AF7" s="119"/>
      <c r="AG7" s="119"/>
      <c r="AH7" s="119"/>
    </row>
    <row r="8" spans="2:34" s="25" customFormat="1" ht="82.5" customHeight="1" x14ac:dyDescent="0.2">
      <c r="B8" s="170" t="s">
        <v>795</v>
      </c>
      <c r="C8" s="170" t="s">
        <v>816</v>
      </c>
      <c r="D8" s="287"/>
      <c r="E8" s="289"/>
      <c r="F8" s="289"/>
      <c r="G8" s="287"/>
      <c r="J8" s="119"/>
      <c r="K8" s="119"/>
      <c r="L8" s="118"/>
      <c r="M8" s="118"/>
      <c r="N8" s="118"/>
      <c r="O8" s="118"/>
      <c r="P8" s="118"/>
      <c r="Q8" s="118"/>
      <c r="R8" s="118"/>
      <c r="S8" s="118"/>
      <c r="T8" s="118"/>
      <c r="U8" s="118"/>
      <c r="V8" s="118"/>
      <c r="W8" s="118"/>
      <c r="X8" s="118"/>
      <c r="Y8" s="118"/>
      <c r="Z8" s="118"/>
      <c r="AA8" s="118"/>
      <c r="AB8" s="118"/>
      <c r="AC8" s="119"/>
      <c r="AD8" s="119"/>
      <c r="AE8" s="119"/>
      <c r="AF8" s="119"/>
      <c r="AG8" s="119"/>
      <c r="AH8" s="119"/>
    </row>
    <row r="9" spans="2:34" s="25" customFormat="1" ht="82.5" customHeight="1" x14ac:dyDescent="0.2">
      <c r="B9" s="170" t="s">
        <v>796</v>
      </c>
      <c r="C9" s="170" t="s">
        <v>799</v>
      </c>
      <c r="D9" s="287"/>
      <c r="E9" s="289"/>
      <c r="F9" s="289"/>
      <c r="G9" s="287"/>
      <c r="J9" s="119"/>
      <c r="K9" s="119"/>
      <c r="L9" s="118"/>
      <c r="M9" s="118"/>
      <c r="N9" s="118"/>
      <c r="O9" s="118"/>
      <c r="P9" s="118"/>
      <c r="Q9" s="118"/>
      <c r="R9" s="118"/>
      <c r="S9" s="118"/>
      <c r="T9" s="118"/>
      <c r="U9" s="118"/>
      <c r="V9" s="118"/>
      <c r="W9" s="118"/>
      <c r="X9" s="118"/>
      <c r="Y9" s="118"/>
      <c r="Z9" s="118"/>
      <c r="AA9" s="118"/>
      <c r="AB9" s="118"/>
      <c r="AC9" s="119"/>
      <c r="AD9" s="119"/>
      <c r="AE9" s="119"/>
      <c r="AF9" s="119"/>
      <c r="AG9" s="119"/>
      <c r="AH9" s="119"/>
    </row>
    <row r="10" spans="2:34" s="25" customFormat="1" ht="82.5" customHeight="1" x14ac:dyDescent="0.2">
      <c r="B10" s="170" t="s">
        <v>797</v>
      </c>
      <c r="C10" s="290">
        <v>45427</v>
      </c>
      <c r="D10" s="288"/>
      <c r="E10" s="289"/>
      <c r="F10" s="289"/>
      <c r="G10" s="288"/>
      <c r="J10" s="119"/>
      <c r="K10" s="119"/>
      <c r="L10" s="118"/>
      <c r="M10" s="118"/>
      <c r="N10" s="118"/>
      <c r="O10" s="118"/>
      <c r="P10" s="118"/>
      <c r="Q10" s="118"/>
      <c r="R10" s="118"/>
      <c r="S10" s="118"/>
      <c r="T10" s="118"/>
      <c r="U10" s="118"/>
      <c r="V10" s="118"/>
      <c r="W10" s="118"/>
      <c r="X10" s="118"/>
      <c r="Y10" s="118"/>
      <c r="Z10" s="118"/>
      <c r="AA10" s="118"/>
      <c r="AB10" s="118"/>
      <c r="AC10" s="119"/>
      <c r="AD10" s="119"/>
      <c r="AE10" s="119"/>
      <c r="AF10" s="119"/>
      <c r="AG10" s="119"/>
      <c r="AH10" s="119"/>
    </row>
    <row r="11" spans="2:34" s="25" customFormat="1" ht="82.5" customHeight="1" x14ac:dyDescent="0.2">
      <c r="B11" s="170" t="s">
        <v>798</v>
      </c>
      <c r="C11" s="170" t="s">
        <v>799</v>
      </c>
      <c r="D11" s="287"/>
      <c r="E11" s="289"/>
      <c r="F11" s="289"/>
      <c r="G11" s="287"/>
      <c r="J11" s="119"/>
      <c r="K11" s="119"/>
      <c r="L11" s="118"/>
      <c r="M11" s="118"/>
      <c r="N11" s="118"/>
      <c r="O11" s="118"/>
      <c r="P11" s="118"/>
      <c r="Q11" s="118"/>
      <c r="R11" s="118"/>
      <c r="S11" s="118"/>
      <c r="T11" s="118"/>
      <c r="U11" s="118"/>
      <c r="V11" s="118"/>
      <c r="W11" s="118"/>
      <c r="X11" s="118"/>
      <c r="Y11" s="118"/>
      <c r="Z11" s="118"/>
      <c r="AA11" s="118"/>
      <c r="AB11" s="118"/>
      <c r="AC11" s="119"/>
      <c r="AD11" s="119"/>
      <c r="AE11" s="119"/>
      <c r="AF11" s="119"/>
      <c r="AG11" s="119"/>
      <c r="AH11" s="119"/>
    </row>
    <row r="12" spans="2:34" s="25" customFormat="1" ht="82.5" customHeight="1" x14ac:dyDescent="0.2">
      <c r="B12" s="171" t="s">
        <v>800</v>
      </c>
      <c r="C12" s="291" t="s">
        <v>801</v>
      </c>
      <c r="D12" s="287"/>
      <c r="E12" s="289"/>
      <c r="F12" s="289"/>
      <c r="G12" s="287"/>
      <c r="J12" s="119"/>
      <c r="K12" s="119"/>
      <c r="L12" s="118"/>
      <c r="M12" s="118"/>
      <c r="N12" s="118"/>
      <c r="O12" s="118"/>
      <c r="P12" s="118"/>
      <c r="Q12" s="118"/>
      <c r="R12" s="118"/>
      <c r="S12" s="118"/>
      <c r="T12" s="118"/>
      <c r="U12" s="118"/>
      <c r="V12" s="118"/>
      <c r="W12" s="118"/>
      <c r="X12" s="118"/>
      <c r="Y12" s="118"/>
      <c r="Z12" s="118"/>
      <c r="AA12" s="118"/>
      <c r="AB12" s="118"/>
      <c r="AC12" s="119"/>
      <c r="AD12" s="119"/>
      <c r="AE12" s="119"/>
      <c r="AF12" s="119"/>
      <c r="AG12" s="119"/>
      <c r="AH12" s="119"/>
    </row>
    <row r="13" spans="2:34" s="25" customFormat="1" ht="216" customHeight="1" x14ac:dyDescent="0.2">
      <c r="B13" s="172" t="s">
        <v>817</v>
      </c>
      <c r="C13" s="170" t="s">
        <v>837</v>
      </c>
      <c r="D13" s="287"/>
      <c r="E13" s="289"/>
      <c r="F13" s="289"/>
      <c r="G13" s="287"/>
      <c r="J13" s="119"/>
      <c r="K13" s="119"/>
      <c r="L13" s="118"/>
      <c r="M13" s="118"/>
      <c r="N13" s="118"/>
      <c r="O13" s="118"/>
      <c r="P13" s="118"/>
      <c r="Q13" s="118"/>
      <c r="R13" s="118"/>
      <c r="S13" s="118"/>
      <c r="T13" s="118"/>
      <c r="U13" s="118"/>
      <c r="V13" s="118"/>
      <c r="W13" s="118"/>
      <c r="X13" s="118"/>
      <c r="Y13" s="118"/>
      <c r="Z13" s="118"/>
      <c r="AA13" s="118"/>
      <c r="AB13" s="118"/>
      <c r="AC13" s="119"/>
      <c r="AD13" s="119"/>
      <c r="AE13" s="119"/>
      <c r="AF13" s="119"/>
      <c r="AG13" s="119"/>
      <c r="AH13" s="119"/>
    </row>
    <row r="14" spans="2:34" s="25" customFormat="1" ht="82.5" customHeight="1" x14ac:dyDescent="0.2">
      <c r="B14" s="172" t="s">
        <v>802</v>
      </c>
      <c r="C14" s="292" t="s">
        <v>823</v>
      </c>
      <c r="D14" s="287"/>
      <c r="E14" s="289"/>
      <c r="F14" s="289"/>
      <c r="G14" s="287"/>
      <c r="J14" s="119"/>
      <c r="K14" s="119"/>
      <c r="L14" s="118"/>
      <c r="M14" s="118"/>
      <c r="N14" s="118"/>
      <c r="O14" s="118"/>
      <c r="P14" s="118"/>
      <c r="Q14" s="118"/>
      <c r="R14" s="118"/>
      <c r="S14" s="118"/>
      <c r="T14" s="118"/>
      <c r="U14" s="118"/>
      <c r="V14" s="118"/>
      <c r="W14" s="118"/>
      <c r="X14" s="118"/>
      <c r="Y14" s="118"/>
      <c r="Z14" s="118"/>
      <c r="AA14" s="118"/>
      <c r="AB14" s="118"/>
      <c r="AC14" s="119"/>
      <c r="AD14" s="119"/>
      <c r="AE14" s="119"/>
      <c r="AF14" s="119"/>
      <c r="AG14" s="119"/>
      <c r="AH14" s="119"/>
    </row>
    <row r="15" spans="2:34" s="25" customFormat="1" ht="72.75" customHeight="1" x14ac:dyDescent="0.2">
      <c r="B15" s="172" t="s">
        <v>803</v>
      </c>
      <c r="C15" s="170" t="s">
        <v>822</v>
      </c>
      <c r="D15" s="287"/>
      <c r="E15" s="289"/>
      <c r="F15" s="289"/>
      <c r="G15" s="287"/>
      <c r="J15" s="119"/>
      <c r="K15" s="119"/>
      <c r="L15" s="118"/>
      <c r="M15" s="118"/>
      <c r="N15" s="118"/>
      <c r="O15" s="118"/>
      <c r="P15" s="118"/>
      <c r="Q15" s="118"/>
      <c r="R15" s="118"/>
      <c r="S15" s="118"/>
      <c r="T15" s="118"/>
      <c r="U15" s="118"/>
      <c r="V15" s="118"/>
      <c r="W15" s="118"/>
      <c r="X15" s="118"/>
      <c r="Y15" s="118"/>
      <c r="Z15" s="118"/>
      <c r="AA15" s="118"/>
      <c r="AB15" s="118"/>
      <c r="AC15" s="119"/>
      <c r="AD15" s="119"/>
      <c r="AE15" s="119"/>
      <c r="AF15" s="119"/>
      <c r="AG15" s="119"/>
      <c r="AH15" s="119"/>
    </row>
    <row r="16" spans="2:34" s="25" customFormat="1" ht="225.75" customHeight="1" x14ac:dyDescent="0.2">
      <c r="B16" s="172" t="s">
        <v>804</v>
      </c>
      <c r="C16" s="292" t="s">
        <v>805</v>
      </c>
      <c r="D16" s="287"/>
      <c r="E16" s="289"/>
      <c r="F16" s="289"/>
      <c r="G16" s="287"/>
      <c r="J16" s="119"/>
      <c r="K16" s="119"/>
      <c r="L16" s="118"/>
      <c r="M16" s="118"/>
      <c r="N16" s="118"/>
      <c r="O16" s="118"/>
      <c r="P16" s="118"/>
      <c r="Q16" s="118"/>
      <c r="R16" s="118"/>
      <c r="S16" s="118"/>
      <c r="T16" s="118"/>
      <c r="U16" s="118"/>
      <c r="V16" s="118"/>
      <c r="W16" s="118"/>
      <c r="X16" s="118"/>
      <c r="Y16" s="118"/>
      <c r="Z16" s="118"/>
      <c r="AA16" s="118"/>
      <c r="AB16" s="118"/>
      <c r="AC16" s="119"/>
      <c r="AD16" s="119"/>
      <c r="AE16" s="119"/>
      <c r="AF16" s="119"/>
      <c r="AG16" s="119"/>
      <c r="AH16" s="119"/>
    </row>
    <row r="17" spans="1:173" s="25" customFormat="1" ht="42.75" customHeight="1" x14ac:dyDescent="0.2">
      <c r="B17" s="119"/>
      <c r="C17" s="119"/>
      <c r="D17" s="119"/>
      <c r="E17" s="119"/>
      <c r="F17" s="119"/>
      <c r="G17" s="119"/>
      <c r="H17" s="119"/>
      <c r="I17" s="119"/>
      <c r="J17" s="119"/>
      <c r="K17" s="119"/>
      <c r="L17" s="118"/>
      <c r="M17" s="118"/>
      <c r="N17" s="118"/>
      <c r="O17" s="118"/>
      <c r="P17" s="118"/>
      <c r="Q17" s="118"/>
      <c r="R17" s="118"/>
      <c r="S17" s="118"/>
      <c r="T17" s="118"/>
      <c r="U17" s="118"/>
      <c r="V17" s="118"/>
      <c r="W17" s="118"/>
      <c r="X17" s="118"/>
      <c r="Y17" s="118"/>
      <c r="Z17" s="118"/>
      <c r="AA17" s="118"/>
      <c r="AB17" s="118"/>
      <c r="AC17" s="119"/>
      <c r="AD17" s="119"/>
      <c r="AE17" s="119"/>
      <c r="AF17" s="119"/>
      <c r="AG17" s="119"/>
      <c r="AH17" s="119"/>
    </row>
    <row r="18" spans="1:173" s="25" customFormat="1" ht="26.25" x14ac:dyDescent="0.2">
      <c r="B18" s="120" t="s">
        <v>806</v>
      </c>
      <c r="C18" s="121">
        <v>0</v>
      </c>
      <c r="D18" s="119"/>
      <c r="E18" s="119"/>
      <c r="F18" s="119"/>
      <c r="G18" s="119"/>
      <c r="H18" s="119"/>
      <c r="I18" s="119"/>
      <c r="J18" s="119"/>
      <c r="K18" s="119"/>
      <c r="L18" s="118"/>
      <c r="M18" s="118"/>
      <c r="N18" s="118"/>
      <c r="O18" s="118"/>
      <c r="P18" s="118"/>
      <c r="Q18" s="118"/>
      <c r="R18" s="118"/>
      <c r="S18" s="118"/>
      <c r="T18" s="118"/>
      <c r="U18" s="118"/>
      <c r="V18" s="118"/>
      <c r="W18" s="118"/>
      <c r="X18" s="118"/>
      <c r="Y18" s="118"/>
      <c r="Z18" s="118"/>
      <c r="AA18" s="118"/>
      <c r="AB18" s="118"/>
      <c r="AC18" s="119"/>
      <c r="AD18" s="119"/>
      <c r="AE18" s="119"/>
      <c r="AF18" s="119"/>
      <c r="AG18" s="119"/>
      <c r="AH18" s="119"/>
    </row>
    <row r="19" spans="1:173" s="25" customFormat="1" ht="26.25" x14ac:dyDescent="0.2">
      <c r="B19" s="124" t="s">
        <v>807</v>
      </c>
      <c r="C19" s="123">
        <v>45428</v>
      </c>
      <c r="E19" s="289"/>
      <c r="F19" s="289"/>
      <c r="G19" s="289"/>
      <c r="H19" s="289"/>
      <c r="J19" s="119"/>
      <c r="K19" s="119"/>
      <c r="L19" s="118"/>
      <c r="M19" s="118"/>
      <c r="N19" s="118"/>
      <c r="O19" s="118"/>
      <c r="P19" s="118"/>
      <c r="Q19" s="118"/>
      <c r="R19" s="118"/>
      <c r="S19" s="118"/>
      <c r="T19" s="118"/>
      <c r="U19" s="118"/>
      <c r="V19" s="118"/>
      <c r="W19" s="118"/>
      <c r="X19" s="118"/>
      <c r="Y19" s="118"/>
      <c r="Z19" s="118"/>
      <c r="AA19" s="118"/>
      <c r="AB19" s="118"/>
      <c r="AC19" s="119"/>
      <c r="AD19" s="119"/>
      <c r="AE19" s="119"/>
      <c r="AF19" s="119"/>
      <c r="AG19" s="119"/>
      <c r="AH19" s="119"/>
    </row>
    <row r="20" spans="1:173" s="25" customFormat="1" ht="45" x14ac:dyDescent="0.2">
      <c r="B20" s="120" t="s">
        <v>808</v>
      </c>
      <c r="C20" s="121" t="s">
        <v>818</v>
      </c>
      <c r="E20" s="289"/>
      <c r="F20" s="289"/>
      <c r="G20" s="289"/>
      <c r="H20" s="289"/>
      <c r="J20" s="119"/>
      <c r="K20" s="119"/>
      <c r="L20" s="118"/>
      <c r="M20" s="118"/>
      <c r="N20" s="118"/>
      <c r="O20" s="118"/>
      <c r="P20" s="118"/>
      <c r="Q20" s="118"/>
      <c r="R20" s="118"/>
      <c r="S20" s="118"/>
      <c r="T20" s="118"/>
      <c r="U20" s="118"/>
      <c r="V20" s="118"/>
      <c r="W20" s="118"/>
      <c r="X20" s="118"/>
      <c r="Y20" s="118"/>
      <c r="Z20" s="118"/>
      <c r="AA20" s="118"/>
      <c r="AB20" s="118"/>
      <c r="AC20" s="119"/>
      <c r="AD20" s="119"/>
      <c r="AE20" s="119"/>
      <c r="AF20" s="119"/>
      <c r="AG20" s="119"/>
      <c r="AH20" s="119"/>
    </row>
    <row r="21" spans="1:173" s="25" customFormat="1" ht="26.25" x14ac:dyDescent="0.2">
      <c r="B21" s="120" t="s">
        <v>809</v>
      </c>
      <c r="C21" s="121" t="s">
        <v>819</v>
      </c>
      <c r="E21" s="289"/>
      <c r="F21" s="289"/>
      <c r="G21" s="289"/>
      <c r="H21" s="289"/>
      <c r="J21" s="119"/>
      <c r="K21" s="119"/>
      <c r="L21" s="118"/>
      <c r="M21" s="118"/>
      <c r="N21" s="118"/>
      <c r="O21" s="118"/>
      <c r="P21" s="118"/>
      <c r="Q21" s="118"/>
      <c r="R21" s="118"/>
      <c r="S21" s="118"/>
      <c r="T21" s="118"/>
      <c r="U21" s="118"/>
      <c r="V21" s="118"/>
      <c r="W21" s="118"/>
      <c r="X21" s="118"/>
      <c r="Y21" s="118"/>
      <c r="Z21" s="118"/>
      <c r="AA21" s="118"/>
      <c r="AB21" s="118"/>
      <c r="AC21" s="119"/>
      <c r="AD21" s="119"/>
      <c r="AE21" s="119"/>
      <c r="AF21" s="119"/>
      <c r="AG21" s="119"/>
      <c r="AH21" s="119"/>
    </row>
    <row r="22" spans="1:173" s="25" customFormat="1" ht="36" customHeight="1" x14ac:dyDescent="0.2">
      <c r="B22" s="120" t="s">
        <v>810</v>
      </c>
      <c r="C22" s="121" t="s">
        <v>820</v>
      </c>
      <c r="E22" s="289"/>
      <c r="F22" s="289"/>
      <c r="G22" s="289"/>
      <c r="H22" s="289"/>
      <c r="J22" s="119"/>
      <c r="K22" s="119"/>
      <c r="L22" s="118"/>
      <c r="M22" s="118"/>
      <c r="N22" s="118"/>
      <c r="O22" s="118"/>
      <c r="P22" s="118"/>
      <c r="Q22" s="118"/>
      <c r="R22" s="118"/>
      <c r="S22" s="118"/>
      <c r="T22" s="118"/>
      <c r="U22" s="118"/>
      <c r="V22" s="118"/>
      <c r="W22" s="118"/>
      <c r="X22" s="118"/>
      <c r="Y22" s="118"/>
      <c r="Z22" s="118"/>
      <c r="AA22" s="118"/>
      <c r="AB22" s="118"/>
      <c r="AC22" s="119"/>
      <c r="AD22" s="119"/>
      <c r="AE22" s="119"/>
      <c r="AF22" s="119"/>
      <c r="AG22" s="119"/>
      <c r="AH22" s="119"/>
    </row>
    <row r="23" spans="1:173" s="25" customFormat="1" ht="30" x14ac:dyDescent="0.2">
      <c r="B23" s="120" t="s">
        <v>821</v>
      </c>
      <c r="C23" s="122" t="s">
        <v>560</v>
      </c>
      <c r="E23" s="289"/>
      <c r="F23" s="289"/>
      <c r="G23" s="289"/>
      <c r="H23" s="289"/>
      <c r="J23" s="119"/>
      <c r="K23" s="119"/>
      <c r="L23" s="118"/>
      <c r="M23" s="118"/>
      <c r="N23" s="118"/>
      <c r="O23" s="118"/>
      <c r="P23" s="118"/>
      <c r="Q23" s="118"/>
      <c r="R23" s="118"/>
      <c r="S23" s="118"/>
      <c r="T23" s="118"/>
      <c r="U23" s="118"/>
      <c r="V23" s="118"/>
      <c r="W23" s="118"/>
      <c r="X23" s="118"/>
      <c r="Y23" s="118"/>
      <c r="Z23" s="118"/>
      <c r="AA23" s="118"/>
      <c r="AB23" s="118"/>
      <c r="AC23" s="119"/>
      <c r="AD23" s="119"/>
      <c r="AE23" s="119"/>
      <c r="AF23" s="119"/>
      <c r="AG23" s="119"/>
      <c r="AH23" s="119"/>
    </row>
    <row r="24" spans="1:173" s="25" customFormat="1" ht="45" x14ac:dyDescent="0.2">
      <c r="B24" s="120" t="s">
        <v>811</v>
      </c>
      <c r="C24" s="122" t="s">
        <v>659</v>
      </c>
      <c r="E24" s="289"/>
      <c r="F24" s="289"/>
      <c r="G24" s="289"/>
      <c r="H24" s="289"/>
      <c r="J24" s="119"/>
      <c r="K24" s="119"/>
      <c r="L24" s="118"/>
      <c r="M24" s="118"/>
      <c r="N24" s="118"/>
      <c r="O24" s="118"/>
      <c r="P24" s="118"/>
      <c r="Q24" s="118"/>
      <c r="R24" s="118"/>
      <c r="S24" s="118"/>
      <c r="T24" s="118"/>
      <c r="U24" s="118"/>
      <c r="V24" s="118"/>
      <c r="W24" s="118"/>
      <c r="X24" s="118"/>
      <c r="Y24" s="118"/>
      <c r="Z24" s="118"/>
      <c r="AA24" s="118"/>
      <c r="AB24" s="118"/>
      <c r="AC24" s="119"/>
      <c r="AD24" s="119"/>
      <c r="AE24" s="119"/>
      <c r="AF24" s="119"/>
      <c r="AG24" s="119"/>
      <c r="AH24" s="119"/>
    </row>
    <row r="25" spans="1:173" s="25" customFormat="1" ht="45" x14ac:dyDescent="0.2">
      <c r="B25" s="120" t="s">
        <v>812</v>
      </c>
      <c r="C25" s="122" t="s">
        <v>813</v>
      </c>
      <c r="E25" s="289"/>
      <c r="F25" s="289"/>
      <c r="G25" s="289"/>
      <c r="H25" s="289"/>
      <c r="J25" s="119"/>
      <c r="K25" s="119"/>
      <c r="L25" s="118"/>
      <c r="M25" s="118"/>
      <c r="N25" s="118"/>
      <c r="O25" s="118"/>
      <c r="P25" s="118"/>
      <c r="Q25" s="118"/>
      <c r="R25" s="118"/>
      <c r="S25" s="118"/>
      <c r="T25" s="118"/>
      <c r="U25" s="118"/>
      <c r="V25" s="118"/>
      <c r="W25" s="118"/>
      <c r="X25" s="118"/>
      <c r="Y25" s="118"/>
      <c r="Z25" s="118"/>
      <c r="AA25" s="118"/>
      <c r="AB25" s="118"/>
      <c r="AC25" s="119"/>
      <c r="AD25" s="119"/>
      <c r="AE25" s="119"/>
      <c r="AF25" s="119"/>
      <c r="AG25" s="119"/>
      <c r="AH25" s="119"/>
    </row>
    <row r="26" spans="1:173" s="25" customFormat="1" ht="30" x14ac:dyDescent="0.2">
      <c r="B26" s="120" t="s">
        <v>814</v>
      </c>
      <c r="C26" s="122" t="s">
        <v>813</v>
      </c>
      <c r="E26" s="289"/>
      <c r="F26" s="289"/>
      <c r="G26" s="289"/>
      <c r="H26" s="289"/>
      <c r="J26" s="119"/>
      <c r="K26" s="119"/>
      <c r="L26" s="118"/>
      <c r="M26" s="118"/>
      <c r="N26" s="118"/>
      <c r="O26" s="118"/>
      <c r="P26" s="118"/>
      <c r="Q26" s="118"/>
      <c r="R26" s="118"/>
      <c r="S26" s="118"/>
      <c r="T26" s="118"/>
      <c r="U26" s="118"/>
      <c r="V26" s="118"/>
      <c r="W26" s="118"/>
      <c r="X26" s="118"/>
      <c r="Y26" s="118"/>
      <c r="Z26" s="118"/>
      <c r="AA26" s="118"/>
      <c r="AB26" s="118"/>
      <c r="AC26" s="119"/>
      <c r="AD26" s="119"/>
      <c r="AE26" s="119"/>
      <c r="AF26" s="119"/>
      <c r="AG26" s="119"/>
      <c r="AH26" s="119"/>
    </row>
    <row r="27" spans="1:173" s="25" customFormat="1" ht="82.5" customHeight="1" thickBot="1" x14ac:dyDescent="0.25">
      <c r="B27" s="119"/>
      <c r="C27" s="119"/>
      <c r="E27" s="289"/>
      <c r="F27" s="289"/>
      <c r="G27" s="289"/>
      <c r="H27" s="289"/>
      <c r="J27" s="119"/>
      <c r="K27" s="119"/>
      <c r="L27" s="118"/>
      <c r="M27" s="118"/>
      <c r="N27" s="118"/>
      <c r="O27" s="118"/>
      <c r="P27" s="118"/>
      <c r="Q27" s="118"/>
      <c r="R27" s="118"/>
      <c r="S27" s="118"/>
      <c r="T27" s="118"/>
      <c r="U27" s="118"/>
      <c r="V27" s="118"/>
      <c r="W27" s="118"/>
      <c r="X27" s="118"/>
      <c r="Y27" s="118"/>
      <c r="Z27" s="118"/>
      <c r="AA27" s="118"/>
      <c r="AB27" s="118"/>
      <c r="AC27" s="119"/>
      <c r="AD27" s="119"/>
      <c r="AE27" s="119"/>
      <c r="AF27" s="119"/>
      <c r="AG27" s="119"/>
      <c r="AH27" s="119"/>
    </row>
    <row r="28" spans="1:173" s="25" customFormat="1" ht="53.25" customHeight="1" x14ac:dyDescent="0.2">
      <c r="A28" s="295" t="s">
        <v>0</v>
      </c>
      <c r="B28" s="246" t="s">
        <v>1</v>
      </c>
      <c r="C28" s="246" t="s">
        <v>2</v>
      </c>
      <c r="D28" s="248" t="s">
        <v>360</v>
      </c>
      <c r="E28" s="256" t="s">
        <v>3</v>
      </c>
      <c r="F28" s="254"/>
      <c r="G28" s="254"/>
      <c r="H28" s="255"/>
      <c r="I28" s="246" t="s">
        <v>4</v>
      </c>
      <c r="J28" s="272" t="s">
        <v>6</v>
      </c>
      <c r="K28" s="273"/>
      <c r="L28" s="216"/>
      <c r="M28" s="261" t="s">
        <v>7</v>
      </c>
      <c r="N28" s="262"/>
      <c r="O28" s="262"/>
      <c r="P28" s="262"/>
      <c r="Q28" s="262"/>
      <c r="R28" s="262"/>
      <c r="S28" s="262"/>
      <c r="T28" s="262"/>
      <c r="U28" s="263"/>
      <c r="V28" s="260" t="s">
        <v>361</v>
      </c>
      <c r="W28" s="257"/>
      <c r="X28" s="260" t="s">
        <v>8</v>
      </c>
      <c r="Y28" s="264" t="s">
        <v>362</v>
      </c>
      <c r="Z28" s="265"/>
      <c r="AA28" s="260" t="s">
        <v>9</v>
      </c>
      <c r="AB28" s="276"/>
      <c r="AC28" s="250" t="s">
        <v>10</v>
      </c>
      <c r="AD28" s="250" t="s">
        <v>11</v>
      </c>
      <c r="AE28" s="250" t="s">
        <v>12</v>
      </c>
      <c r="AF28" s="270" t="s">
        <v>363</v>
      </c>
      <c r="AG28" s="271"/>
      <c r="AH28" s="252" t="s">
        <v>13</v>
      </c>
      <c r="AI28" s="217"/>
      <c r="AJ28" s="217"/>
      <c r="AK28" s="217"/>
      <c r="AL28" s="217"/>
      <c r="AM28" s="217"/>
      <c r="AN28" s="217"/>
      <c r="AO28" s="217"/>
      <c r="AP28" s="217"/>
      <c r="AQ28" s="217"/>
      <c r="AR28" s="217"/>
      <c r="AS28" s="217"/>
      <c r="AT28" s="217"/>
      <c r="AU28" s="217"/>
      <c r="AV28" s="217"/>
      <c r="AW28" s="217"/>
      <c r="AX28" s="217"/>
      <c r="AY28" s="217"/>
      <c r="AZ28" s="217"/>
      <c r="BA28" s="217"/>
      <c r="BB28" s="217"/>
      <c r="BC28" s="245" t="s">
        <v>764</v>
      </c>
      <c r="BD28" s="245"/>
      <c r="BE28" s="245"/>
      <c r="BF28" s="245"/>
    </row>
    <row r="29" spans="1:173" s="86" customFormat="1" ht="69" customHeight="1" thickBot="1" x14ac:dyDescent="0.25">
      <c r="A29" s="296"/>
      <c r="B29" s="247"/>
      <c r="C29" s="247"/>
      <c r="D29" s="249"/>
      <c r="E29" s="218" t="s">
        <v>14</v>
      </c>
      <c r="F29" s="219" t="s">
        <v>15</v>
      </c>
      <c r="G29" s="219" t="s">
        <v>16</v>
      </c>
      <c r="H29" s="219" t="s">
        <v>17</v>
      </c>
      <c r="I29" s="247"/>
      <c r="J29" s="220" t="s">
        <v>18</v>
      </c>
      <c r="K29" s="220" t="s">
        <v>364</v>
      </c>
      <c r="L29" s="220" t="s">
        <v>19</v>
      </c>
      <c r="M29" s="221" t="s">
        <v>20</v>
      </c>
      <c r="N29" s="221" t="s">
        <v>21</v>
      </c>
      <c r="O29" s="221" t="s">
        <v>22</v>
      </c>
      <c r="P29" s="221" t="s">
        <v>23</v>
      </c>
      <c r="Q29" s="221" t="s">
        <v>24</v>
      </c>
      <c r="R29" s="221" t="s">
        <v>25</v>
      </c>
      <c r="S29" s="221" t="s">
        <v>26</v>
      </c>
      <c r="T29" s="274" t="s">
        <v>27</v>
      </c>
      <c r="U29" s="274" t="s">
        <v>27</v>
      </c>
      <c r="V29" s="258"/>
      <c r="W29" s="259"/>
      <c r="X29" s="275"/>
      <c r="Y29" s="266"/>
      <c r="Z29" s="267"/>
      <c r="AA29" s="275"/>
      <c r="AB29" s="277"/>
      <c r="AC29" s="251"/>
      <c r="AD29" s="251"/>
      <c r="AE29" s="251"/>
      <c r="AF29" s="222" t="s">
        <v>28</v>
      </c>
      <c r="AG29" s="222" t="s">
        <v>365</v>
      </c>
      <c r="AH29" s="253"/>
      <c r="AI29" s="100" t="s">
        <v>501</v>
      </c>
      <c r="AJ29" s="98" t="s">
        <v>502</v>
      </c>
      <c r="AK29" s="98" t="s">
        <v>503</v>
      </c>
      <c r="AL29" s="100" t="s">
        <v>504</v>
      </c>
      <c r="AM29" s="99" t="s">
        <v>505</v>
      </c>
      <c r="AN29" s="101" t="s">
        <v>506</v>
      </c>
      <c r="AO29" s="101" t="s">
        <v>507</v>
      </c>
      <c r="AP29" s="101" t="s">
        <v>22</v>
      </c>
      <c r="AQ29" s="100" t="s">
        <v>508</v>
      </c>
      <c r="AR29" s="98" t="s">
        <v>509</v>
      </c>
      <c r="AS29" s="100" t="s">
        <v>510</v>
      </c>
      <c r="AT29" s="100" t="s">
        <v>511</v>
      </c>
      <c r="AU29" s="98" t="s">
        <v>512</v>
      </c>
      <c r="AV29" s="98" t="s">
        <v>513</v>
      </c>
      <c r="AW29" s="100" t="s">
        <v>514</v>
      </c>
      <c r="AX29" s="98" t="s">
        <v>515</v>
      </c>
      <c r="AY29" s="100" t="s">
        <v>516</v>
      </c>
      <c r="AZ29" s="98" t="s">
        <v>517</v>
      </c>
      <c r="BA29" s="98" t="s">
        <v>518</v>
      </c>
      <c r="BB29" s="116" t="s">
        <v>552</v>
      </c>
      <c r="BC29" s="223" t="s">
        <v>519</v>
      </c>
      <c r="BD29" s="223" t="s">
        <v>520</v>
      </c>
      <c r="BE29" s="224" t="s">
        <v>521</v>
      </c>
      <c r="BF29" s="223" t="s">
        <v>500</v>
      </c>
      <c r="BG29" s="117"/>
      <c r="BH29" s="117"/>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row>
    <row r="30" spans="1:173" s="202" customFormat="1" ht="255.75" customHeight="1" thickBot="1" x14ac:dyDescent="0.25">
      <c r="A30" s="225" t="s">
        <v>29</v>
      </c>
      <c r="B30" s="173" t="s">
        <v>30</v>
      </c>
      <c r="C30" s="174" t="s">
        <v>31</v>
      </c>
      <c r="D30" s="175" t="s">
        <v>32</v>
      </c>
      <c r="E30" s="226" t="s">
        <v>33</v>
      </c>
      <c r="F30" s="226" t="s">
        <v>33</v>
      </c>
      <c r="G30" s="226" t="s">
        <v>33</v>
      </c>
      <c r="H30" s="226" t="s">
        <v>33</v>
      </c>
      <c r="I30" s="176" t="s">
        <v>249</v>
      </c>
      <c r="J30" s="175" t="s">
        <v>414</v>
      </c>
      <c r="K30" s="237" t="s">
        <v>415</v>
      </c>
      <c r="L30" s="200" t="s">
        <v>37</v>
      </c>
      <c r="M30" s="200">
        <v>15</v>
      </c>
      <c r="N30" s="200">
        <v>15</v>
      </c>
      <c r="O30" s="200">
        <v>15</v>
      </c>
      <c r="P30" s="200">
        <v>15</v>
      </c>
      <c r="Q30" s="200">
        <v>15</v>
      </c>
      <c r="R30" s="200">
        <v>15</v>
      </c>
      <c r="S30" s="200">
        <v>10</v>
      </c>
      <c r="T30" s="200">
        <v>100</v>
      </c>
      <c r="U30" s="200" t="s">
        <v>38</v>
      </c>
      <c r="V30" s="200" t="s">
        <v>39</v>
      </c>
      <c r="W30" s="200" t="s">
        <v>38</v>
      </c>
      <c r="X30" s="200" t="s">
        <v>38</v>
      </c>
      <c r="Y30" s="227">
        <v>100</v>
      </c>
      <c r="Z30" s="175" t="s">
        <v>40</v>
      </c>
      <c r="AA30" s="175">
        <v>100</v>
      </c>
      <c r="AB30" s="175" t="s">
        <v>40</v>
      </c>
      <c r="AC30" s="125" t="s">
        <v>477</v>
      </c>
      <c r="AD30" s="125" t="s">
        <v>476</v>
      </c>
      <c r="AE30" s="125" t="s">
        <v>452</v>
      </c>
      <c r="AF30" s="228">
        <v>45292</v>
      </c>
      <c r="AG30" s="228">
        <v>45646</v>
      </c>
      <c r="AH30" s="126" t="s">
        <v>453</v>
      </c>
      <c r="AI30" s="126" t="s">
        <v>555</v>
      </c>
      <c r="AJ30" s="126" t="s">
        <v>30</v>
      </c>
      <c r="AK30" s="126" t="s">
        <v>556</v>
      </c>
      <c r="AL30" s="286" t="s">
        <v>838</v>
      </c>
      <c r="AM30" s="126" t="s">
        <v>626</v>
      </c>
      <c r="AN30" s="126" t="s">
        <v>557</v>
      </c>
      <c r="AO30" s="126" t="s">
        <v>558</v>
      </c>
      <c r="AP30" s="126" t="s">
        <v>559</v>
      </c>
      <c r="AQ30" s="126" t="s">
        <v>560</v>
      </c>
      <c r="AR30" s="126" t="s">
        <v>561</v>
      </c>
      <c r="AS30" s="126" t="s">
        <v>560</v>
      </c>
      <c r="AT30" s="126" t="s">
        <v>560</v>
      </c>
      <c r="AU30" s="126" t="s">
        <v>442</v>
      </c>
      <c r="AV30" s="126" t="s">
        <v>442</v>
      </c>
      <c r="AW30" s="126" t="s">
        <v>562</v>
      </c>
      <c r="AX30" s="126" t="s">
        <v>551</v>
      </c>
      <c r="AY30" s="126" t="s">
        <v>597</v>
      </c>
      <c r="AZ30" s="126" t="s">
        <v>560</v>
      </c>
      <c r="BA30" s="126" t="s">
        <v>560</v>
      </c>
      <c r="BB30" s="126" t="s">
        <v>578</v>
      </c>
      <c r="BC30" s="126" t="s">
        <v>563</v>
      </c>
      <c r="BD30" s="126" t="s">
        <v>579</v>
      </c>
      <c r="BE30" s="126" t="s">
        <v>564</v>
      </c>
      <c r="BF30" s="126" t="s">
        <v>580</v>
      </c>
      <c r="BG30" s="201"/>
      <c r="BH30" s="201"/>
    </row>
    <row r="31" spans="1:173" s="202" customFormat="1" ht="159.75" customHeight="1" thickBot="1" x14ac:dyDescent="0.25">
      <c r="A31" s="182" t="s">
        <v>42</v>
      </c>
      <c r="B31" s="177" t="s">
        <v>30</v>
      </c>
      <c r="C31" s="178" t="s">
        <v>43</v>
      </c>
      <c r="D31" s="111" t="s">
        <v>44</v>
      </c>
      <c r="E31" s="144" t="s">
        <v>33</v>
      </c>
      <c r="F31" s="144" t="s">
        <v>33</v>
      </c>
      <c r="G31" s="144" t="s">
        <v>33</v>
      </c>
      <c r="H31" s="144" t="s">
        <v>33</v>
      </c>
      <c r="I31" s="179" t="s">
        <v>249</v>
      </c>
      <c r="J31" s="111" t="s">
        <v>46</v>
      </c>
      <c r="K31" s="238" t="s">
        <v>312</v>
      </c>
      <c r="L31" s="102" t="s">
        <v>37</v>
      </c>
      <c r="M31" s="102">
        <v>15</v>
      </c>
      <c r="N31" s="102">
        <v>15</v>
      </c>
      <c r="O31" s="102">
        <v>15</v>
      </c>
      <c r="P31" s="102">
        <v>15</v>
      </c>
      <c r="Q31" s="102">
        <v>15</v>
      </c>
      <c r="R31" s="102">
        <v>15</v>
      </c>
      <c r="S31" s="102">
        <v>10</v>
      </c>
      <c r="T31" s="102">
        <f>SUM(M31:S31)</f>
        <v>100</v>
      </c>
      <c r="U31" s="102" t="s">
        <v>38</v>
      </c>
      <c r="V31" s="102" t="s">
        <v>39</v>
      </c>
      <c r="W31" s="102" t="s">
        <v>38</v>
      </c>
      <c r="X31" s="102" t="s">
        <v>38</v>
      </c>
      <c r="Y31" s="183">
        <v>100</v>
      </c>
      <c r="Z31" s="111" t="str">
        <f>VLOOKUP(Y31,CLASIFICACIÓNCONTROLES,2)</f>
        <v>FUERTE</v>
      </c>
      <c r="AA31" s="111">
        <f>ROUND(AVERAGE(Y31:Y31),0)</f>
        <v>100</v>
      </c>
      <c r="AB31" s="111" t="s">
        <v>40</v>
      </c>
      <c r="AC31" s="103" t="s">
        <v>316</v>
      </c>
      <c r="AD31" s="103" t="s">
        <v>492</v>
      </c>
      <c r="AE31" s="103" t="s">
        <v>317</v>
      </c>
      <c r="AF31" s="229">
        <v>45444</v>
      </c>
      <c r="AG31" s="229">
        <v>45473</v>
      </c>
      <c r="AH31" s="127" t="s">
        <v>318</v>
      </c>
      <c r="AI31" s="126" t="s">
        <v>555</v>
      </c>
      <c r="AJ31" s="126" t="s">
        <v>30</v>
      </c>
      <c r="AK31" s="126" t="s">
        <v>556</v>
      </c>
      <c r="AL31" s="286" t="s">
        <v>839</v>
      </c>
      <c r="AM31" s="127" t="s">
        <v>560</v>
      </c>
      <c r="AN31" s="127" t="s">
        <v>560</v>
      </c>
      <c r="AO31" s="127" t="s">
        <v>586</v>
      </c>
      <c r="AP31" s="127" t="s">
        <v>581</v>
      </c>
      <c r="AQ31" s="127" t="s">
        <v>560</v>
      </c>
      <c r="AR31" s="127" t="s">
        <v>582</v>
      </c>
      <c r="AS31" s="127" t="s">
        <v>560</v>
      </c>
      <c r="AT31" s="127" t="s">
        <v>560</v>
      </c>
      <c r="AU31" s="127" t="s">
        <v>451</v>
      </c>
      <c r="AV31" s="127" t="s">
        <v>451</v>
      </c>
      <c r="AW31" s="127" t="s">
        <v>560</v>
      </c>
      <c r="AX31" s="127" t="s">
        <v>560</v>
      </c>
      <c r="AY31" s="127" t="s">
        <v>560</v>
      </c>
      <c r="AZ31" s="127" t="s">
        <v>560</v>
      </c>
      <c r="BA31" s="127" t="s">
        <v>583</v>
      </c>
      <c r="BB31" s="127" t="s">
        <v>560</v>
      </c>
      <c r="BC31" s="127" t="s">
        <v>584</v>
      </c>
      <c r="BD31" s="127" t="s">
        <v>585</v>
      </c>
      <c r="BE31" s="127" t="s">
        <v>765</v>
      </c>
      <c r="BF31" s="126" t="s">
        <v>670</v>
      </c>
      <c r="BG31" s="201"/>
      <c r="BH31" s="201"/>
    </row>
    <row r="32" spans="1:173" s="202" customFormat="1" ht="135.75" thickBot="1" x14ac:dyDescent="0.25">
      <c r="A32" s="182" t="s">
        <v>47</v>
      </c>
      <c r="B32" s="177" t="s">
        <v>48</v>
      </c>
      <c r="C32" s="128" t="s">
        <v>49</v>
      </c>
      <c r="D32" s="111" t="s">
        <v>50</v>
      </c>
      <c r="E32" s="128" t="s">
        <v>33</v>
      </c>
      <c r="F32" s="128" t="s">
        <v>33</v>
      </c>
      <c r="G32" s="128" t="s">
        <v>33</v>
      </c>
      <c r="H32" s="128" t="s">
        <v>33</v>
      </c>
      <c r="I32" s="180" t="s">
        <v>246</v>
      </c>
      <c r="J32" s="103" t="s">
        <v>783</v>
      </c>
      <c r="K32" s="238" t="s">
        <v>366</v>
      </c>
      <c r="L32" s="129" t="s">
        <v>37</v>
      </c>
      <c r="M32" s="102">
        <v>15</v>
      </c>
      <c r="N32" s="102">
        <v>15</v>
      </c>
      <c r="O32" s="102">
        <v>15</v>
      </c>
      <c r="P32" s="102">
        <v>15</v>
      </c>
      <c r="Q32" s="102">
        <v>15</v>
      </c>
      <c r="R32" s="102">
        <v>15</v>
      </c>
      <c r="S32" s="102">
        <v>10</v>
      </c>
      <c r="T32" s="102">
        <f>SUM(M32:S32)</f>
        <v>100</v>
      </c>
      <c r="U32" s="102" t="s">
        <v>38</v>
      </c>
      <c r="V32" s="102" t="s">
        <v>39</v>
      </c>
      <c r="W32" s="102" t="s">
        <v>38</v>
      </c>
      <c r="X32" s="102" t="s">
        <v>38</v>
      </c>
      <c r="Y32" s="181">
        <v>100</v>
      </c>
      <c r="Z32" s="230" t="s">
        <v>40</v>
      </c>
      <c r="AA32" s="186">
        <v>100</v>
      </c>
      <c r="AB32" s="109" t="s">
        <v>40</v>
      </c>
      <c r="AC32" s="130" t="s">
        <v>478</v>
      </c>
      <c r="AD32" s="105" t="s">
        <v>499</v>
      </c>
      <c r="AE32" s="105" t="s">
        <v>247</v>
      </c>
      <c r="AF32" s="229">
        <v>45474</v>
      </c>
      <c r="AG32" s="229">
        <v>45656</v>
      </c>
      <c r="AH32" s="131" t="s">
        <v>457</v>
      </c>
      <c r="AI32" s="126" t="s">
        <v>565</v>
      </c>
      <c r="AJ32" s="126" t="s">
        <v>566</v>
      </c>
      <c r="AK32" s="126" t="s">
        <v>567</v>
      </c>
      <c r="AL32" s="286" t="s">
        <v>840</v>
      </c>
      <c r="AM32" s="131" t="s">
        <v>560</v>
      </c>
      <c r="AN32" s="131" t="s">
        <v>560</v>
      </c>
      <c r="AO32" s="131" t="s">
        <v>560</v>
      </c>
      <c r="AP32" s="131" t="s">
        <v>587</v>
      </c>
      <c r="AQ32" s="131" t="s">
        <v>560</v>
      </c>
      <c r="AR32" s="131" t="s">
        <v>588</v>
      </c>
      <c r="AS32" s="131" t="s">
        <v>560</v>
      </c>
      <c r="AT32" s="131" t="s">
        <v>560</v>
      </c>
      <c r="AU32" s="131" t="s">
        <v>451</v>
      </c>
      <c r="AV32" s="131" t="s">
        <v>451</v>
      </c>
      <c r="AW32" s="131" t="s">
        <v>560</v>
      </c>
      <c r="AX32" s="131" t="s">
        <v>560</v>
      </c>
      <c r="AY32" s="131" t="s">
        <v>560</v>
      </c>
      <c r="AZ32" s="131" t="s">
        <v>560</v>
      </c>
      <c r="BA32" s="131" t="s">
        <v>583</v>
      </c>
      <c r="BB32" s="165" t="s">
        <v>560</v>
      </c>
      <c r="BC32" s="165" t="s">
        <v>589</v>
      </c>
      <c r="BD32" s="165" t="s">
        <v>585</v>
      </c>
      <c r="BE32" s="165" t="s">
        <v>590</v>
      </c>
      <c r="BF32" s="126" t="s">
        <v>766</v>
      </c>
      <c r="BG32" s="201"/>
      <c r="BH32" s="201"/>
    </row>
    <row r="33" spans="1:60" s="202" customFormat="1" ht="291" customHeight="1" thickBot="1" x14ac:dyDescent="0.25">
      <c r="A33" s="182" t="s">
        <v>53</v>
      </c>
      <c r="B33" s="115" t="s">
        <v>54</v>
      </c>
      <c r="C33" s="162" t="s">
        <v>446</v>
      </c>
      <c r="D33" s="111" t="s">
        <v>248</v>
      </c>
      <c r="E33" s="132" t="s">
        <v>33</v>
      </c>
      <c r="F33" s="132" t="s">
        <v>33</v>
      </c>
      <c r="G33" s="132" t="s">
        <v>33</v>
      </c>
      <c r="H33" s="132" t="s">
        <v>33</v>
      </c>
      <c r="I33" s="180" t="s">
        <v>246</v>
      </c>
      <c r="J33" s="104" t="s">
        <v>56</v>
      </c>
      <c r="K33" s="238" t="s">
        <v>443</v>
      </c>
      <c r="L33" s="133" t="s">
        <v>37</v>
      </c>
      <c r="M33" s="102">
        <v>15</v>
      </c>
      <c r="N33" s="102">
        <v>15</v>
      </c>
      <c r="O33" s="102">
        <v>15</v>
      </c>
      <c r="P33" s="102">
        <v>15</v>
      </c>
      <c r="Q33" s="102">
        <v>15</v>
      </c>
      <c r="R33" s="102">
        <v>15</v>
      </c>
      <c r="S33" s="102">
        <v>10</v>
      </c>
      <c r="T33" s="134">
        <v>100</v>
      </c>
      <c r="U33" s="114" t="s">
        <v>38</v>
      </c>
      <c r="V33" s="102" t="s">
        <v>39</v>
      </c>
      <c r="W33" s="102" t="s">
        <v>38</v>
      </c>
      <c r="X33" s="102" t="s">
        <v>38</v>
      </c>
      <c r="Y33" s="183">
        <v>100</v>
      </c>
      <c r="Z33" s="111" t="str">
        <f t="shared" ref="Z33" si="0">VLOOKUP(Y33,CLASIFICACIÓNCONTROLES,2)</f>
        <v>FUERTE</v>
      </c>
      <c r="AA33" s="186">
        <f>ROUND(AVERAGE(Y33:Y33),0)</f>
        <v>100</v>
      </c>
      <c r="AB33" s="109" t="s">
        <v>40</v>
      </c>
      <c r="AC33" s="114" t="s">
        <v>463</v>
      </c>
      <c r="AD33" s="114" t="s">
        <v>491</v>
      </c>
      <c r="AE33" s="114" t="s">
        <v>444</v>
      </c>
      <c r="AF33" s="229">
        <v>45383</v>
      </c>
      <c r="AG33" s="229">
        <v>45443</v>
      </c>
      <c r="AH33" s="135" t="s">
        <v>445</v>
      </c>
      <c r="AI33" s="126" t="s">
        <v>565</v>
      </c>
      <c r="AJ33" s="126" t="s">
        <v>54</v>
      </c>
      <c r="AK33" s="126" t="s">
        <v>568</v>
      </c>
      <c r="AL33" s="135" t="s">
        <v>55</v>
      </c>
      <c r="AM33" s="135" t="s">
        <v>560</v>
      </c>
      <c r="AN33" s="135" t="s">
        <v>560</v>
      </c>
      <c r="AO33" s="135" t="s">
        <v>591</v>
      </c>
      <c r="AP33" s="127" t="s">
        <v>581</v>
      </c>
      <c r="AQ33" s="135" t="s">
        <v>560</v>
      </c>
      <c r="AR33" s="135" t="s">
        <v>491</v>
      </c>
      <c r="AS33" s="135" t="s">
        <v>560</v>
      </c>
      <c r="AT33" s="135" t="s">
        <v>560</v>
      </c>
      <c r="AU33" s="135" t="s">
        <v>451</v>
      </c>
      <c r="AV33" s="135" t="s">
        <v>451</v>
      </c>
      <c r="AW33" s="135" t="s">
        <v>592</v>
      </c>
      <c r="AX33" s="135" t="s">
        <v>551</v>
      </c>
      <c r="AY33" s="135" t="s">
        <v>560</v>
      </c>
      <c r="AZ33" s="135" t="s">
        <v>560</v>
      </c>
      <c r="BA33" s="135" t="s">
        <v>593</v>
      </c>
      <c r="BB33" s="149" t="s">
        <v>560</v>
      </c>
      <c r="BC33" s="149" t="s">
        <v>671</v>
      </c>
      <c r="BD33" s="149" t="s">
        <v>672</v>
      </c>
      <c r="BE33" s="149" t="s">
        <v>594</v>
      </c>
      <c r="BF33" s="126" t="s">
        <v>673</v>
      </c>
      <c r="BG33" s="201"/>
      <c r="BH33" s="201"/>
    </row>
    <row r="34" spans="1:60" s="205" customFormat="1" ht="99" customHeight="1" thickBot="1" x14ac:dyDescent="0.25">
      <c r="A34" s="182" t="s">
        <v>57</v>
      </c>
      <c r="B34" s="115" t="s">
        <v>54</v>
      </c>
      <c r="C34" s="184" t="s">
        <v>59</v>
      </c>
      <c r="D34" s="109" t="s">
        <v>390</v>
      </c>
      <c r="E34" s="132" t="s">
        <v>33</v>
      </c>
      <c r="F34" s="132" t="s">
        <v>33</v>
      </c>
      <c r="G34" s="132" t="s">
        <v>33</v>
      </c>
      <c r="H34" s="132" t="s">
        <v>33</v>
      </c>
      <c r="I34" s="185" t="s">
        <v>249</v>
      </c>
      <c r="J34" s="106" t="s">
        <v>395</v>
      </c>
      <c r="K34" s="239" t="s">
        <v>294</v>
      </c>
      <c r="L34" s="136" t="s">
        <v>37</v>
      </c>
      <c r="M34" s="108">
        <v>15</v>
      </c>
      <c r="N34" s="108">
        <v>15</v>
      </c>
      <c r="O34" s="108">
        <v>15</v>
      </c>
      <c r="P34" s="108">
        <v>15</v>
      </c>
      <c r="Q34" s="108">
        <v>15</v>
      </c>
      <c r="R34" s="108">
        <v>15</v>
      </c>
      <c r="S34" s="108">
        <v>10</v>
      </c>
      <c r="T34" s="108">
        <f>SUM(M34:S35)</f>
        <v>200</v>
      </c>
      <c r="U34" s="108" t="s">
        <v>38</v>
      </c>
      <c r="V34" s="108" t="s">
        <v>39</v>
      </c>
      <c r="W34" s="108" t="s">
        <v>38</v>
      </c>
      <c r="X34" s="108" t="s">
        <v>38</v>
      </c>
      <c r="Y34" s="186">
        <v>100</v>
      </c>
      <c r="Z34" s="109" t="str">
        <f t="shared" ref="Z34" si="1">VLOOKUP(Y34,CLASIFICACIÓNCONTROLES,2)</f>
        <v>FUERTE</v>
      </c>
      <c r="AA34" s="186">
        <f>ROUND(AVERAGE(Y34:Y34),0)</f>
        <v>100</v>
      </c>
      <c r="AB34" s="109" t="s">
        <v>40</v>
      </c>
      <c r="AC34" s="108" t="s">
        <v>479</v>
      </c>
      <c r="AD34" s="137" t="s">
        <v>391</v>
      </c>
      <c r="AE34" s="105" t="s">
        <v>426</v>
      </c>
      <c r="AF34" s="231">
        <v>45442</v>
      </c>
      <c r="AG34" s="231">
        <v>45646</v>
      </c>
      <c r="AH34" s="138" t="s">
        <v>295</v>
      </c>
      <c r="AI34" s="139" t="s">
        <v>555</v>
      </c>
      <c r="AJ34" s="139" t="s">
        <v>54</v>
      </c>
      <c r="AK34" s="139" t="s">
        <v>568</v>
      </c>
      <c r="AL34" s="138" t="s">
        <v>58</v>
      </c>
      <c r="AM34" s="138" t="s">
        <v>560</v>
      </c>
      <c r="AN34" s="138" t="s">
        <v>560</v>
      </c>
      <c r="AO34" s="138" t="s">
        <v>595</v>
      </c>
      <c r="AP34" s="138" t="s">
        <v>581</v>
      </c>
      <c r="AQ34" s="138" t="s">
        <v>560</v>
      </c>
      <c r="AR34" s="138" t="s">
        <v>391</v>
      </c>
      <c r="AS34" s="138" t="s">
        <v>560</v>
      </c>
      <c r="AT34" s="138" t="s">
        <v>560</v>
      </c>
      <c r="AU34" s="138" t="s">
        <v>451</v>
      </c>
      <c r="AV34" s="138" t="s">
        <v>442</v>
      </c>
      <c r="AW34" s="138" t="s">
        <v>596</v>
      </c>
      <c r="AX34" s="138" t="s">
        <v>551</v>
      </c>
      <c r="AY34" s="138" t="s">
        <v>597</v>
      </c>
      <c r="AZ34" s="138" t="s">
        <v>560</v>
      </c>
      <c r="BA34" s="138" t="s">
        <v>598</v>
      </c>
      <c r="BB34" s="203" t="s">
        <v>578</v>
      </c>
      <c r="BC34" s="203" t="s">
        <v>599</v>
      </c>
      <c r="BD34" s="203" t="s">
        <v>585</v>
      </c>
      <c r="BE34" s="203" t="s">
        <v>600</v>
      </c>
      <c r="BF34" s="126" t="s">
        <v>601</v>
      </c>
      <c r="BG34" s="204"/>
      <c r="BH34" s="204"/>
    </row>
    <row r="35" spans="1:60" s="205" customFormat="1" ht="66.75" customHeight="1" thickBot="1" x14ac:dyDescent="0.25">
      <c r="A35" s="182" t="s">
        <v>57</v>
      </c>
      <c r="B35" s="115" t="s">
        <v>54</v>
      </c>
      <c r="C35" s="184" t="s">
        <v>59</v>
      </c>
      <c r="D35" s="109" t="s">
        <v>390</v>
      </c>
      <c r="E35" s="132" t="s">
        <v>33</v>
      </c>
      <c r="F35" s="132" t="s">
        <v>33</v>
      </c>
      <c r="G35" s="132" t="s">
        <v>33</v>
      </c>
      <c r="H35" s="132" t="s">
        <v>33</v>
      </c>
      <c r="I35" s="185" t="s">
        <v>249</v>
      </c>
      <c r="J35" s="106" t="s">
        <v>395</v>
      </c>
      <c r="K35" s="239" t="s">
        <v>294</v>
      </c>
      <c r="L35" s="136" t="s">
        <v>37</v>
      </c>
      <c r="M35" s="108">
        <v>15</v>
      </c>
      <c r="N35" s="108">
        <v>15</v>
      </c>
      <c r="O35" s="108">
        <v>15</v>
      </c>
      <c r="P35" s="108">
        <v>15</v>
      </c>
      <c r="Q35" s="108">
        <v>15</v>
      </c>
      <c r="R35" s="108">
        <v>15</v>
      </c>
      <c r="S35" s="108">
        <v>10</v>
      </c>
      <c r="T35" s="108">
        <f>SUM(M35:S36)</f>
        <v>200</v>
      </c>
      <c r="U35" s="108" t="s">
        <v>38</v>
      </c>
      <c r="V35" s="108" t="s">
        <v>39</v>
      </c>
      <c r="W35" s="108" t="s">
        <v>38</v>
      </c>
      <c r="X35" s="108" t="s">
        <v>38</v>
      </c>
      <c r="Y35" s="186">
        <v>100</v>
      </c>
      <c r="Z35" s="109" t="str">
        <f t="shared" ref="Z35" si="2">VLOOKUP(Y35,CLASIFICACIÓNCONTROLES,2)</f>
        <v>FUERTE</v>
      </c>
      <c r="AA35" s="186">
        <f>ROUND(AVERAGE(Y35:Y35),0)</f>
        <v>100</v>
      </c>
      <c r="AB35" s="109" t="s">
        <v>40</v>
      </c>
      <c r="AC35" s="108" t="s">
        <v>479</v>
      </c>
      <c r="AD35" s="137" t="s">
        <v>391</v>
      </c>
      <c r="AE35" s="105" t="s">
        <v>426</v>
      </c>
      <c r="AF35" s="231">
        <v>45442</v>
      </c>
      <c r="AG35" s="231">
        <v>45646</v>
      </c>
      <c r="AH35" s="138" t="s">
        <v>295</v>
      </c>
      <c r="AI35" s="139" t="s">
        <v>555</v>
      </c>
      <c r="AJ35" s="139" t="s">
        <v>54</v>
      </c>
      <c r="AK35" s="139" t="s">
        <v>568</v>
      </c>
      <c r="AL35" s="138" t="s">
        <v>58</v>
      </c>
      <c r="AM35" s="138" t="s">
        <v>560</v>
      </c>
      <c r="AN35" s="138" t="s">
        <v>560</v>
      </c>
      <c r="AO35" s="138" t="s">
        <v>595</v>
      </c>
      <c r="AP35" s="138" t="s">
        <v>581</v>
      </c>
      <c r="AQ35" s="138" t="s">
        <v>560</v>
      </c>
      <c r="AR35" s="138" t="s">
        <v>391</v>
      </c>
      <c r="AS35" s="138" t="s">
        <v>560</v>
      </c>
      <c r="AT35" s="138" t="s">
        <v>560</v>
      </c>
      <c r="AU35" s="138" t="s">
        <v>451</v>
      </c>
      <c r="AV35" s="138" t="s">
        <v>442</v>
      </c>
      <c r="AW35" s="138" t="s">
        <v>596</v>
      </c>
      <c r="AX35" s="138" t="s">
        <v>551</v>
      </c>
      <c r="AY35" s="138" t="s">
        <v>597</v>
      </c>
      <c r="AZ35" s="138" t="s">
        <v>560</v>
      </c>
      <c r="BA35" s="138" t="s">
        <v>598</v>
      </c>
      <c r="BB35" s="203" t="s">
        <v>578</v>
      </c>
      <c r="BC35" s="203" t="s">
        <v>599</v>
      </c>
      <c r="BD35" s="203" t="s">
        <v>585</v>
      </c>
      <c r="BE35" s="203" t="s">
        <v>600</v>
      </c>
      <c r="BF35" s="126" t="s">
        <v>602</v>
      </c>
      <c r="BG35" s="204"/>
      <c r="BH35" s="204"/>
    </row>
    <row r="36" spans="1:60" s="202" customFormat="1" ht="240" customHeight="1" x14ac:dyDescent="0.2">
      <c r="A36" s="188" t="s">
        <v>60</v>
      </c>
      <c r="B36" s="115" t="s">
        <v>61</v>
      </c>
      <c r="C36" s="184" t="s">
        <v>63</v>
      </c>
      <c r="D36" s="109" t="s">
        <v>302</v>
      </c>
      <c r="E36" s="132" t="s">
        <v>33</v>
      </c>
      <c r="F36" s="132" t="s">
        <v>33</v>
      </c>
      <c r="G36" s="132" t="s">
        <v>33</v>
      </c>
      <c r="H36" s="132" t="s">
        <v>33</v>
      </c>
      <c r="I36" s="185" t="s">
        <v>277</v>
      </c>
      <c r="J36" s="107" t="s">
        <v>64</v>
      </c>
      <c r="K36" s="239" t="s">
        <v>367</v>
      </c>
      <c r="L36" s="108" t="s">
        <v>37</v>
      </c>
      <c r="M36" s="108">
        <v>15</v>
      </c>
      <c r="N36" s="108">
        <v>15</v>
      </c>
      <c r="O36" s="108">
        <v>15</v>
      </c>
      <c r="P36" s="108">
        <v>15</v>
      </c>
      <c r="Q36" s="108">
        <v>15</v>
      </c>
      <c r="R36" s="108">
        <v>15</v>
      </c>
      <c r="S36" s="108">
        <v>10</v>
      </c>
      <c r="T36" s="108">
        <f t="shared" ref="T36:T69" si="3">SUM(M36:S36)</f>
        <v>100</v>
      </c>
      <c r="U36" s="108" t="s">
        <v>38</v>
      </c>
      <c r="V36" s="108" t="s">
        <v>39</v>
      </c>
      <c r="W36" s="108" t="s">
        <v>38</v>
      </c>
      <c r="X36" s="108" t="s">
        <v>38</v>
      </c>
      <c r="Y36" s="186">
        <v>100</v>
      </c>
      <c r="Z36" s="109" t="str">
        <f t="shared" ref="Z36" si="4">VLOOKUP(Y36,CLASIFICACIÓNCONTROLES,2)</f>
        <v>FUERTE</v>
      </c>
      <c r="AA36" s="109">
        <f>ROUND(AVERAGE(Y36:Y36),0)</f>
        <v>100</v>
      </c>
      <c r="AB36" s="109" t="s">
        <v>40</v>
      </c>
      <c r="AC36" s="108" t="s">
        <v>303</v>
      </c>
      <c r="AD36" s="108" t="s">
        <v>304</v>
      </c>
      <c r="AE36" s="108" t="s">
        <v>305</v>
      </c>
      <c r="AF36" s="231">
        <v>45414</v>
      </c>
      <c r="AG36" s="231">
        <v>45473</v>
      </c>
      <c r="AH36" s="138" t="s">
        <v>306</v>
      </c>
      <c r="AI36" s="139" t="s">
        <v>565</v>
      </c>
      <c r="AJ36" s="139" t="s">
        <v>61</v>
      </c>
      <c r="AK36" s="135" t="s">
        <v>569</v>
      </c>
      <c r="AL36" s="138" t="s">
        <v>62</v>
      </c>
      <c r="AM36" s="138" t="s">
        <v>560</v>
      </c>
      <c r="AN36" s="138" t="s">
        <v>560</v>
      </c>
      <c r="AO36" s="138" t="s">
        <v>603</v>
      </c>
      <c r="AP36" s="138" t="s">
        <v>581</v>
      </c>
      <c r="AQ36" s="138" t="s">
        <v>560</v>
      </c>
      <c r="AR36" s="138" t="s">
        <v>605</v>
      </c>
      <c r="AS36" s="138" t="s">
        <v>560</v>
      </c>
      <c r="AT36" s="138" t="s">
        <v>560</v>
      </c>
      <c r="AU36" s="138" t="s">
        <v>451</v>
      </c>
      <c r="AV36" s="138" t="s">
        <v>442</v>
      </c>
      <c r="AW36" s="138" t="s">
        <v>604</v>
      </c>
      <c r="AX36" s="138" t="s">
        <v>551</v>
      </c>
      <c r="AY36" s="138" t="s">
        <v>597</v>
      </c>
      <c r="AZ36" s="138" t="s">
        <v>560</v>
      </c>
      <c r="BA36" s="138" t="s">
        <v>598</v>
      </c>
      <c r="BB36" s="203" t="s">
        <v>578</v>
      </c>
      <c r="BC36" s="203" t="s">
        <v>606</v>
      </c>
      <c r="BD36" s="203" t="s">
        <v>585</v>
      </c>
      <c r="BE36" s="203" t="s">
        <v>607</v>
      </c>
      <c r="BF36" s="126" t="s">
        <v>608</v>
      </c>
      <c r="BG36" s="201"/>
      <c r="BH36" s="201"/>
    </row>
    <row r="37" spans="1:60" s="202" customFormat="1" ht="409.6" thickBot="1" x14ac:dyDescent="0.25">
      <c r="A37" s="188" t="s">
        <v>65</v>
      </c>
      <c r="B37" s="115" t="s">
        <v>250</v>
      </c>
      <c r="C37" s="184" t="s">
        <v>67</v>
      </c>
      <c r="D37" s="109" t="s">
        <v>68</v>
      </c>
      <c r="E37" s="140" t="s">
        <v>33</v>
      </c>
      <c r="F37" s="140" t="s">
        <v>33</v>
      </c>
      <c r="G37" s="140" t="s">
        <v>33</v>
      </c>
      <c r="H37" s="140" t="s">
        <v>33</v>
      </c>
      <c r="I37" s="112" t="s">
        <v>246</v>
      </c>
      <c r="J37" s="109" t="s">
        <v>69</v>
      </c>
      <c r="K37" s="240" t="s">
        <v>251</v>
      </c>
      <c r="L37" s="115" t="s">
        <v>37</v>
      </c>
      <c r="M37" s="115">
        <v>15</v>
      </c>
      <c r="N37" s="115">
        <v>15</v>
      </c>
      <c r="O37" s="115">
        <v>15</v>
      </c>
      <c r="P37" s="115">
        <v>15</v>
      </c>
      <c r="Q37" s="115">
        <v>15</v>
      </c>
      <c r="R37" s="115">
        <v>15</v>
      </c>
      <c r="S37" s="115">
        <v>10</v>
      </c>
      <c r="T37" s="108">
        <f>SUM(M37:S37)</f>
        <v>100</v>
      </c>
      <c r="U37" s="108" t="s">
        <v>38</v>
      </c>
      <c r="V37" s="108" t="s">
        <v>39</v>
      </c>
      <c r="W37" s="108" t="s">
        <v>38</v>
      </c>
      <c r="X37" s="108" t="s">
        <v>38</v>
      </c>
      <c r="Y37" s="186">
        <v>100</v>
      </c>
      <c r="Z37" s="111" t="str">
        <f>VLOOKUP(Y37,CLASIFICACIÓNCONTROLES,2)</f>
        <v>FUERTE</v>
      </c>
      <c r="AA37" s="109">
        <f t="shared" ref="AA37:AA43" si="5">ROUND(AVERAGE(Y37:Y37),0)</f>
        <v>100</v>
      </c>
      <c r="AB37" s="109" t="str">
        <f>VLOOKUP(AA37,CLASIFICACIÓNCONTROLES,2)</f>
        <v>FUERTE</v>
      </c>
      <c r="AC37" s="137" t="s">
        <v>425</v>
      </c>
      <c r="AD37" s="141" t="s">
        <v>380</v>
      </c>
      <c r="AE37" s="108" t="s">
        <v>381</v>
      </c>
      <c r="AF37" s="231">
        <v>45323</v>
      </c>
      <c r="AG37" s="231">
        <v>45381</v>
      </c>
      <c r="AH37" s="135" t="s">
        <v>427</v>
      </c>
      <c r="AI37" s="139" t="s">
        <v>570</v>
      </c>
      <c r="AJ37" s="139" t="s">
        <v>571</v>
      </c>
      <c r="AK37" s="135" t="s">
        <v>572</v>
      </c>
      <c r="AL37" s="135" t="s">
        <v>66</v>
      </c>
      <c r="AM37" s="135" t="s">
        <v>560</v>
      </c>
      <c r="AN37" s="135" t="s">
        <v>560</v>
      </c>
      <c r="AO37" s="135" t="s">
        <v>560</v>
      </c>
      <c r="AP37" s="135" t="s">
        <v>674</v>
      </c>
      <c r="AQ37" s="135" t="s">
        <v>560</v>
      </c>
      <c r="AR37" s="135" t="s">
        <v>675</v>
      </c>
      <c r="AS37" s="135" t="s">
        <v>609</v>
      </c>
      <c r="AT37" s="135" t="s">
        <v>560</v>
      </c>
      <c r="AU37" s="135" t="s">
        <v>451</v>
      </c>
      <c r="AV37" s="135" t="s">
        <v>442</v>
      </c>
      <c r="AW37" s="135" t="s">
        <v>560</v>
      </c>
      <c r="AX37" s="135" t="s">
        <v>560</v>
      </c>
      <c r="AY37" s="135" t="s">
        <v>597</v>
      </c>
      <c r="AZ37" s="135" t="s">
        <v>560</v>
      </c>
      <c r="BA37" s="135" t="s">
        <v>560</v>
      </c>
      <c r="BB37" s="149" t="s">
        <v>578</v>
      </c>
      <c r="BC37" s="149" t="s">
        <v>610</v>
      </c>
      <c r="BD37" s="149" t="s">
        <v>611</v>
      </c>
      <c r="BE37" s="149" t="s">
        <v>676</v>
      </c>
      <c r="BF37" s="149" t="s">
        <v>677</v>
      </c>
      <c r="BG37" s="201"/>
      <c r="BH37" s="201"/>
    </row>
    <row r="38" spans="1:60" s="202" customFormat="1" ht="135.75" customHeight="1" thickBot="1" x14ac:dyDescent="0.25">
      <c r="A38" s="189" t="s">
        <v>70</v>
      </c>
      <c r="B38" s="207" t="s">
        <v>71</v>
      </c>
      <c r="C38" s="162" t="s">
        <v>72</v>
      </c>
      <c r="D38" s="111" t="s">
        <v>253</v>
      </c>
      <c r="E38" s="144" t="s">
        <v>33</v>
      </c>
      <c r="F38" s="144" t="s">
        <v>33</v>
      </c>
      <c r="G38" s="144" t="s">
        <v>33</v>
      </c>
      <c r="H38" s="144" t="s">
        <v>33</v>
      </c>
      <c r="I38" s="178" t="s">
        <v>254</v>
      </c>
      <c r="J38" s="111" t="s">
        <v>337</v>
      </c>
      <c r="K38" s="104" t="s">
        <v>368</v>
      </c>
      <c r="L38" s="114" t="s">
        <v>37</v>
      </c>
      <c r="M38" s="114">
        <v>15</v>
      </c>
      <c r="N38" s="114">
        <v>15</v>
      </c>
      <c r="O38" s="114">
        <v>15</v>
      </c>
      <c r="P38" s="114">
        <v>15</v>
      </c>
      <c r="Q38" s="114">
        <v>15</v>
      </c>
      <c r="R38" s="114">
        <v>15</v>
      </c>
      <c r="S38" s="114">
        <v>10</v>
      </c>
      <c r="T38" s="114">
        <f t="shared" si="3"/>
        <v>100</v>
      </c>
      <c r="U38" s="114" t="s">
        <v>38</v>
      </c>
      <c r="V38" s="114" t="s">
        <v>39</v>
      </c>
      <c r="W38" s="114" t="s">
        <v>38</v>
      </c>
      <c r="X38" s="114" t="s">
        <v>38</v>
      </c>
      <c r="Y38" s="183">
        <v>100</v>
      </c>
      <c r="Z38" s="111" t="str">
        <f t="shared" ref="Z38" si="6">VLOOKUP(Y38,CLASIFICACIÓNCONTROLES,2)</f>
        <v>FUERTE</v>
      </c>
      <c r="AA38" s="186">
        <f t="shared" si="5"/>
        <v>100</v>
      </c>
      <c r="AB38" s="109" t="s">
        <v>40</v>
      </c>
      <c r="AC38" s="141" t="s">
        <v>375</v>
      </c>
      <c r="AD38" s="141" t="s">
        <v>341</v>
      </c>
      <c r="AE38" s="114" t="s">
        <v>329</v>
      </c>
      <c r="AF38" s="231">
        <v>45306</v>
      </c>
      <c r="AG38" s="231">
        <v>45366</v>
      </c>
      <c r="AH38" s="135" t="s">
        <v>346</v>
      </c>
      <c r="AI38" s="139" t="s">
        <v>570</v>
      </c>
      <c r="AJ38" s="139" t="s">
        <v>71</v>
      </c>
      <c r="AK38" s="135" t="s">
        <v>573</v>
      </c>
      <c r="AL38" s="135" t="s">
        <v>252</v>
      </c>
      <c r="AM38" s="135" t="s">
        <v>560</v>
      </c>
      <c r="AN38" s="135" t="s">
        <v>560</v>
      </c>
      <c r="AO38" s="135" t="s">
        <v>560</v>
      </c>
      <c r="AP38" s="135" t="s">
        <v>612</v>
      </c>
      <c r="AQ38" s="135" t="s">
        <v>560</v>
      </c>
      <c r="AR38" s="135" t="s">
        <v>341</v>
      </c>
      <c r="AS38" s="135" t="s">
        <v>560</v>
      </c>
      <c r="AT38" s="135" t="s">
        <v>560</v>
      </c>
      <c r="AU38" s="135" t="s">
        <v>451</v>
      </c>
      <c r="AV38" s="135" t="s">
        <v>442</v>
      </c>
      <c r="AW38" s="135" t="s">
        <v>678</v>
      </c>
      <c r="AX38" s="135" t="s">
        <v>560</v>
      </c>
      <c r="AY38" s="135" t="s">
        <v>560</v>
      </c>
      <c r="AZ38" s="135" t="s">
        <v>560</v>
      </c>
      <c r="BA38" s="135" t="s">
        <v>679</v>
      </c>
      <c r="BB38" s="149" t="s">
        <v>560</v>
      </c>
      <c r="BC38" s="149" t="s">
        <v>613</v>
      </c>
      <c r="BD38" s="149" t="s">
        <v>614</v>
      </c>
      <c r="BE38" s="149" t="s">
        <v>680</v>
      </c>
      <c r="BF38" s="126" t="s">
        <v>580</v>
      </c>
      <c r="BG38" s="201"/>
      <c r="BH38" s="201"/>
    </row>
    <row r="39" spans="1:60" s="202" customFormat="1" ht="90.75" customHeight="1" thickBot="1" x14ac:dyDescent="0.25">
      <c r="A39" s="182" t="s">
        <v>73</v>
      </c>
      <c r="B39" s="207" t="s">
        <v>71</v>
      </c>
      <c r="C39" s="187" t="s">
        <v>338</v>
      </c>
      <c r="D39" s="111" t="s">
        <v>339</v>
      </c>
      <c r="E39" s="144" t="s">
        <v>33</v>
      </c>
      <c r="F39" s="144" t="s">
        <v>33</v>
      </c>
      <c r="G39" s="144" t="s">
        <v>33</v>
      </c>
      <c r="H39" s="144" t="s">
        <v>33</v>
      </c>
      <c r="I39" s="178" t="s">
        <v>254</v>
      </c>
      <c r="J39" s="111" t="s">
        <v>255</v>
      </c>
      <c r="K39" s="104" t="s">
        <v>340</v>
      </c>
      <c r="L39" s="115" t="s">
        <v>37</v>
      </c>
      <c r="M39" s="115">
        <v>15</v>
      </c>
      <c r="N39" s="115">
        <v>15</v>
      </c>
      <c r="O39" s="115">
        <v>15</v>
      </c>
      <c r="P39" s="115">
        <v>15</v>
      </c>
      <c r="Q39" s="115">
        <v>15</v>
      </c>
      <c r="R39" s="115">
        <v>15</v>
      </c>
      <c r="S39" s="115">
        <v>10</v>
      </c>
      <c r="T39" s="108">
        <f>SUM(M39:S39)</f>
        <v>100</v>
      </c>
      <c r="U39" s="108" t="s">
        <v>38</v>
      </c>
      <c r="V39" s="108" t="s">
        <v>39</v>
      </c>
      <c r="W39" s="108" t="s">
        <v>38</v>
      </c>
      <c r="X39" s="108" t="s">
        <v>38</v>
      </c>
      <c r="Y39" s="183">
        <v>100</v>
      </c>
      <c r="Z39" s="111" t="str">
        <f t="shared" ref="Z39" si="7">VLOOKUP(Y39,CLASIFICACIÓNCONTROLES,2)</f>
        <v>FUERTE</v>
      </c>
      <c r="AA39" s="186">
        <f t="shared" si="5"/>
        <v>100</v>
      </c>
      <c r="AB39" s="109" t="s">
        <v>40</v>
      </c>
      <c r="AC39" s="141" t="s">
        <v>342</v>
      </c>
      <c r="AD39" s="142" t="s">
        <v>343</v>
      </c>
      <c r="AE39" s="141" t="s">
        <v>344</v>
      </c>
      <c r="AF39" s="231">
        <v>45323</v>
      </c>
      <c r="AG39" s="231">
        <v>45402</v>
      </c>
      <c r="AH39" s="143" t="s">
        <v>345</v>
      </c>
      <c r="AI39" s="143" t="s">
        <v>570</v>
      </c>
      <c r="AJ39" s="143" t="s">
        <v>71</v>
      </c>
      <c r="AK39" s="143" t="s">
        <v>573</v>
      </c>
      <c r="AL39" s="143" t="s">
        <v>296</v>
      </c>
      <c r="AM39" s="143" t="s">
        <v>560</v>
      </c>
      <c r="AN39" s="143" t="s">
        <v>659</v>
      </c>
      <c r="AO39" s="135" t="s">
        <v>681</v>
      </c>
      <c r="AP39" s="143" t="s">
        <v>581</v>
      </c>
      <c r="AQ39" s="143" t="s">
        <v>560</v>
      </c>
      <c r="AR39" s="143" t="s">
        <v>343</v>
      </c>
      <c r="AS39" s="143" t="s">
        <v>560</v>
      </c>
      <c r="AT39" s="143" t="s">
        <v>560</v>
      </c>
      <c r="AU39" s="143" t="s">
        <v>442</v>
      </c>
      <c r="AV39" s="143" t="s">
        <v>442</v>
      </c>
      <c r="AW39" s="135" t="s">
        <v>659</v>
      </c>
      <c r="AX39" s="143" t="s">
        <v>560</v>
      </c>
      <c r="AY39" s="143" t="s">
        <v>560</v>
      </c>
      <c r="AZ39" s="143" t="s">
        <v>560</v>
      </c>
      <c r="BA39" s="143" t="s">
        <v>682</v>
      </c>
      <c r="BB39" s="149" t="s">
        <v>560</v>
      </c>
      <c r="BC39" s="149" t="s">
        <v>683</v>
      </c>
      <c r="BD39" s="149" t="s">
        <v>684</v>
      </c>
      <c r="BE39" s="149" t="s">
        <v>685</v>
      </c>
      <c r="BF39" s="126" t="s">
        <v>686</v>
      </c>
      <c r="BG39" s="201"/>
      <c r="BH39" s="201"/>
    </row>
    <row r="40" spans="1:60" s="202" customFormat="1" ht="225.75" customHeight="1" thickBot="1" x14ac:dyDescent="0.25">
      <c r="A40" s="190" t="s">
        <v>77</v>
      </c>
      <c r="B40" s="110" t="s">
        <v>71</v>
      </c>
      <c r="C40" s="162" t="s">
        <v>335</v>
      </c>
      <c r="D40" s="111" t="s">
        <v>413</v>
      </c>
      <c r="E40" s="144" t="s">
        <v>33</v>
      </c>
      <c r="F40" s="144" t="s">
        <v>33</v>
      </c>
      <c r="G40" s="144" t="s">
        <v>33</v>
      </c>
      <c r="H40" s="144" t="s">
        <v>33</v>
      </c>
      <c r="I40" s="156" t="s">
        <v>246</v>
      </c>
      <c r="J40" s="111" t="s">
        <v>336</v>
      </c>
      <c r="K40" s="104" t="s">
        <v>464</v>
      </c>
      <c r="L40" s="114" t="s">
        <v>37</v>
      </c>
      <c r="M40" s="114">
        <v>15</v>
      </c>
      <c r="N40" s="114">
        <v>15</v>
      </c>
      <c r="O40" s="114">
        <v>15</v>
      </c>
      <c r="P40" s="114">
        <v>15</v>
      </c>
      <c r="Q40" s="114">
        <v>15</v>
      </c>
      <c r="R40" s="114">
        <v>15</v>
      </c>
      <c r="S40" s="114">
        <v>10</v>
      </c>
      <c r="T40" s="114">
        <f t="shared" ref="T40" si="8">SUM(M40:S40)</f>
        <v>100</v>
      </c>
      <c r="U40" s="114" t="s">
        <v>38</v>
      </c>
      <c r="V40" s="114" t="s">
        <v>39</v>
      </c>
      <c r="W40" s="114" t="s">
        <v>38</v>
      </c>
      <c r="X40" s="114" t="s">
        <v>38</v>
      </c>
      <c r="Y40" s="183">
        <v>100</v>
      </c>
      <c r="Z40" s="111" t="str">
        <f t="shared" ref="Z40" si="9">VLOOKUP(Y40,CLASIFICACIÓNCONTROLES,2)</f>
        <v>FUERTE</v>
      </c>
      <c r="AA40" s="109">
        <f t="shared" si="5"/>
        <v>100</v>
      </c>
      <c r="AB40" s="109" t="s">
        <v>40</v>
      </c>
      <c r="AC40" s="114" t="s">
        <v>378</v>
      </c>
      <c r="AD40" s="141" t="s">
        <v>465</v>
      </c>
      <c r="AE40" s="114" t="s">
        <v>379</v>
      </c>
      <c r="AF40" s="231">
        <v>45337</v>
      </c>
      <c r="AG40" s="231">
        <v>45473</v>
      </c>
      <c r="AH40" s="135" t="s">
        <v>409</v>
      </c>
      <c r="AI40" s="143" t="s">
        <v>570</v>
      </c>
      <c r="AJ40" s="143" t="s">
        <v>71</v>
      </c>
      <c r="AK40" s="135" t="s">
        <v>574</v>
      </c>
      <c r="AL40" s="135" t="s">
        <v>334</v>
      </c>
      <c r="AM40" s="135" t="s">
        <v>560</v>
      </c>
      <c r="AN40" s="135" t="s">
        <v>560</v>
      </c>
      <c r="AO40" s="135" t="s">
        <v>560</v>
      </c>
      <c r="AP40" s="135" t="s">
        <v>559</v>
      </c>
      <c r="AQ40" s="135" t="s">
        <v>560</v>
      </c>
      <c r="AR40" s="135" t="s">
        <v>687</v>
      </c>
      <c r="AS40" s="135" t="s">
        <v>560</v>
      </c>
      <c r="AT40" s="135" t="s">
        <v>560</v>
      </c>
      <c r="AU40" s="135" t="s">
        <v>451</v>
      </c>
      <c r="AV40" s="135" t="s">
        <v>442</v>
      </c>
      <c r="AW40" s="135" t="s">
        <v>560</v>
      </c>
      <c r="AX40" s="135" t="s">
        <v>560</v>
      </c>
      <c r="AY40" s="135" t="s">
        <v>688</v>
      </c>
      <c r="AZ40" s="135" t="s">
        <v>560</v>
      </c>
      <c r="BA40" s="135" t="s">
        <v>689</v>
      </c>
      <c r="BB40" s="149" t="s">
        <v>690</v>
      </c>
      <c r="BC40" s="149" t="s">
        <v>691</v>
      </c>
      <c r="BD40" s="149" t="s">
        <v>692</v>
      </c>
      <c r="BE40" s="149" t="s">
        <v>767</v>
      </c>
      <c r="BF40" s="126" t="s">
        <v>693</v>
      </c>
      <c r="BG40" s="201"/>
      <c r="BH40" s="201"/>
    </row>
    <row r="41" spans="1:60" s="202" customFormat="1" ht="90.75" thickBot="1" x14ac:dyDescent="0.25">
      <c r="A41" s="191" t="s">
        <v>440</v>
      </c>
      <c r="B41" s="115" t="s">
        <v>74</v>
      </c>
      <c r="C41" s="184" t="s">
        <v>297</v>
      </c>
      <c r="D41" s="109" t="s">
        <v>300</v>
      </c>
      <c r="E41" s="132" t="s">
        <v>33</v>
      </c>
      <c r="F41" s="132" t="s">
        <v>33</v>
      </c>
      <c r="G41" s="132" t="s">
        <v>33</v>
      </c>
      <c r="H41" s="132" t="s">
        <v>33</v>
      </c>
      <c r="I41" s="185" t="s">
        <v>246</v>
      </c>
      <c r="J41" s="103" t="s">
        <v>75</v>
      </c>
      <c r="K41" s="103" t="s">
        <v>325</v>
      </c>
      <c r="L41" s="103" t="s">
        <v>37</v>
      </c>
      <c r="M41" s="112">
        <v>15</v>
      </c>
      <c r="N41" s="112">
        <v>15</v>
      </c>
      <c r="O41" s="112">
        <v>15</v>
      </c>
      <c r="P41" s="112">
        <v>15</v>
      </c>
      <c r="Q41" s="112">
        <v>15</v>
      </c>
      <c r="R41" s="112">
        <v>15</v>
      </c>
      <c r="S41" s="112">
        <v>10</v>
      </c>
      <c r="T41" s="112">
        <f t="shared" ref="T41:T43" si="10">SUM(M41:S41)</f>
        <v>100</v>
      </c>
      <c r="U41" s="114" t="s">
        <v>38</v>
      </c>
      <c r="V41" s="114" t="s">
        <v>39</v>
      </c>
      <c r="W41" s="114" t="s">
        <v>38</v>
      </c>
      <c r="X41" s="114" t="s">
        <v>38</v>
      </c>
      <c r="Y41" s="183">
        <v>100</v>
      </c>
      <c r="Z41" s="111" t="str">
        <f t="shared" ref="Z41:Z43" si="11">VLOOKUP(Y41,CLASIFICACIÓNCONTROLES,2)</f>
        <v>FUERTE</v>
      </c>
      <c r="AA41" s="109">
        <f t="shared" si="5"/>
        <v>100</v>
      </c>
      <c r="AB41" s="109" t="s">
        <v>76</v>
      </c>
      <c r="AC41" s="142" t="s">
        <v>330</v>
      </c>
      <c r="AD41" s="142" t="s">
        <v>290</v>
      </c>
      <c r="AE41" s="142" t="s">
        <v>329</v>
      </c>
      <c r="AF41" s="231">
        <v>45444</v>
      </c>
      <c r="AG41" s="231">
        <v>45596</v>
      </c>
      <c r="AH41" s="145" t="s">
        <v>331</v>
      </c>
      <c r="AI41" s="145" t="s">
        <v>570</v>
      </c>
      <c r="AJ41" s="145" t="s">
        <v>74</v>
      </c>
      <c r="AK41" s="145" t="s">
        <v>575</v>
      </c>
      <c r="AL41" s="145" t="s">
        <v>296</v>
      </c>
      <c r="AM41" s="145" t="s">
        <v>560</v>
      </c>
      <c r="AN41" s="145" t="s">
        <v>560</v>
      </c>
      <c r="AO41" s="145" t="s">
        <v>560</v>
      </c>
      <c r="AP41" s="145" t="s">
        <v>559</v>
      </c>
      <c r="AQ41" s="145" t="s">
        <v>560</v>
      </c>
      <c r="AR41" s="145" t="s">
        <v>290</v>
      </c>
      <c r="AS41" s="145" t="s">
        <v>560</v>
      </c>
      <c r="AT41" s="145" t="s">
        <v>560</v>
      </c>
      <c r="AU41" s="145" t="s">
        <v>451</v>
      </c>
      <c r="AV41" s="145" t="s">
        <v>451</v>
      </c>
      <c r="AW41" s="145" t="s">
        <v>560</v>
      </c>
      <c r="AX41" s="145" t="s">
        <v>560</v>
      </c>
      <c r="AY41" s="145" t="s">
        <v>597</v>
      </c>
      <c r="AZ41" s="145" t="s">
        <v>560</v>
      </c>
      <c r="BA41" s="145" t="s">
        <v>598</v>
      </c>
      <c r="BB41" s="208" t="s">
        <v>597</v>
      </c>
      <c r="BC41" s="149" t="s">
        <v>553</v>
      </c>
      <c r="BD41" s="149" t="s">
        <v>554</v>
      </c>
      <c r="BE41" s="149" t="s">
        <v>768</v>
      </c>
      <c r="BF41" s="126" t="s">
        <v>769</v>
      </c>
      <c r="BG41" s="201"/>
      <c r="BH41" s="201"/>
    </row>
    <row r="42" spans="1:60" s="202" customFormat="1" ht="120.75" customHeight="1" thickBot="1" x14ac:dyDescent="0.25">
      <c r="A42" s="191" t="s">
        <v>78</v>
      </c>
      <c r="B42" s="115" t="s">
        <v>74</v>
      </c>
      <c r="C42" s="162" t="s">
        <v>301</v>
      </c>
      <c r="D42" s="109" t="s">
        <v>376</v>
      </c>
      <c r="E42" s="132" t="s">
        <v>33</v>
      </c>
      <c r="F42" s="132" t="s">
        <v>33</v>
      </c>
      <c r="G42" s="132" t="s">
        <v>33</v>
      </c>
      <c r="H42" s="132" t="s">
        <v>33</v>
      </c>
      <c r="I42" s="156" t="s">
        <v>254</v>
      </c>
      <c r="J42" s="103" t="s">
        <v>291</v>
      </c>
      <c r="K42" s="241" t="s">
        <v>461</v>
      </c>
      <c r="L42" s="112" t="s">
        <v>37</v>
      </c>
      <c r="M42" s="112">
        <v>15</v>
      </c>
      <c r="N42" s="112">
        <v>15</v>
      </c>
      <c r="O42" s="112">
        <v>15</v>
      </c>
      <c r="P42" s="112">
        <v>15</v>
      </c>
      <c r="Q42" s="112">
        <v>15</v>
      </c>
      <c r="R42" s="112">
        <v>15</v>
      </c>
      <c r="S42" s="112">
        <v>10</v>
      </c>
      <c r="T42" s="114">
        <f t="shared" si="10"/>
        <v>100</v>
      </c>
      <c r="U42" s="114" t="s">
        <v>38</v>
      </c>
      <c r="V42" s="114" t="s">
        <v>39</v>
      </c>
      <c r="W42" s="114" t="s">
        <v>38</v>
      </c>
      <c r="X42" s="114" t="s">
        <v>38</v>
      </c>
      <c r="Y42" s="183">
        <v>100</v>
      </c>
      <c r="Z42" s="111" t="str">
        <f t="shared" si="11"/>
        <v>FUERTE</v>
      </c>
      <c r="AA42" s="109">
        <f t="shared" si="5"/>
        <v>100</v>
      </c>
      <c r="AB42" s="109" t="s">
        <v>40</v>
      </c>
      <c r="AC42" s="142" t="s">
        <v>332</v>
      </c>
      <c r="AD42" s="142" t="s">
        <v>493</v>
      </c>
      <c r="AE42" s="142" t="s">
        <v>329</v>
      </c>
      <c r="AF42" s="231">
        <v>45444</v>
      </c>
      <c r="AG42" s="231">
        <v>45535</v>
      </c>
      <c r="AH42" s="145" t="s">
        <v>333</v>
      </c>
      <c r="AI42" s="145" t="s">
        <v>570</v>
      </c>
      <c r="AJ42" s="145" t="s">
        <v>74</v>
      </c>
      <c r="AK42" s="145" t="s">
        <v>575</v>
      </c>
      <c r="AL42" s="145" t="s">
        <v>326</v>
      </c>
      <c r="AM42" s="145" t="s">
        <v>560</v>
      </c>
      <c r="AN42" s="145" t="s">
        <v>560</v>
      </c>
      <c r="AO42" s="145" t="s">
        <v>560</v>
      </c>
      <c r="AP42" s="145" t="s">
        <v>581</v>
      </c>
      <c r="AQ42" s="145" t="s">
        <v>560</v>
      </c>
      <c r="AR42" s="145" t="s">
        <v>694</v>
      </c>
      <c r="AS42" s="145" t="s">
        <v>560</v>
      </c>
      <c r="AT42" s="145" t="s">
        <v>560</v>
      </c>
      <c r="AU42" s="145" t="s">
        <v>451</v>
      </c>
      <c r="AV42" s="145" t="s">
        <v>451</v>
      </c>
      <c r="AW42" s="145" t="s">
        <v>560</v>
      </c>
      <c r="AX42" s="145" t="s">
        <v>560</v>
      </c>
      <c r="AY42" s="135" t="s">
        <v>688</v>
      </c>
      <c r="AZ42" s="145" t="s">
        <v>560</v>
      </c>
      <c r="BA42" s="145" t="s">
        <v>598</v>
      </c>
      <c r="BB42" s="149" t="s">
        <v>690</v>
      </c>
      <c r="BC42" s="208" t="s">
        <v>695</v>
      </c>
      <c r="BD42" s="149" t="s">
        <v>696</v>
      </c>
      <c r="BE42" s="208" t="s">
        <v>770</v>
      </c>
      <c r="BF42" s="126" t="s">
        <v>697</v>
      </c>
      <c r="BG42" s="201"/>
      <c r="BH42" s="201"/>
    </row>
    <row r="43" spans="1:60" s="202" customFormat="1" ht="165.75" thickBot="1" x14ac:dyDescent="0.25">
      <c r="A43" s="188" t="s">
        <v>79</v>
      </c>
      <c r="B43" s="115" t="s">
        <v>74</v>
      </c>
      <c r="C43" s="184" t="s">
        <v>298</v>
      </c>
      <c r="D43" s="109" t="s">
        <v>369</v>
      </c>
      <c r="E43" s="132" t="s">
        <v>33</v>
      </c>
      <c r="F43" s="132" t="s">
        <v>33</v>
      </c>
      <c r="G43" s="132" t="s">
        <v>33</v>
      </c>
      <c r="H43" s="132" t="s">
        <v>33</v>
      </c>
      <c r="I43" s="185" t="s">
        <v>246</v>
      </c>
      <c r="J43" s="103" t="s">
        <v>392</v>
      </c>
      <c r="K43" s="103" t="s">
        <v>466</v>
      </c>
      <c r="L43" s="112" t="s">
        <v>37</v>
      </c>
      <c r="M43" s="114">
        <v>15</v>
      </c>
      <c r="N43" s="114">
        <v>15</v>
      </c>
      <c r="O43" s="114">
        <v>15</v>
      </c>
      <c r="P43" s="114">
        <v>15</v>
      </c>
      <c r="Q43" s="114">
        <v>15</v>
      </c>
      <c r="R43" s="114">
        <v>15</v>
      </c>
      <c r="S43" s="114">
        <v>10</v>
      </c>
      <c r="T43" s="114">
        <f t="shared" si="10"/>
        <v>100</v>
      </c>
      <c r="U43" s="114" t="s">
        <v>38</v>
      </c>
      <c r="V43" s="114" t="s">
        <v>39</v>
      </c>
      <c r="W43" s="114" t="s">
        <v>38</v>
      </c>
      <c r="X43" s="114" t="s">
        <v>38</v>
      </c>
      <c r="Y43" s="183">
        <v>100</v>
      </c>
      <c r="Z43" s="111" t="str">
        <f t="shared" si="11"/>
        <v>FUERTE</v>
      </c>
      <c r="AA43" s="186">
        <f t="shared" si="5"/>
        <v>100</v>
      </c>
      <c r="AB43" s="109" t="s">
        <v>40</v>
      </c>
      <c r="AC43" s="146" t="s">
        <v>483</v>
      </c>
      <c r="AD43" s="146" t="s">
        <v>490</v>
      </c>
      <c r="AE43" s="146" t="s">
        <v>370</v>
      </c>
      <c r="AF43" s="231">
        <v>45444</v>
      </c>
      <c r="AG43" s="231">
        <v>45626</v>
      </c>
      <c r="AH43" s="145" t="s">
        <v>393</v>
      </c>
      <c r="AI43" s="145" t="s">
        <v>570</v>
      </c>
      <c r="AJ43" s="145" t="s">
        <v>74</v>
      </c>
      <c r="AK43" s="145" t="s">
        <v>575</v>
      </c>
      <c r="AL43" s="145" t="s">
        <v>698</v>
      </c>
      <c r="AM43" s="145" t="s">
        <v>560</v>
      </c>
      <c r="AN43" s="145" t="s">
        <v>560</v>
      </c>
      <c r="AO43" s="145" t="s">
        <v>560</v>
      </c>
      <c r="AP43" s="145" t="s">
        <v>827</v>
      </c>
      <c r="AQ43" s="145" t="s">
        <v>560</v>
      </c>
      <c r="AR43" s="145" t="s">
        <v>828</v>
      </c>
      <c r="AS43" s="145" t="s">
        <v>560</v>
      </c>
      <c r="AT43" s="145" t="s">
        <v>560</v>
      </c>
      <c r="AU43" s="145" t="s">
        <v>451</v>
      </c>
      <c r="AV43" s="145" t="s">
        <v>451</v>
      </c>
      <c r="AW43" s="145" t="s">
        <v>560</v>
      </c>
      <c r="AX43" s="145" t="s">
        <v>560</v>
      </c>
      <c r="AY43" s="145" t="s">
        <v>688</v>
      </c>
      <c r="AZ43" s="145" t="s">
        <v>560</v>
      </c>
      <c r="BA43" s="145" t="s">
        <v>598</v>
      </c>
      <c r="BB43" s="208" t="s">
        <v>690</v>
      </c>
      <c r="BC43" s="126" t="s">
        <v>699</v>
      </c>
      <c r="BD43" s="208" t="s">
        <v>700</v>
      </c>
      <c r="BE43" s="126" t="s">
        <v>701</v>
      </c>
      <c r="BF43" s="126" t="s">
        <v>702</v>
      </c>
      <c r="BG43" s="201"/>
      <c r="BH43" s="201"/>
    </row>
    <row r="44" spans="1:60" s="202" customFormat="1" ht="165.75" customHeight="1" thickBot="1" x14ac:dyDescent="0.25">
      <c r="A44" s="188" t="s">
        <v>79</v>
      </c>
      <c r="B44" s="115" t="s">
        <v>74</v>
      </c>
      <c r="C44" s="184" t="s">
        <v>298</v>
      </c>
      <c r="D44" s="109" t="s">
        <v>369</v>
      </c>
      <c r="E44" s="132" t="s">
        <v>33</v>
      </c>
      <c r="F44" s="132" t="s">
        <v>33</v>
      </c>
      <c r="G44" s="132" t="s">
        <v>33</v>
      </c>
      <c r="H44" s="132" t="s">
        <v>33</v>
      </c>
      <c r="I44" s="185" t="s">
        <v>246</v>
      </c>
      <c r="J44" s="103" t="s">
        <v>394</v>
      </c>
      <c r="K44" s="103" t="s">
        <v>467</v>
      </c>
      <c r="L44" s="112" t="s">
        <v>37</v>
      </c>
      <c r="M44" s="114">
        <v>15</v>
      </c>
      <c r="N44" s="114">
        <v>15</v>
      </c>
      <c r="O44" s="114">
        <v>15</v>
      </c>
      <c r="P44" s="114">
        <v>15</v>
      </c>
      <c r="Q44" s="114">
        <v>15</v>
      </c>
      <c r="R44" s="114">
        <v>15</v>
      </c>
      <c r="S44" s="114">
        <v>10</v>
      </c>
      <c r="T44" s="114">
        <f t="shared" ref="T44" si="12">SUM(M44:S44)</f>
        <v>100</v>
      </c>
      <c r="U44" s="114" t="s">
        <v>38</v>
      </c>
      <c r="V44" s="114" t="s">
        <v>39</v>
      </c>
      <c r="W44" s="114" t="s">
        <v>38</v>
      </c>
      <c r="X44" s="114" t="s">
        <v>38</v>
      </c>
      <c r="Y44" s="183">
        <v>100</v>
      </c>
      <c r="Z44" s="111" t="str">
        <f t="shared" ref="Z44" si="13">VLOOKUP(Y44,CLASIFICACIÓNCONTROLES,2)</f>
        <v>FUERTE</v>
      </c>
      <c r="AA44" s="186">
        <f t="shared" ref="AA44" si="14">ROUND(AVERAGE(Y44:Y44),0)</f>
        <v>100</v>
      </c>
      <c r="AB44" s="109" t="s">
        <v>40</v>
      </c>
      <c r="AC44" s="146" t="s">
        <v>483</v>
      </c>
      <c r="AD44" s="146" t="s">
        <v>490</v>
      </c>
      <c r="AE44" s="146" t="s">
        <v>370</v>
      </c>
      <c r="AF44" s="231">
        <v>45444</v>
      </c>
      <c r="AG44" s="231">
        <v>45626</v>
      </c>
      <c r="AH44" s="145" t="s">
        <v>393</v>
      </c>
      <c r="AI44" s="145" t="s">
        <v>570</v>
      </c>
      <c r="AJ44" s="145" t="s">
        <v>74</v>
      </c>
      <c r="AK44" s="145" t="s">
        <v>575</v>
      </c>
      <c r="AL44" s="145" t="s">
        <v>698</v>
      </c>
      <c r="AM44" s="145" t="s">
        <v>560</v>
      </c>
      <c r="AN44" s="145" t="s">
        <v>560</v>
      </c>
      <c r="AO44" s="145" t="s">
        <v>560</v>
      </c>
      <c r="AP44" s="145" t="s">
        <v>827</v>
      </c>
      <c r="AQ44" s="145" t="s">
        <v>560</v>
      </c>
      <c r="AR44" s="145" t="s">
        <v>828</v>
      </c>
      <c r="AS44" s="145" t="s">
        <v>560</v>
      </c>
      <c r="AT44" s="145" t="s">
        <v>560</v>
      </c>
      <c r="AU44" s="145" t="s">
        <v>451</v>
      </c>
      <c r="AV44" s="145" t="s">
        <v>451</v>
      </c>
      <c r="AW44" s="145" t="s">
        <v>560</v>
      </c>
      <c r="AX44" s="145" t="s">
        <v>560</v>
      </c>
      <c r="AY44" s="145" t="s">
        <v>688</v>
      </c>
      <c r="AZ44" s="145" t="s">
        <v>560</v>
      </c>
      <c r="BA44" s="145" t="s">
        <v>598</v>
      </c>
      <c r="BB44" s="208" t="s">
        <v>690</v>
      </c>
      <c r="BC44" s="126" t="s">
        <v>703</v>
      </c>
      <c r="BD44" s="208" t="s">
        <v>700</v>
      </c>
      <c r="BE44" s="126" t="s">
        <v>771</v>
      </c>
      <c r="BF44" s="126" t="s">
        <v>704</v>
      </c>
      <c r="BG44" s="201"/>
      <c r="BH44" s="201"/>
    </row>
    <row r="45" spans="1:60" s="201" customFormat="1" ht="240.75" customHeight="1" thickBot="1" x14ac:dyDescent="0.25">
      <c r="A45" s="192" t="s">
        <v>81</v>
      </c>
      <c r="B45" s="184" t="s">
        <v>74</v>
      </c>
      <c r="C45" s="162" t="s">
        <v>359</v>
      </c>
      <c r="D45" s="111" t="s">
        <v>319</v>
      </c>
      <c r="E45" s="144" t="s">
        <v>33</v>
      </c>
      <c r="F45" s="144" t="s">
        <v>33</v>
      </c>
      <c r="G45" s="144" t="s">
        <v>33</v>
      </c>
      <c r="H45" s="147" t="s">
        <v>33</v>
      </c>
      <c r="I45" s="156" t="s">
        <v>246</v>
      </c>
      <c r="J45" s="103" t="s">
        <v>262</v>
      </c>
      <c r="K45" s="242" t="s">
        <v>80</v>
      </c>
      <c r="L45" s="112" t="s">
        <v>37</v>
      </c>
      <c r="M45" s="112">
        <v>15</v>
      </c>
      <c r="N45" s="112">
        <v>15</v>
      </c>
      <c r="O45" s="112">
        <v>15</v>
      </c>
      <c r="P45" s="112">
        <v>15</v>
      </c>
      <c r="Q45" s="112">
        <v>15</v>
      </c>
      <c r="R45" s="112">
        <v>15</v>
      </c>
      <c r="S45" s="112">
        <v>10</v>
      </c>
      <c r="T45" s="112">
        <f>SUM(M45:S45)</f>
        <v>100</v>
      </c>
      <c r="U45" s="112" t="s">
        <v>38</v>
      </c>
      <c r="V45" s="112" t="s">
        <v>39</v>
      </c>
      <c r="W45" s="112" t="s">
        <v>38</v>
      </c>
      <c r="X45" s="112" t="s">
        <v>38</v>
      </c>
      <c r="Y45" s="183">
        <v>100</v>
      </c>
      <c r="Z45" s="111" t="str">
        <f>VLOOKUP(Y45,CLASIFICACIÓNCONTROLES,2)</f>
        <v>FUERTE</v>
      </c>
      <c r="AA45" s="109">
        <f>+Y45</f>
        <v>100</v>
      </c>
      <c r="AB45" s="109" t="s">
        <v>40</v>
      </c>
      <c r="AC45" s="112" t="s">
        <v>320</v>
      </c>
      <c r="AD45" s="112" t="s">
        <v>263</v>
      </c>
      <c r="AE45" s="112" t="s">
        <v>371</v>
      </c>
      <c r="AF45" s="148">
        <v>45444</v>
      </c>
      <c r="AG45" s="148">
        <v>45535</v>
      </c>
      <c r="AH45" s="149" t="s">
        <v>324</v>
      </c>
      <c r="AI45" s="149" t="s">
        <v>570</v>
      </c>
      <c r="AJ45" s="149" t="s">
        <v>74</v>
      </c>
      <c r="AK45" s="149" t="s">
        <v>576</v>
      </c>
      <c r="AL45" s="149" t="s">
        <v>261</v>
      </c>
      <c r="AM45" s="149" t="s">
        <v>560</v>
      </c>
      <c r="AN45" s="149" t="s">
        <v>560</v>
      </c>
      <c r="AO45" s="149" t="s">
        <v>560</v>
      </c>
      <c r="AP45" s="149" t="s">
        <v>581</v>
      </c>
      <c r="AQ45" s="149" t="s">
        <v>560</v>
      </c>
      <c r="AR45" s="149" t="s">
        <v>263</v>
      </c>
      <c r="AS45" s="149" t="s">
        <v>560</v>
      </c>
      <c r="AT45" s="149" t="s">
        <v>560</v>
      </c>
      <c r="AU45" s="149" t="s">
        <v>451</v>
      </c>
      <c r="AV45" s="149" t="s">
        <v>442</v>
      </c>
      <c r="AW45" s="149" t="s">
        <v>560</v>
      </c>
      <c r="AX45" s="149" t="s">
        <v>560</v>
      </c>
      <c r="AY45" s="149" t="s">
        <v>597</v>
      </c>
      <c r="AZ45" s="149" t="s">
        <v>560</v>
      </c>
      <c r="BA45" s="149" t="s">
        <v>598</v>
      </c>
      <c r="BB45" s="149" t="s">
        <v>597</v>
      </c>
      <c r="BC45" s="149" t="s">
        <v>705</v>
      </c>
      <c r="BD45" s="149" t="s">
        <v>696</v>
      </c>
      <c r="BE45" s="149" t="s">
        <v>829</v>
      </c>
      <c r="BF45" s="126" t="s">
        <v>772</v>
      </c>
    </row>
    <row r="46" spans="1:60" s="201" customFormat="1" ht="150.75" customHeight="1" thickBot="1" x14ac:dyDescent="0.25">
      <c r="A46" s="192" t="s">
        <v>84</v>
      </c>
      <c r="B46" s="184" t="s">
        <v>74</v>
      </c>
      <c r="C46" s="162" t="s">
        <v>327</v>
      </c>
      <c r="D46" s="111" t="s">
        <v>328</v>
      </c>
      <c r="E46" s="144" t="s">
        <v>33</v>
      </c>
      <c r="F46" s="144" t="s">
        <v>33</v>
      </c>
      <c r="G46" s="144" t="s">
        <v>33</v>
      </c>
      <c r="H46" s="147" t="s">
        <v>33</v>
      </c>
      <c r="I46" s="156" t="s">
        <v>246</v>
      </c>
      <c r="J46" s="111" t="s">
        <v>264</v>
      </c>
      <c r="K46" s="242" t="s">
        <v>377</v>
      </c>
      <c r="L46" s="112" t="s">
        <v>37</v>
      </c>
      <c r="M46" s="112">
        <v>15</v>
      </c>
      <c r="N46" s="112">
        <v>15</v>
      </c>
      <c r="O46" s="112">
        <v>15</v>
      </c>
      <c r="P46" s="112">
        <v>15</v>
      </c>
      <c r="Q46" s="112">
        <v>15</v>
      </c>
      <c r="R46" s="112">
        <v>15</v>
      </c>
      <c r="S46" s="112">
        <v>10</v>
      </c>
      <c r="T46" s="112">
        <f>SUM(M46:S46)</f>
        <v>100</v>
      </c>
      <c r="U46" s="112" t="s">
        <v>38</v>
      </c>
      <c r="V46" s="112" t="s">
        <v>39</v>
      </c>
      <c r="W46" s="112" t="s">
        <v>38</v>
      </c>
      <c r="X46" s="112" t="s">
        <v>38</v>
      </c>
      <c r="Y46" s="183">
        <v>100</v>
      </c>
      <c r="Z46" s="111" t="str">
        <f>VLOOKUP(Y46,CLASIFICACIÓNCONTROLES,2)</f>
        <v>FUERTE</v>
      </c>
      <c r="AA46" s="109">
        <f>+Y46</f>
        <v>100</v>
      </c>
      <c r="AB46" s="109" t="s">
        <v>40</v>
      </c>
      <c r="AC46" s="112" t="s">
        <v>321</v>
      </c>
      <c r="AD46" s="112" t="s">
        <v>263</v>
      </c>
      <c r="AE46" s="112" t="s">
        <v>322</v>
      </c>
      <c r="AF46" s="148">
        <v>45444</v>
      </c>
      <c r="AG46" s="148">
        <v>45535</v>
      </c>
      <c r="AH46" s="149" t="s">
        <v>323</v>
      </c>
      <c r="AI46" s="149" t="s">
        <v>570</v>
      </c>
      <c r="AJ46" s="149" t="s">
        <v>74</v>
      </c>
      <c r="AK46" s="149" t="s">
        <v>576</v>
      </c>
      <c r="AL46" s="149" t="s">
        <v>372</v>
      </c>
      <c r="AM46" s="149" t="s">
        <v>560</v>
      </c>
      <c r="AN46" s="149" t="s">
        <v>560</v>
      </c>
      <c r="AO46" s="149" t="s">
        <v>560</v>
      </c>
      <c r="AP46" s="149" t="s">
        <v>559</v>
      </c>
      <c r="AQ46" s="149" t="s">
        <v>560</v>
      </c>
      <c r="AR46" s="149" t="s">
        <v>263</v>
      </c>
      <c r="AS46" s="149" t="s">
        <v>560</v>
      </c>
      <c r="AT46" s="149" t="s">
        <v>560</v>
      </c>
      <c r="AU46" s="149" t="s">
        <v>451</v>
      </c>
      <c r="AV46" s="149" t="s">
        <v>451</v>
      </c>
      <c r="AW46" s="149" t="s">
        <v>560</v>
      </c>
      <c r="AX46" s="149" t="s">
        <v>560</v>
      </c>
      <c r="AY46" s="149" t="s">
        <v>688</v>
      </c>
      <c r="AZ46" s="149" t="s">
        <v>560</v>
      </c>
      <c r="BA46" s="149" t="s">
        <v>598</v>
      </c>
      <c r="BB46" s="149" t="s">
        <v>690</v>
      </c>
      <c r="BC46" s="149" t="s">
        <v>706</v>
      </c>
      <c r="BD46" s="149" t="s">
        <v>696</v>
      </c>
      <c r="BE46" s="149" t="s">
        <v>707</v>
      </c>
      <c r="BF46" s="126" t="s">
        <v>773</v>
      </c>
    </row>
    <row r="47" spans="1:60" s="201" customFormat="1" ht="240.75" customHeight="1" thickBot="1" x14ac:dyDescent="0.25">
      <c r="A47" s="192" t="s">
        <v>88</v>
      </c>
      <c r="B47" s="184" t="s">
        <v>74</v>
      </c>
      <c r="C47" s="162" t="s">
        <v>82</v>
      </c>
      <c r="D47" s="111" t="s">
        <v>266</v>
      </c>
      <c r="E47" s="144" t="s">
        <v>33</v>
      </c>
      <c r="F47" s="144" t="s">
        <v>33</v>
      </c>
      <c r="G47" s="144" t="s">
        <v>33</v>
      </c>
      <c r="H47" s="147" t="s">
        <v>33</v>
      </c>
      <c r="I47" s="156" t="s">
        <v>254</v>
      </c>
      <c r="J47" s="103" t="s">
        <v>83</v>
      </c>
      <c r="K47" s="242" t="s">
        <v>267</v>
      </c>
      <c r="L47" s="112" t="s">
        <v>37</v>
      </c>
      <c r="M47" s="112">
        <v>15</v>
      </c>
      <c r="N47" s="112">
        <v>15</v>
      </c>
      <c r="O47" s="112">
        <v>15</v>
      </c>
      <c r="P47" s="112">
        <v>15</v>
      </c>
      <c r="Q47" s="112">
        <v>15</v>
      </c>
      <c r="R47" s="112">
        <v>15</v>
      </c>
      <c r="S47" s="112">
        <v>10</v>
      </c>
      <c r="T47" s="112">
        <f>SUM(M47:S47)</f>
        <v>100</v>
      </c>
      <c r="U47" s="112" t="s">
        <v>38</v>
      </c>
      <c r="V47" s="112" t="s">
        <v>39</v>
      </c>
      <c r="W47" s="112" t="s">
        <v>38</v>
      </c>
      <c r="X47" s="112" t="s">
        <v>38</v>
      </c>
      <c r="Y47" s="183">
        <v>100</v>
      </c>
      <c r="Z47" s="111" t="str">
        <f>VLOOKUP(Y47,CLASIFICACIÓNCONTROLES,2)</f>
        <v>FUERTE</v>
      </c>
      <c r="AA47" s="109">
        <f>+Y47</f>
        <v>100</v>
      </c>
      <c r="AB47" s="109" t="s">
        <v>40</v>
      </c>
      <c r="AC47" s="112" t="s">
        <v>458</v>
      </c>
      <c r="AD47" s="112" t="s">
        <v>263</v>
      </c>
      <c r="AE47" s="112" t="s">
        <v>459</v>
      </c>
      <c r="AF47" s="148">
        <v>45444</v>
      </c>
      <c r="AG47" s="148">
        <v>45535</v>
      </c>
      <c r="AH47" s="149" t="s">
        <v>460</v>
      </c>
      <c r="AI47" s="149" t="s">
        <v>570</v>
      </c>
      <c r="AJ47" s="149" t="s">
        <v>74</v>
      </c>
      <c r="AK47" s="149" t="s">
        <v>576</v>
      </c>
      <c r="AL47" s="149" t="s">
        <v>265</v>
      </c>
      <c r="AM47" s="149" t="s">
        <v>560</v>
      </c>
      <c r="AN47" s="149" t="s">
        <v>560</v>
      </c>
      <c r="AO47" s="149" t="s">
        <v>560</v>
      </c>
      <c r="AP47" s="149" t="s">
        <v>708</v>
      </c>
      <c r="AQ47" s="149" t="s">
        <v>560</v>
      </c>
      <c r="AR47" s="149" t="s">
        <v>709</v>
      </c>
      <c r="AS47" s="149" t="s">
        <v>560</v>
      </c>
      <c r="AT47" s="149" t="s">
        <v>560</v>
      </c>
      <c r="AU47" s="149" t="s">
        <v>451</v>
      </c>
      <c r="AV47" s="149" t="s">
        <v>451</v>
      </c>
      <c r="AW47" s="149" t="s">
        <v>560</v>
      </c>
      <c r="AX47" s="149" t="s">
        <v>560</v>
      </c>
      <c r="AY47" s="149" t="s">
        <v>597</v>
      </c>
      <c r="AZ47" s="149" t="s">
        <v>560</v>
      </c>
      <c r="BA47" s="149" t="s">
        <v>710</v>
      </c>
      <c r="BB47" s="149" t="s">
        <v>597</v>
      </c>
      <c r="BC47" s="149" t="s">
        <v>711</v>
      </c>
      <c r="BD47" s="149" t="s">
        <v>696</v>
      </c>
      <c r="BE47" s="149" t="s">
        <v>712</v>
      </c>
      <c r="BF47" s="126" t="s">
        <v>713</v>
      </c>
    </row>
    <row r="48" spans="1:60" s="202" customFormat="1" ht="120.75" thickBot="1" x14ac:dyDescent="0.25">
      <c r="A48" s="297" t="s">
        <v>93</v>
      </c>
      <c r="B48" s="115" t="s">
        <v>74</v>
      </c>
      <c r="C48" s="184" t="s">
        <v>85</v>
      </c>
      <c r="D48" s="195" t="s">
        <v>373</v>
      </c>
      <c r="E48" s="132" t="s">
        <v>33</v>
      </c>
      <c r="F48" s="132" t="s">
        <v>33</v>
      </c>
      <c r="G48" s="132" t="s">
        <v>33</v>
      </c>
      <c r="H48" s="132" t="s">
        <v>33</v>
      </c>
      <c r="I48" s="185" t="s">
        <v>246</v>
      </c>
      <c r="J48" s="103" t="s">
        <v>256</v>
      </c>
      <c r="K48" s="242" t="s">
        <v>257</v>
      </c>
      <c r="L48" s="114" t="s">
        <v>37</v>
      </c>
      <c r="M48" s="114">
        <v>15</v>
      </c>
      <c r="N48" s="114">
        <v>15</v>
      </c>
      <c r="O48" s="114">
        <v>15</v>
      </c>
      <c r="P48" s="114">
        <v>15</v>
      </c>
      <c r="Q48" s="114">
        <v>15</v>
      </c>
      <c r="R48" s="114">
        <v>15</v>
      </c>
      <c r="S48" s="114">
        <v>10</v>
      </c>
      <c r="T48" s="114">
        <f t="shared" si="3"/>
        <v>100</v>
      </c>
      <c r="U48" s="114" t="s">
        <v>38</v>
      </c>
      <c r="V48" s="114" t="s">
        <v>39</v>
      </c>
      <c r="W48" s="114" t="s">
        <v>38</v>
      </c>
      <c r="X48" s="114" t="s">
        <v>38</v>
      </c>
      <c r="Y48" s="183">
        <v>100</v>
      </c>
      <c r="Z48" s="111" t="str">
        <f t="shared" ref="Z48" si="15">VLOOKUP(Y48,CLASIFICACIÓNCONTROLES,2)</f>
        <v>FUERTE</v>
      </c>
      <c r="AA48" s="186">
        <f>+(100+100+50)/3</f>
        <v>83.333333333333329</v>
      </c>
      <c r="AB48" s="109" t="s">
        <v>76</v>
      </c>
      <c r="AC48" s="153" t="s">
        <v>416</v>
      </c>
      <c r="AD48" s="163" t="s">
        <v>498</v>
      </c>
      <c r="AE48" s="154" t="s">
        <v>419</v>
      </c>
      <c r="AF48" s="209">
        <v>45311</v>
      </c>
      <c r="AG48" s="209">
        <v>45341</v>
      </c>
      <c r="AH48" s="206" t="s">
        <v>417</v>
      </c>
      <c r="AI48" s="149" t="s">
        <v>570</v>
      </c>
      <c r="AJ48" s="206" t="s">
        <v>74</v>
      </c>
      <c r="AK48" s="206" t="s">
        <v>577</v>
      </c>
      <c r="AL48" s="206" t="s">
        <v>353</v>
      </c>
      <c r="AM48" s="206" t="s">
        <v>560</v>
      </c>
      <c r="AN48" s="206" t="s">
        <v>560</v>
      </c>
      <c r="AO48" s="206" t="s">
        <v>560</v>
      </c>
      <c r="AP48" s="206" t="s">
        <v>559</v>
      </c>
      <c r="AQ48" s="206" t="s">
        <v>560</v>
      </c>
      <c r="AR48" s="206" t="s">
        <v>714</v>
      </c>
      <c r="AS48" s="206" t="s">
        <v>560</v>
      </c>
      <c r="AT48" s="206" t="s">
        <v>560</v>
      </c>
      <c r="AU48" s="206" t="s">
        <v>451</v>
      </c>
      <c r="AV48" s="206" t="s">
        <v>451</v>
      </c>
      <c r="AW48" s="206" t="s">
        <v>560</v>
      </c>
      <c r="AX48" s="206" t="s">
        <v>626</v>
      </c>
      <c r="AY48" s="149" t="s">
        <v>597</v>
      </c>
      <c r="AZ48" s="206" t="s">
        <v>560</v>
      </c>
      <c r="BA48" s="206" t="s">
        <v>560</v>
      </c>
      <c r="BB48" s="206" t="s">
        <v>597</v>
      </c>
      <c r="BC48" s="206" t="s">
        <v>715</v>
      </c>
      <c r="BD48" s="206" t="s">
        <v>716</v>
      </c>
      <c r="BE48" s="206" t="s">
        <v>717</v>
      </c>
      <c r="BF48" s="126" t="s">
        <v>774</v>
      </c>
      <c r="BG48" s="201"/>
      <c r="BH48" s="201"/>
    </row>
    <row r="49" spans="1:60" s="202" customFormat="1" ht="90.75" thickBot="1" x14ac:dyDescent="0.25">
      <c r="A49" s="182" t="s">
        <v>93</v>
      </c>
      <c r="B49" s="115" t="s">
        <v>74</v>
      </c>
      <c r="C49" s="184" t="s">
        <v>85</v>
      </c>
      <c r="D49" s="195" t="s">
        <v>373</v>
      </c>
      <c r="E49" s="132" t="s">
        <v>33</v>
      </c>
      <c r="F49" s="132" t="s">
        <v>33</v>
      </c>
      <c r="G49" s="132" t="s">
        <v>33</v>
      </c>
      <c r="H49" s="132" t="s">
        <v>33</v>
      </c>
      <c r="I49" s="185" t="s">
        <v>246</v>
      </c>
      <c r="J49" s="103" t="s">
        <v>86</v>
      </c>
      <c r="K49" s="242" t="s">
        <v>354</v>
      </c>
      <c r="L49" s="114" t="s">
        <v>37</v>
      </c>
      <c r="M49" s="114">
        <v>15</v>
      </c>
      <c r="N49" s="114">
        <v>15</v>
      </c>
      <c r="O49" s="114">
        <v>15</v>
      </c>
      <c r="P49" s="114">
        <v>15</v>
      </c>
      <c r="Q49" s="114">
        <v>15</v>
      </c>
      <c r="R49" s="114">
        <v>15</v>
      </c>
      <c r="S49" s="114">
        <v>10</v>
      </c>
      <c r="T49" s="114">
        <f t="shared" ref="T49" si="16">SUM(M49:S49)</f>
        <v>100</v>
      </c>
      <c r="U49" s="114" t="s">
        <v>38</v>
      </c>
      <c r="V49" s="114" t="s">
        <v>39</v>
      </c>
      <c r="W49" s="114" t="s">
        <v>38</v>
      </c>
      <c r="X49" s="114" t="s">
        <v>38</v>
      </c>
      <c r="Y49" s="183">
        <v>100</v>
      </c>
      <c r="Z49" s="111" t="s">
        <v>40</v>
      </c>
      <c r="AA49" s="186">
        <f t="shared" ref="AA49:AA50" si="17">+(100+100+50)/3</f>
        <v>83.333333333333329</v>
      </c>
      <c r="AB49" s="109" t="s">
        <v>76</v>
      </c>
      <c r="AC49" s="141" t="s">
        <v>418</v>
      </c>
      <c r="AD49" s="163" t="s">
        <v>489</v>
      </c>
      <c r="AE49" s="112" t="s">
        <v>420</v>
      </c>
      <c r="AF49" s="148">
        <v>45342</v>
      </c>
      <c r="AG49" s="148">
        <v>45366</v>
      </c>
      <c r="AH49" s="206" t="s">
        <v>421</v>
      </c>
      <c r="AI49" s="149" t="s">
        <v>570</v>
      </c>
      <c r="AJ49" s="206" t="s">
        <v>74</v>
      </c>
      <c r="AK49" s="206" t="s">
        <v>577</v>
      </c>
      <c r="AL49" s="206" t="s">
        <v>353</v>
      </c>
      <c r="AM49" s="206" t="s">
        <v>560</v>
      </c>
      <c r="AN49" s="206" t="s">
        <v>560</v>
      </c>
      <c r="AO49" s="206" t="s">
        <v>560</v>
      </c>
      <c r="AP49" s="206" t="s">
        <v>559</v>
      </c>
      <c r="AQ49" s="206" t="s">
        <v>560</v>
      </c>
      <c r="AR49" s="206" t="s">
        <v>718</v>
      </c>
      <c r="AS49" s="206" t="s">
        <v>560</v>
      </c>
      <c r="AT49" s="206" t="s">
        <v>560</v>
      </c>
      <c r="AU49" s="206" t="s">
        <v>451</v>
      </c>
      <c r="AV49" s="206" t="s">
        <v>451</v>
      </c>
      <c r="AW49" s="206" t="s">
        <v>560</v>
      </c>
      <c r="AX49" s="206" t="s">
        <v>626</v>
      </c>
      <c r="AY49" s="206" t="s">
        <v>597</v>
      </c>
      <c r="AZ49" s="206" t="s">
        <v>560</v>
      </c>
      <c r="BA49" s="206" t="s">
        <v>560</v>
      </c>
      <c r="BB49" s="206" t="s">
        <v>597</v>
      </c>
      <c r="BC49" s="206" t="s">
        <v>719</v>
      </c>
      <c r="BD49" s="206" t="s">
        <v>720</v>
      </c>
      <c r="BE49" s="206" t="s">
        <v>721</v>
      </c>
      <c r="BF49" s="126" t="s">
        <v>775</v>
      </c>
      <c r="BG49" s="201"/>
      <c r="BH49" s="201"/>
    </row>
    <row r="50" spans="1:60" s="202" customFormat="1" ht="135" x14ac:dyDescent="0.2">
      <c r="A50" s="182" t="s">
        <v>93</v>
      </c>
      <c r="B50" s="115" t="s">
        <v>74</v>
      </c>
      <c r="C50" s="184" t="s">
        <v>85</v>
      </c>
      <c r="D50" s="195" t="s">
        <v>373</v>
      </c>
      <c r="E50" s="132" t="s">
        <v>33</v>
      </c>
      <c r="F50" s="132" t="s">
        <v>33</v>
      </c>
      <c r="G50" s="132" t="s">
        <v>33</v>
      </c>
      <c r="H50" s="132" t="s">
        <v>33</v>
      </c>
      <c r="I50" s="185" t="s">
        <v>246</v>
      </c>
      <c r="J50" s="103" t="s">
        <v>258</v>
      </c>
      <c r="K50" s="242" t="s">
        <v>259</v>
      </c>
      <c r="L50" s="114" t="s">
        <v>260</v>
      </c>
      <c r="M50" s="114">
        <v>15</v>
      </c>
      <c r="N50" s="114">
        <v>15</v>
      </c>
      <c r="O50" s="114">
        <v>15</v>
      </c>
      <c r="P50" s="114">
        <v>10</v>
      </c>
      <c r="Q50" s="114">
        <v>15</v>
      </c>
      <c r="R50" s="114">
        <v>15</v>
      </c>
      <c r="S50" s="114">
        <v>10</v>
      </c>
      <c r="T50" s="114">
        <f t="shared" si="3"/>
        <v>95</v>
      </c>
      <c r="U50" s="114" t="s">
        <v>87</v>
      </c>
      <c r="V50" s="114" t="s">
        <v>39</v>
      </c>
      <c r="W50" s="114" t="s">
        <v>38</v>
      </c>
      <c r="X50" s="114" t="s">
        <v>87</v>
      </c>
      <c r="Y50" s="183">
        <v>50</v>
      </c>
      <c r="Z50" s="111" t="s">
        <v>76</v>
      </c>
      <c r="AA50" s="186">
        <f t="shared" si="17"/>
        <v>83.333333333333329</v>
      </c>
      <c r="AB50" s="109" t="s">
        <v>76</v>
      </c>
      <c r="AC50" s="153" t="s">
        <v>422</v>
      </c>
      <c r="AD50" s="210" t="s">
        <v>489</v>
      </c>
      <c r="AE50" s="155" t="s">
        <v>423</v>
      </c>
      <c r="AF50" s="148">
        <v>45311</v>
      </c>
      <c r="AG50" s="148">
        <v>45341</v>
      </c>
      <c r="AH50" s="206" t="s">
        <v>424</v>
      </c>
      <c r="AI50" s="149" t="s">
        <v>570</v>
      </c>
      <c r="AJ50" s="206" t="s">
        <v>74</v>
      </c>
      <c r="AK50" s="206" t="s">
        <v>577</v>
      </c>
      <c r="AL50" s="206" t="s">
        <v>353</v>
      </c>
      <c r="AM50" s="206" t="s">
        <v>560</v>
      </c>
      <c r="AN50" s="206" t="s">
        <v>560</v>
      </c>
      <c r="AO50" s="206" t="s">
        <v>560</v>
      </c>
      <c r="AP50" s="206" t="s">
        <v>559</v>
      </c>
      <c r="AQ50" s="206" t="s">
        <v>560</v>
      </c>
      <c r="AR50" s="206" t="s">
        <v>714</v>
      </c>
      <c r="AS50" s="206" t="s">
        <v>560</v>
      </c>
      <c r="AT50" s="206" t="s">
        <v>560</v>
      </c>
      <c r="AU50" s="206" t="s">
        <v>451</v>
      </c>
      <c r="AV50" s="206" t="s">
        <v>451</v>
      </c>
      <c r="AW50" s="206" t="s">
        <v>560</v>
      </c>
      <c r="AX50" s="206" t="s">
        <v>626</v>
      </c>
      <c r="AY50" s="206" t="s">
        <v>597</v>
      </c>
      <c r="AZ50" s="206" t="s">
        <v>560</v>
      </c>
      <c r="BA50" s="206" t="s">
        <v>560</v>
      </c>
      <c r="BB50" s="206" t="s">
        <v>597</v>
      </c>
      <c r="BC50" s="206" t="s">
        <v>722</v>
      </c>
      <c r="BD50" s="206" t="s">
        <v>723</v>
      </c>
      <c r="BE50" s="206" t="s">
        <v>724</v>
      </c>
      <c r="BF50" s="126" t="s">
        <v>776</v>
      </c>
      <c r="BG50" s="201"/>
      <c r="BH50" s="201"/>
    </row>
    <row r="51" spans="1:60" s="202" customFormat="1" ht="225.75" customHeight="1" thickBot="1" x14ac:dyDescent="0.25">
      <c r="A51" s="182" t="s">
        <v>97</v>
      </c>
      <c r="B51" s="110" t="s">
        <v>74</v>
      </c>
      <c r="C51" s="162" t="s">
        <v>90</v>
      </c>
      <c r="D51" s="111" t="s">
        <v>91</v>
      </c>
      <c r="E51" s="144" t="s">
        <v>33</v>
      </c>
      <c r="F51" s="144" t="s">
        <v>33</v>
      </c>
      <c r="G51" s="144" t="s">
        <v>33</v>
      </c>
      <c r="H51" s="147" t="s">
        <v>33</v>
      </c>
      <c r="I51" s="156" t="s">
        <v>246</v>
      </c>
      <c r="J51" s="103" t="s">
        <v>92</v>
      </c>
      <c r="K51" s="103" t="s">
        <v>439</v>
      </c>
      <c r="L51" s="114" t="s">
        <v>37</v>
      </c>
      <c r="M51" s="114">
        <v>15</v>
      </c>
      <c r="N51" s="114">
        <v>15</v>
      </c>
      <c r="O51" s="114">
        <v>15</v>
      </c>
      <c r="P51" s="114">
        <v>15</v>
      </c>
      <c r="Q51" s="114">
        <v>15</v>
      </c>
      <c r="R51" s="114">
        <v>15</v>
      </c>
      <c r="S51" s="114">
        <v>10</v>
      </c>
      <c r="T51" s="114">
        <f t="shared" si="3"/>
        <v>100</v>
      </c>
      <c r="U51" s="114" t="s">
        <v>38</v>
      </c>
      <c r="V51" s="114" t="s">
        <v>39</v>
      </c>
      <c r="W51" s="114" t="s">
        <v>38</v>
      </c>
      <c r="X51" s="114" t="s">
        <v>38</v>
      </c>
      <c r="Y51" s="183">
        <v>100</v>
      </c>
      <c r="Z51" s="111" t="s">
        <v>40</v>
      </c>
      <c r="AA51" s="109">
        <v>100</v>
      </c>
      <c r="AB51" s="109" t="s">
        <v>40</v>
      </c>
      <c r="AC51" s="141" t="s">
        <v>468</v>
      </c>
      <c r="AD51" s="141" t="s">
        <v>383</v>
      </c>
      <c r="AE51" s="114" t="s">
        <v>437</v>
      </c>
      <c r="AF51" s="148">
        <v>45352</v>
      </c>
      <c r="AG51" s="148">
        <v>45657</v>
      </c>
      <c r="AH51" s="135" t="s">
        <v>438</v>
      </c>
      <c r="AI51" s="149" t="s">
        <v>619</v>
      </c>
      <c r="AJ51" s="206" t="s">
        <v>74</v>
      </c>
      <c r="AK51" s="135" t="s">
        <v>615</v>
      </c>
      <c r="AL51" s="144" t="s">
        <v>89</v>
      </c>
      <c r="AM51" s="135" t="s">
        <v>560</v>
      </c>
      <c r="AN51" s="135" t="s">
        <v>626</v>
      </c>
      <c r="AO51" s="135" t="s">
        <v>551</v>
      </c>
      <c r="AP51" s="135" t="s">
        <v>616</v>
      </c>
      <c r="AQ51" s="135" t="s">
        <v>551</v>
      </c>
      <c r="AR51" s="135" t="s">
        <v>617</v>
      </c>
      <c r="AS51" s="135" t="s">
        <v>551</v>
      </c>
      <c r="AT51" s="135" t="s">
        <v>551</v>
      </c>
      <c r="AU51" s="206" t="s">
        <v>451</v>
      </c>
      <c r="AV51" s="206" t="s">
        <v>451</v>
      </c>
      <c r="AW51" s="135" t="s">
        <v>626</v>
      </c>
      <c r="AX51" s="135" t="s">
        <v>626</v>
      </c>
      <c r="AY51" s="206" t="s">
        <v>597</v>
      </c>
      <c r="AZ51" s="135" t="s">
        <v>626</v>
      </c>
      <c r="BA51" s="135" t="s">
        <v>762</v>
      </c>
      <c r="BB51" s="149" t="s">
        <v>626</v>
      </c>
      <c r="BC51" s="149" t="s">
        <v>522</v>
      </c>
      <c r="BD51" s="149" t="s">
        <v>618</v>
      </c>
      <c r="BE51" s="149" t="s">
        <v>523</v>
      </c>
      <c r="BF51" s="149" t="s">
        <v>777</v>
      </c>
      <c r="BG51" s="201"/>
      <c r="BH51" s="201"/>
    </row>
    <row r="52" spans="1:60" s="202" customFormat="1" ht="135.75" thickBot="1" x14ac:dyDescent="0.25">
      <c r="A52" s="182" t="s">
        <v>101</v>
      </c>
      <c r="B52" s="110" t="s">
        <v>74</v>
      </c>
      <c r="C52" s="162" t="s">
        <v>447</v>
      </c>
      <c r="D52" s="111" t="s">
        <v>95</v>
      </c>
      <c r="E52" s="144" t="s">
        <v>33</v>
      </c>
      <c r="F52" s="144" t="s">
        <v>33</v>
      </c>
      <c r="G52" s="144" t="s">
        <v>33</v>
      </c>
      <c r="H52" s="147" t="s">
        <v>33</v>
      </c>
      <c r="I52" s="178" t="s">
        <v>249</v>
      </c>
      <c r="J52" s="103" t="s">
        <v>86</v>
      </c>
      <c r="K52" s="103" t="s">
        <v>96</v>
      </c>
      <c r="L52" s="114" t="s">
        <v>37</v>
      </c>
      <c r="M52" s="114">
        <v>15</v>
      </c>
      <c r="N52" s="114">
        <v>15</v>
      </c>
      <c r="O52" s="114">
        <v>15</v>
      </c>
      <c r="P52" s="114">
        <v>15</v>
      </c>
      <c r="Q52" s="114">
        <v>15</v>
      </c>
      <c r="R52" s="114">
        <v>15</v>
      </c>
      <c r="S52" s="114">
        <v>10</v>
      </c>
      <c r="T52" s="114">
        <f t="shared" ref="T52" si="18">SUM(M52:S52)</f>
        <v>100</v>
      </c>
      <c r="U52" s="114" t="s">
        <v>38</v>
      </c>
      <c r="V52" s="114" t="s">
        <v>39</v>
      </c>
      <c r="W52" s="114" t="s">
        <v>38</v>
      </c>
      <c r="X52" s="114" t="s">
        <v>38</v>
      </c>
      <c r="Y52" s="183">
        <v>100</v>
      </c>
      <c r="Z52" s="111" t="s">
        <v>40</v>
      </c>
      <c r="AA52" s="111">
        <v>100</v>
      </c>
      <c r="AB52" s="111" t="s">
        <v>40</v>
      </c>
      <c r="AC52" s="141" t="s">
        <v>385</v>
      </c>
      <c r="AD52" s="141" t="s">
        <v>383</v>
      </c>
      <c r="AE52" s="114" t="s">
        <v>384</v>
      </c>
      <c r="AF52" s="148">
        <v>45427</v>
      </c>
      <c r="AG52" s="148">
        <v>45504</v>
      </c>
      <c r="AH52" s="135" t="s">
        <v>386</v>
      </c>
      <c r="AI52" s="149" t="s">
        <v>619</v>
      </c>
      <c r="AJ52" s="206" t="s">
        <v>74</v>
      </c>
      <c r="AK52" s="135" t="s">
        <v>615</v>
      </c>
      <c r="AL52" s="144" t="s">
        <v>94</v>
      </c>
      <c r="AM52" s="135" t="s">
        <v>560</v>
      </c>
      <c r="AN52" s="135" t="s">
        <v>626</v>
      </c>
      <c r="AO52" s="135" t="s">
        <v>551</v>
      </c>
      <c r="AP52" s="135" t="s">
        <v>620</v>
      </c>
      <c r="AQ52" s="135" t="s">
        <v>551</v>
      </c>
      <c r="AR52" s="135" t="s">
        <v>621</v>
      </c>
      <c r="AS52" s="135" t="s">
        <v>551</v>
      </c>
      <c r="AT52" s="135" t="s">
        <v>551</v>
      </c>
      <c r="AU52" s="206" t="s">
        <v>451</v>
      </c>
      <c r="AV52" s="206" t="s">
        <v>451</v>
      </c>
      <c r="AW52" s="135" t="s">
        <v>626</v>
      </c>
      <c r="AX52" s="135" t="s">
        <v>551</v>
      </c>
      <c r="AY52" s="206" t="s">
        <v>597</v>
      </c>
      <c r="AZ52" s="135" t="s">
        <v>626</v>
      </c>
      <c r="BA52" s="135" t="s">
        <v>626</v>
      </c>
      <c r="BB52" s="206" t="s">
        <v>597</v>
      </c>
      <c r="BC52" s="149" t="s">
        <v>525</v>
      </c>
      <c r="BD52" s="149" t="s">
        <v>622</v>
      </c>
      <c r="BE52" s="149" t="s">
        <v>528</v>
      </c>
      <c r="BF52" s="126" t="s">
        <v>830</v>
      </c>
      <c r="BG52" s="201"/>
      <c r="BH52" s="201"/>
    </row>
    <row r="53" spans="1:60" s="202" customFormat="1" ht="405.75" thickBot="1" x14ac:dyDescent="0.25">
      <c r="A53" s="182" t="s">
        <v>107</v>
      </c>
      <c r="B53" s="110" t="s">
        <v>74</v>
      </c>
      <c r="C53" s="162" t="s">
        <v>98</v>
      </c>
      <c r="D53" s="111" t="s">
        <v>389</v>
      </c>
      <c r="E53" s="144" t="s">
        <v>33</v>
      </c>
      <c r="F53" s="144" t="s">
        <v>33</v>
      </c>
      <c r="G53" s="144" t="s">
        <v>33</v>
      </c>
      <c r="H53" s="144" t="s">
        <v>33</v>
      </c>
      <c r="I53" s="156" t="s">
        <v>246</v>
      </c>
      <c r="J53" s="113" t="s">
        <v>100</v>
      </c>
      <c r="K53" s="113" t="s">
        <v>470</v>
      </c>
      <c r="L53" s="114" t="s">
        <v>37</v>
      </c>
      <c r="M53" s="114">
        <v>15</v>
      </c>
      <c r="N53" s="114">
        <v>15</v>
      </c>
      <c r="O53" s="114">
        <v>15</v>
      </c>
      <c r="P53" s="114">
        <v>15</v>
      </c>
      <c r="Q53" s="114">
        <v>15</v>
      </c>
      <c r="R53" s="114">
        <v>15</v>
      </c>
      <c r="S53" s="114">
        <v>10</v>
      </c>
      <c r="T53" s="114">
        <f t="shared" ref="T53" si="19">SUM(M53:S53)</f>
        <v>100</v>
      </c>
      <c r="U53" s="114" t="s">
        <v>38</v>
      </c>
      <c r="V53" s="114" t="s">
        <v>39</v>
      </c>
      <c r="W53" s="114" t="s">
        <v>38</v>
      </c>
      <c r="X53" s="114" t="s">
        <v>38</v>
      </c>
      <c r="Y53" s="183">
        <v>100</v>
      </c>
      <c r="Z53" s="111" t="str">
        <f t="shared" ref="Z53" si="20">VLOOKUP(Y53,CLASIFICACIÓNCONTROLES,2)</f>
        <v>FUERTE</v>
      </c>
      <c r="AA53" s="109">
        <f>ROUND(AVERAGE(Y53:Y53),0)</f>
        <v>100</v>
      </c>
      <c r="AB53" s="109" t="s">
        <v>40</v>
      </c>
      <c r="AC53" s="141" t="s">
        <v>387</v>
      </c>
      <c r="AD53" s="141" t="s">
        <v>383</v>
      </c>
      <c r="AE53" s="114" t="s">
        <v>436</v>
      </c>
      <c r="AF53" s="148">
        <v>45427</v>
      </c>
      <c r="AG53" s="148">
        <v>45534</v>
      </c>
      <c r="AH53" s="135" t="s">
        <v>388</v>
      </c>
      <c r="AI53" s="149" t="s">
        <v>619</v>
      </c>
      <c r="AJ53" s="206" t="s">
        <v>74</v>
      </c>
      <c r="AK53" s="135" t="s">
        <v>615</v>
      </c>
      <c r="AL53" s="103" t="s">
        <v>469</v>
      </c>
      <c r="AM53" s="135" t="s">
        <v>560</v>
      </c>
      <c r="AN53" s="135" t="s">
        <v>626</v>
      </c>
      <c r="AO53" s="135" t="s">
        <v>626</v>
      </c>
      <c r="AP53" s="135" t="s">
        <v>581</v>
      </c>
      <c r="AQ53" s="135" t="s">
        <v>524</v>
      </c>
      <c r="AR53" s="135" t="s">
        <v>621</v>
      </c>
      <c r="AS53" s="135" t="s">
        <v>626</v>
      </c>
      <c r="AT53" s="135" t="s">
        <v>524</v>
      </c>
      <c r="AU53" s="206" t="s">
        <v>451</v>
      </c>
      <c r="AV53" s="206" t="s">
        <v>451</v>
      </c>
      <c r="AW53" s="135" t="s">
        <v>742</v>
      </c>
      <c r="AX53" s="135" t="s">
        <v>524</v>
      </c>
      <c r="AY53" s="135" t="s">
        <v>524</v>
      </c>
      <c r="AZ53" s="135" t="s">
        <v>524</v>
      </c>
      <c r="BA53" s="135" t="s">
        <v>524</v>
      </c>
      <c r="BB53" s="149" t="s">
        <v>524</v>
      </c>
      <c r="BC53" s="149" t="s">
        <v>526</v>
      </c>
      <c r="BD53" s="149" t="s">
        <v>623</v>
      </c>
      <c r="BE53" s="149" t="s">
        <v>527</v>
      </c>
      <c r="BF53" s="126" t="s">
        <v>787</v>
      </c>
      <c r="BG53" s="201"/>
      <c r="BH53" s="201"/>
    </row>
    <row r="54" spans="1:60" s="202" customFormat="1" ht="195.75" thickBot="1" x14ac:dyDescent="0.25">
      <c r="A54" s="182" t="s">
        <v>112</v>
      </c>
      <c r="B54" s="115" t="s">
        <v>102</v>
      </c>
      <c r="C54" s="162" t="s">
        <v>104</v>
      </c>
      <c r="D54" s="111" t="s">
        <v>105</v>
      </c>
      <c r="E54" s="144" t="s">
        <v>33</v>
      </c>
      <c r="F54" s="144" t="s">
        <v>33</v>
      </c>
      <c r="G54" s="144" t="s">
        <v>33</v>
      </c>
      <c r="H54" s="144" t="s">
        <v>33</v>
      </c>
      <c r="I54" s="156" t="s">
        <v>246</v>
      </c>
      <c r="J54" s="113" t="s">
        <v>106</v>
      </c>
      <c r="K54" s="113" t="s">
        <v>784</v>
      </c>
      <c r="L54" s="114" t="s">
        <v>37</v>
      </c>
      <c r="M54" s="114">
        <v>15</v>
      </c>
      <c r="N54" s="114">
        <v>15</v>
      </c>
      <c r="O54" s="114">
        <v>15</v>
      </c>
      <c r="P54" s="114">
        <v>15</v>
      </c>
      <c r="Q54" s="114">
        <v>15</v>
      </c>
      <c r="R54" s="114">
        <v>15</v>
      </c>
      <c r="S54" s="114">
        <v>10</v>
      </c>
      <c r="T54" s="114">
        <f t="shared" ref="T54:T56" si="21">SUM(M54:S54)</f>
        <v>100</v>
      </c>
      <c r="U54" s="114" t="s">
        <v>38</v>
      </c>
      <c r="V54" s="114" t="s">
        <v>39</v>
      </c>
      <c r="W54" s="114" t="s">
        <v>38</v>
      </c>
      <c r="X54" s="114" t="s">
        <v>38</v>
      </c>
      <c r="Y54" s="183">
        <v>100</v>
      </c>
      <c r="Z54" s="111" t="str">
        <f t="shared" ref="Z54:Z55" si="22">VLOOKUP(Y54,CLASIFICACIÓNCONTROLES,2)</f>
        <v>FUERTE</v>
      </c>
      <c r="AA54" s="109">
        <f>ROUND(AVERAGE(Y54:Y54),0)</f>
        <v>100</v>
      </c>
      <c r="AB54" s="109" t="s">
        <v>40</v>
      </c>
      <c r="AC54" s="141" t="s">
        <v>270</v>
      </c>
      <c r="AD54" s="141" t="s">
        <v>271</v>
      </c>
      <c r="AE54" s="114" t="s">
        <v>272</v>
      </c>
      <c r="AF54" s="148">
        <v>45292</v>
      </c>
      <c r="AG54" s="148">
        <v>45646</v>
      </c>
      <c r="AH54" s="135" t="s">
        <v>273</v>
      </c>
      <c r="AI54" s="135" t="s">
        <v>624</v>
      </c>
      <c r="AJ54" s="135" t="s">
        <v>102</v>
      </c>
      <c r="AK54" s="135" t="s">
        <v>625</v>
      </c>
      <c r="AL54" s="103" t="s">
        <v>103</v>
      </c>
      <c r="AM54" s="135" t="s">
        <v>626</v>
      </c>
      <c r="AN54" s="135" t="s">
        <v>626</v>
      </c>
      <c r="AO54" s="135" t="s">
        <v>626</v>
      </c>
      <c r="AP54" s="135" t="s">
        <v>581</v>
      </c>
      <c r="AQ54" s="135" t="s">
        <v>626</v>
      </c>
      <c r="AR54" s="135" t="s">
        <v>627</v>
      </c>
      <c r="AS54" s="135" t="s">
        <v>626</v>
      </c>
      <c r="AT54" s="135" t="s">
        <v>626</v>
      </c>
      <c r="AU54" s="206" t="s">
        <v>451</v>
      </c>
      <c r="AV54" s="135" t="s">
        <v>41</v>
      </c>
      <c r="AW54" s="135" t="s">
        <v>626</v>
      </c>
      <c r="AX54" s="135" t="s">
        <v>626</v>
      </c>
      <c r="AY54" s="206" t="s">
        <v>597</v>
      </c>
      <c r="AZ54" s="135" t="s">
        <v>626</v>
      </c>
      <c r="BA54" s="135" t="s">
        <v>626</v>
      </c>
      <c r="BB54" s="206" t="s">
        <v>597</v>
      </c>
      <c r="BC54" s="149" t="s">
        <v>529</v>
      </c>
      <c r="BD54" s="103" t="s">
        <v>763</v>
      </c>
      <c r="BE54" s="149" t="s">
        <v>530</v>
      </c>
      <c r="BF54" s="126" t="s">
        <v>782</v>
      </c>
      <c r="BG54" s="201"/>
      <c r="BH54" s="201"/>
    </row>
    <row r="55" spans="1:60" s="202" customFormat="1" ht="270" customHeight="1" x14ac:dyDescent="0.2">
      <c r="A55" s="182" t="s">
        <v>116</v>
      </c>
      <c r="B55" s="115" t="s">
        <v>102</v>
      </c>
      <c r="C55" s="162" t="s">
        <v>109</v>
      </c>
      <c r="D55" s="111" t="s">
        <v>110</v>
      </c>
      <c r="E55" s="144" t="s">
        <v>33</v>
      </c>
      <c r="F55" s="144" t="s">
        <v>33</v>
      </c>
      <c r="G55" s="144" t="s">
        <v>33</v>
      </c>
      <c r="H55" s="144" t="s">
        <v>33</v>
      </c>
      <c r="I55" s="156" t="s">
        <v>254</v>
      </c>
      <c r="J55" s="113" t="s">
        <v>111</v>
      </c>
      <c r="K55" s="103" t="s">
        <v>307</v>
      </c>
      <c r="L55" s="114" t="s">
        <v>37</v>
      </c>
      <c r="M55" s="114">
        <v>15</v>
      </c>
      <c r="N55" s="114">
        <v>15</v>
      </c>
      <c r="O55" s="114">
        <v>15</v>
      </c>
      <c r="P55" s="114">
        <v>15</v>
      </c>
      <c r="Q55" s="114">
        <v>15</v>
      </c>
      <c r="R55" s="114">
        <v>15</v>
      </c>
      <c r="S55" s="114">
        <v>10</v>
      </c>
      <c r="T55" s="114">
        <f t="shared" si="21"/>
        <v>100</v>
      </c>
      <c r="U55" s="114" t="s">
        <v>38</v>
      </c>
      <c r="V55" s="114" t="s">
        <v>39</v>
      </c>
      <c r="W55" s="114" t="s">
        <v>38</v>
      </c>
      <c r="X55" s="114" t="s">
        <v>38</v>
      </c>
      <c r="Y55" s="183">
        <v>100</v>
      </c>
      <c r="Z55" s="111" t="str">
        <f t="shared" si="22"/>
        <v>FUERTE</v>
      </c>
      <c r="AA55" s="186">
        <f>ROUND(AVERAGE(Y55:Y55),0)</f>
        <v>100</v>
      </c>
      <c r="AB55" s="109" t="s">
        <v>40</v>
      </c>
      <c r="AC55" s="112" t="s">
        <v>308</v>
      </c>
      <c r="AD55" s="112" t="s">
        <v>311</v>
      </c>
      <c r="AE55" s="112" t="s">
        <v>309</v>
      </c>
      <c r="AF55" s="148">
        <v>45292</v>
      </c>
      <c r="AG55" s="148">
        <v>45382</v>
      </c>
      <c r="AH55" s="149" t="s">
        <v>310</v>
      </c>
      <c r="AI55" s="135" t="s">
        <v>624</v>
      </c>
      <c r="AJ55" s="135" t="s">
        <v>102</v>
      </c>
      <c r="AK55" s="149" t="s">
        <v>725</v>
      </c>
      <c r="AL55" s="150" t="s">
        <v>108</v>
      </c>
      <c r="AM55" s="149" t="s">
        <v>626</v>
      </c>
      <c r="AN55" s="135" t="s">
        <v>626</v>
      </c>
      <c r="AO55" s="149" t="s">
        <v>626</v>
      </c>
      <c r="AP55" s="149" t="s">
        <v>559</v>
      </c>
      <c r="AQ55" s="149" t="s">
        <v>626</v>
      </c>
      <c r="AR55" s="149" t="s">
        <v>629</v>
      </c>
      <c r="AS55" s="149" t="s">
        <v>626</v>
      </c>
      <c r="AT55" s="149" t="s">
        <v>626</v>
      </c>
      <c r="AU55" s="206" t="s">
        <v>451</v>
      </c>
      <c r="AV55" s="149" t="s">
        <v>41</v>
      </c>
      <c r="AW55" s="149" t="s">
        <v>626</v>
      </c>
      <c r="AX55" s="149" t="s">
        <v>626</v>
      </c>
      <c r="AY55" s="149" t="s">
        <v>786</v>
      </c>
      <c r="AZ55" s="149" t="s">
        <v>626</v>
      </c>
      <c r="BA55" s="149" t="s">
        <v>551</v>
      </c>
      <c r="BB55" s="149" t="s">
        <v>626</v>
      </c>
      <c r="BC55" s="149" t="s">
        <v>633</v>
      </c>
      <c r="BD55" s="149" t="s">
        <v>628</v>
      </c>
      <c r="BE55" s="149" t="s">
        <v>634</v>
      </c>
      <c r="BF55" s="126" t="s">
        <v>778</v>
      </c>
      <c r="BG55" s="201"/>
      <c r="BH55" s="201"/>
    </row>
    <row r="56" spans="1:60" s="202" customFormat="1" ht="120.75" thickBot="1" x14ac:dyDescent="0.25">
      <c r="A56" s="182" t="s">
        <v>121</v>
      </c>
      <c r="B56" s="110" t="s">
        <v>102</v>
      </c>
      <c r="C56" s="187" t="s">
        <v>114</v>
      </c>
      <c r="D56" s="111" t="s">
        <v>268</v>
      </c>
      <c r="E56" s="144" t="s">
        <v>33</v>
      </c>
      <c r="F56" s="144" t="s">
        <v>33</v>
      </c>
      <c r="G56" s="144" t="s">
        <v>33</v>
      </c>
      <c r="H56" s="144" t="s">
        <v>33</v>
      </c>
      <c r="I56" s="156" t="s">
        <v>254</v>
      </c>
      <c r="J56" s="113" t="s">
        <v>115</v>
      </c>
      <c r="K56" s="103" t="s">
        <v>269</v>
      </c>
      <c r="L56" s="151" t="s">
        <v>37</v>
      </c>
      <c r="M56" s="114">
        <v>15</v>
      </c>
      <c r="N56" s="114">
        <v>15</v>
      </c>
      <c r="O56" s="114">
        <v>15</v>
      </c>
      <c r="P56" s="114">
        <v>15</v>
      </c>
      <c r="Q56" s="114">
        <v>15</v>
      </c>
      <c r="R56" s="114">
        <v>15</v>
      </c>
      <c r="S56" s="114">
        <v>10</v>
      </c>
      <c r="T56" s="114">
        <f t="shared" si="21"/>
        <v>100</v>
      </c>
      <c r="U56" s="114" t="s">
        <v>38</v>
      </c>
      <c r="V56" s="114" t="s">
        <v>39</v>
      </c>
      <c r="W56" s="114" t="s">
        <v>38</v>
      </c>
      <c r="X56" s="114" t="s">
        <v>38</v>
      </c>
      <c r="Y56" s="183">
        <v>100</v>
      </c>
      <c r="Z56" s="111" t="str">
        <f>VLOOKUP(Y56,CLASIFICACIÓNCONTROLES,2)</f>
        <v>FUERTE</v>
      </c>
      <c r="AA56" s="111">
        <f>ROUND(AVERAGE(Y56:Y56),0)</f>
        <v>100</v>
      </c>
      <c r="AB56" s="111" t="s">
        <v>40</v>
      </c>
      <c r="AC56" s="141" t="s">
        <v>484</v>
      </c>
      <c r="AD56" s="141" t="s">
        <v>274</v>
      </c>
      <c r="AE56" s="152" t="s">
        <v>275</v>
      </c>
      <c r="AF56" s="148">
        <v>45413</v>
      </c>
      <c r="AG56" s="148">
        <v>45626</v>
      </c>
      <c r="AH56" s="135" t="s">
        <v>276</v>
      </c>
      <c r="AI56" s="135" t="s">
        <v>624</v>
      </c>
      <c r="AJ56" s="135" t="s">
        <v>102</v>
      </c>
      <c r="AK56" s="135" t="s">
        <v>735</v>
      </c>
      <c r="AL56" s="103" t="s">
        <v>113</v>
      </c>
      <c r="AM56" s="135" t="s">
        <v>626</v>
      </c>
      <c r="AN56" s="135" t="s">
        <v>626</v>
      </c>
      <c r="AO56" s="135" t="s">
        <v>742</v>
      </c>
      <c r="AP56" s="149" t="s">
        <v>559</v>
      </c>
      <c r="AQ56" s="135" t="s">
        <v>626</v>
      </c>
      <c r="AR56" s="149" t="s">
        <v>743</v>
      </c>
      <c r="AS56" s="135" t="s">
        <v>626</v>
      </c>
      <c r="AT56" s="135" t="s">
        <v>626</v>
      </c>
      <c r="AU56" s="135" t="s">
        <v>41</v>
      </c>
      <c r="AV56" s="135" t="s">
        <v>76</v>
      </c>
      <c r="AW56" s="135" t="s">
        <v>626</v>
      </c>
      <c r="AX56" s="135" t="s">
        <v>626</v>
      </c>
      <c r="AY56" s="206" t="s">
        <v>597</v>
      </c>
      <c r="AZ56" s="135" t="s">
        <v>626</v>
      </c>
      <c r="BA56" s="131" t="s">
        <v>583</v>
      </c>
      <c r="BB56" s="206" t="s">
        <v>597</v>
      </c>
      <c r="BC56" s="149" t="s">
        <v>531</v>
      </c>
      <c r="BD56" s="149" t="s">
        <v>635</v>
      </c>
      <c r="BE56" s="149" t="s">
        <v>532</v>
      </c>
      <c r="BF56" s="149" t="s">
        <v>831</v>
      </c>
      <c r="BG56" s="201"/>
      <c r="BH56" s="201"/>
    </row>
    <row r="57" spans="1:60" s="202" customFormat="1" ht="105.75" customHeight="1" thickBot="1" x14ac:dyDescent="0.25">
      <c r="A57" s="182" t="s">
        <v>128</v>
      </c>
      <c r="B57" s="115" t="s">
        <v>117</v>
      </c>
      <c r="C57" s="184" t="s">
        <v>403</v>
      </c>
      <c r="D57" s="109" t="s">
        <v>404</v>
      </c>
      <c r="E57" s="132" t="s">
        <v>33</v>
      </c>
      <c r="F57" s="132" t="s">
        <v>33</v>
      </c>
      <c r="G57" s="132" t="s">
        <v>33</v>
      </c>
      <c r="H57" s="132" t="s">
        <v>33</v>
      </c>
      <c r="I57" s="185" t="s">
        <v>246</v>
      </c>
      <c r="J57" s="111" t="s">
        <v>118</v>
      </c>
      <c r="K57" s="104" t="s">
        <v>471</v>
      </c>
      <c r="L57" s="114" t="s">
        <v>37</v>
      </c>
      <c r="M57" s="114">
        <v>15</v>
      </c>
      <c r="N57" s="114">
        <v>15</v>
      </c>
      <c r="O57" s="114">
        <v>15</v>
      </c>
      <c r="P57" s="114">
        <v>15</v>
      </c>
      <c r="Q57" s="114">
        <v>15</v>
      </c>
      <c r="R57" s="114">
        <v>15</v>
      </c>
      <c r="S57" s="114">
        <v>10</v>
      </c>
      <c r="T57" s="114">
        <f t="shared" ref="T57:T59" si="23">SUM(M57:S57)</f>
        <v>100</v>
      </c>
      <c r="U57" s="114" t="s">
        <v>38</v>
      </c>
      <c r="V57" s="114" t="s">
        <v>39</v>
      </c>
      <c r="W57" s="114" t="s">
        <v>38</v>
      </c>
      <c r="X57" s="114" t="s">
        <v>38</v>
      </c>
      <c r="Y57" s="183">
        <v>100</v>
      </c>
      <c r="Z57" s="111" t="str">
        <f t="shared" ref="Z57:Z59" si="24">VLOOKUP(Y57,CLASIFICACIÓNCONTROLES,2)</f>
        <v>FUERTE</v>
      </c>
      <c r="AA57" s="109">
        <f>ROUND(AVERAGE(Y57:Y59),0)</f>
        <v>100</v>
      </c>
      <c r="AB57" s="109" t="s">
        <v>40</v>
      </c>
      <c r="AC57" s="137" t="s">
        <v>405</v>
      </c>
      <c r="AD57" s="137" t="s">
        <v>406</v>
      </c>
      <c r="AE57" s="140" t="s">
        <v>407</v>
      </c>
      <c r="AF57" s="211">
        <v>45337</v>
      </c>
      <c r="AG57" s="211">
        <v>45473</v>
      </c>
      <c r="AH57" s="149" t="s">
        <v>408</v>
      </c>
      <c r="AI57" s="149" t="s">
        <v>736</v>
      </c>
      <c r="AJ57" s="149" t="s">
        <v>117</v>
      </c>
      <c r="AK57" s="149" t="s">
        <v>737</v>
      </c>
      <c r="AL57" s="149" t="s">
        <v>402</v>
      </c>
      <c r="AM57" s="135" t="s">
        <v>626</v>
      </c>
      <c r="AN57" s="135" t="s">
        <v>626</v>
      </c>
      <c r="AO57" s="149" t="s">
        <v>551</v>
      </c>
      <c r="AP57" s="135" t="s">
        <v>739</v>
      </c>
      <c r="AQ57" s="149" t="s">
        <v>551</v>
      </c>
      <c r="AR57" s="135" t="s">
        <v>738</v>
      </c>
      <c r="AS57" s="149" t="s">
        <v>551</v>
      </c>
      <c r="AT57" s="149" t="s">
        <v>551</v>
      </c>
      <c r="AU57" s="149" t="s">
        <v>36</v>
      </c>
      <c r="AV57" s="149" t="s">
        <v>41</v>
      </c>
      <c r="AW57" s="149" t="s">
        <v>626</v>
      </c>
      <c r="AX57" s="149" t="s">
        <v>551</v>
      </c>
      <c r="AY57" s="149" t="s">
        <v>597</v>
      </c>
      <c r="AZ57" s="149" t="s">
        <v>626</v>
      </c>
      <c r="BA57" s="149" t="s">
        <v>551</v>
      </c>
      <c r="BB57" s="149" t="s">
        <v>597</v>
      </c>
      <c r="BC57" s="149" t="s">
        <v>533</v>
      </c>
      <c r="BD57" s="212" t="s">
        <v>636</v>
      </c>
      <c r="BE57" s="149" t="s">
        <v>536</v>
      </c>
      <c r="BF57" s="126" t="s">
        <v>637</v>
      </c>
      <c r="BG57" s="201"/>
      <c r="BH57" s="201"/>
    </row>
    <row r="58" spans="1:60" s="202" customFormat="1" ht="150.75" thickBot="1" x14ac:dyDescent="0.25">
      <c r="A58" s="182" t="s">
        <v>128</v>
      </c>
      <c r="B58" s="115" t="s">
        <v>117</v>
      </c>
      <c r="C58" s="184" t="s">
        <v>403</v>
      </c>
      <c r="D58" s="109" t="s">
        <v>404</v>
      </c>
      <c r="E58" s="132" t="s">
        <v>33</v>
      </c>
      <c r="F58" s="132" t="s">
        <v>33</v>
      </c>
      <c r="G58" s="132" t="s">
        <v>33</v>
      </c>
      <c r="H58" s="132" t="s">
        <v>33</v>
      </c>
      <c r="I58" s="185" t="s">
        <v>246</v>
      </c>
      <c r="J58" s="111" t="s">
        <v>119</v>
      </c>
      <c r="K58" s="111" t="s">
        <v>472</v>
      </c>
      <c r="L58" s="114" t="s">
        <v>37</v>
      </c>
      <c r="M58" s="114">
        <v>15</v>
      </c>
      <c r="N58" s="114">
        <v>15</v>
      </c>
      <c r="O58" s="114">
        <v>15</v>
      </c>
      <c r="P58" s="114">
        <v>15</v>
      </c>
      <c r="Q58" s="114">
        <v>15</v>
      </c>
      <c r="R58" s="114">
        <v>15</v>
      </c>
      <c r="S58" s="114">
        <v>10</v>
      </c>
      <c r="T58" s="114">
        <f t="shared" ref="T58" si="25">SUM(M58:S58)</f>
        <v>100</v>
      </c>
      <c r="U58" s="114" t="s">
        <v>38</v>
      </c>
      <c r="V58" s="114" t="s">
        <v>39</v>
      </c>
      <c r="W58" s="114" t="s">
        <v>38</v>
      </c>
      <c r="X58" s="114" t="s">
        <v>38</v>
      </c>
      <c r="Y58" s="183">
        <v>100</v>
      </c>
      <c r="Z58" s="111" t="str">
        <f t="shared" ref="Z58" si="26">VLOOKUP(Y58,CLASIFICACIÓNCONTROLES,2)</f>
        <v>FUERTE</v>
      </c>
      <c r="AA58" s="109">
        <f t="shared" ref="AA58:AA59" si="27">ROUND(AVERAGE(Y58:Y60),0)</f>
        <v>100</v>
      </c>
      <c r="AB58" s="109" t="s">
        <v>40</v>
      </c>
      <c r="AC58" s="137" t="s">
        <v>405</v>
      </c>
      <c r="AD58" s="137" t="s">
        <v>406</v>
      </c>
      <c r="AE58" s="140" t="s">
        <v>407</v>
      </c>
      <c r="AF58" s="211">
        <v>45337</v>
      </c>
      <c r="AG58" s="211">
        <v>45473</v>
      </c>
      <c r="AH58" s="149" t="s">
        <v>408</v>
      </c>
      <c r="AI58" s="149" t="s">
        <v>736</v>
      </c>
      <c r="AJ58" s="149" t="s">
        <v>117</v>
      </c>
      <c r="AK58" s="149" t="s">
        <v>737</v>
      </c>
      <c r="AL58" s="149" t="s">
        <v>402</v>
      </c>
      <c r="AM58" s="135" t="s">
        <v>626</v>
      </c>
      <c r="AN58" s="135" t="s">
        <v>626</v>
      </c>
      <c r="AO58" s="149" t="s">
        <v>551</v>
      </c>
      <c r="AP58" s="135" t="s">
        <v>620</v>
      </c>
      <c r="AQ58" s="149" t="s">
        <v>551</v>
      </c>
      <c r="AR58" s="135" t="s">
        <v>740</v>
      </c>
      <c r="AS58" s="149" t="s">
        <v>551</v>
      </c>
      <c r="AT58" s="149" t="s">
        <v>551</v>
      </c>
      <c r="AU58" s="149" t="s">
        <v>36</v>
      </c>
      <c r="AV58" s="149" t="s">
        <v>41</v>
      </c>
      <c r="AW58" s="149" t="s">
        <v>626</v>
      </c>
      <c r="AX58" s="149" t="s">
        <v>551</v>
      </c>
      <c r="AY58" s="149" t="s">
        <v>597</v>
      </c>
      <c r="AZ58" s="149" t="s">
        <v>626</v>
      </c>
      <c r="BA58" s="149" t="s">
        <v>551</v>
      </c>
      <c r="BB58" s="149" t="s">
        <v>597</v>
      </c>
      <c r="BC58" s="149" t="s">
        <v>534</v>
      </c>
      <c r="BD58" s="212" t="s">
        <v>636</v>
      </c>
      <c r="BE58" s="149" t="s">
        <v>536</v>
      </c>
      <c r="BF58" s="126" t="s">
        <v>637</v>
      </c>
      <c r="BG58" s="201"/>
      <c r="BH58" s="201"/>
    </row>
    <row r="59" spans="1:60" s="202" customFormat="1" ht="135" x14ac:dyDescent="0.2">
      <c r="A59" s="182" t="s">
        <v>128</v>
      </c>
      <c r="B59" s="115" t="s">
        <v>117</v>
      </c>
      <c r="C59" s="184" t="s">
        <v>403</v>
      </c>
      <c r="D59" s="109" t="s">
        <v>404</v>
      </c>
      <c r="E59" s="132" t="s">
        <v>33</v>
      </c>
      <c r="F59" s="132" t="s">
        <v>33</v>
      </c>
      <c r="G59" s="132" t="s">
        <v>33</v>
      </c>
      <c r="H59" s="132" t="s">
        <v>33</v>
      </c>
      <c r="I59" s="185" t="s">
        <v>246</v>
      </c>
      <c r="J59" s="111" t="s">
        <v>120</v>
      </c>
      <c r="K59" s="111" t="s">
        <v>473</v>
      </c>
      <c r="L59" s="114" t="s">
        <v>37</v>
      </c>
      <c r="M59" s="114">
        <v>15</v>
      </c>
      <c r="N59" s="114">
        <v>15</v>
      </c>
      <c r="O59" s="114">
        <v>15</v>
      </c>
      <c r="P59" s="114">
        <v>15</v>
      </c>
      <c r="Q59" s="114">
        <v>15</v>
      </c>
      <c r="R59" s="114">
        <v>15</v>
      </c>
      <c r="S59" s="114">
        <v>10</v>
      </c>
      <c r="T59" s="114">
        <f t="shared" si="23"/>
        <v>100</v>
      </c>
      <c r="U59" s="114" t="s">
        <v>38</v>
      </c>
      <c r="V59" s="114" t="s">
        <v>39</v>
      </c>
      <c r="W59" s="114" t="s">
        <v>38</v>
      </c>
      <c r="X59" s="114" t="s">
        <v>38</v>
      </c>
      <c r="Y59" s="183">
        <v>100</v>
      </c>
      <c r="Z59" s="111" t="str">
        <f t="shared" si="24"/>
        <v>FUERTE</v>
      </c>
      <c r="AA59" s="109">
        <f t="shared" si="27"/>
        <v>100</v>
      </c>
      <c r="AB59" s="109" t="s">
        <v>40</v>
      </c>
      <c r="AC59" s="137" t="s">
        <v>405</v>
      </c>
      <c r="AD59" s="137" t="s">
        <v>406</v>
      </c>
      <c r="AE59" s="140" t="s">
        <v>407</v>
      </c>
      <c r="AF59" s="211">
        <v>45337</v>
      </c>
      <c r="AG59" s="211">
        <v>45473</v>
      </c>
      <c r="AH59" s="149" t="s">
        <v>408</v>
      </c>
      <c r="AI59" s="149" t="s">
        <v>736</v>
      </c>
      <c r="AJ59" s="149" t="s">
        <v>117</v>
      </c>
      <c r="AK59" s="149" t="s">
        <v>737</v>
      </c>
      <c r="AL59" s="149" t="s">
        <v>402</v>
      </c>
      <c r="AM59" s="135" t="s">
        <v>626</v>
      </c>
      <c r="AN59" s="135" t="s">
        <v>626</v>
      </c>
      <c r="AO59" s="149" t="s">
        <v>551</v>
      </c>
      <c r="AP59" s="135" t="s">
        <v>620</v>
      </c>
      <c r="AQ59" s="149" t="s">
        <v>551</v>
      </c>
      <c r="AR59" s="135" t="s">
        <v>741</v>
      </c>
      <c r="AS59" s="149" t="s">
        <v>551</v>
      </c>
      <c r="AT59" s="149" t="s">
        <v>551</v>
      </c>
      <c r="AU59" s="149" t="s">
        <v>36</v>
      </c>
      <c r="AV59" s="149" t="s">
        <v>41</v>
      </c>
      <c r="AW59" s="149" t="s">
        <v>626</v>
      </c>
      <c r="AX59" s="149" t="s">
        <v>551</v>
      </c>
      <c r="AY59" s="149" t="s">
        <v>597</v>
      </c>
      <c r="AZ59" s="149" t="s">
        <v>626</v>
      </c>
      <c r="BA59" s="149" t="s">
        <v>551</v>
      </c>
      <c r="BB59" s="149" t="s">
        <v>597</v>
      </c>
      <c r="BC59" s="149" t="s">
        <v>535</v>
      </c>
      <c r="BD59" s="212" t="s">
        <v>636</v>
      </c>
      <c r="BE59" s="149" t="s">
        <v>536</v>
      </c>
      <c r="BF59" s="126" t="s">
        <v>637</v>
      </c>
      <c r="BG59" s="201"/>
      <c r="BH59" s="201"/>
    </row>
    <row r="60" spans="1:60" s="202" customFormat="1" ht="135.75" customHeight="1" thickBot="1" x14ac:dyDescent="0.25">
      <c r="A60" s="182" t="s">
        <v>130</v>
      </c>
      <c r="B60" s="115" t="s">
        <v>122</v>
      </c>
      <c r="C60" s="184" t="s">
        <v>124</v>
      </c>
      <c r="D60" s="109" t="s">
        <v>125</v>
      </c>
      <c r="E60" s="132" t="s">
        <v>33</v>
      </c>
      <c r="F60" s="132" t="s">
        <v>33</v>
      </c>
      <c r="G60" s="132" t="s">
        <v>33</v>
      </c>
      <c r="H60" s="132" t="s">
        <v>33</v>
      </c>
      <c r="I60" s="185" t="s">
        <v>277</v>
      </c>
      <c r="J60" s="103" t="s">
        <v>126</v>
      </c>
      <c r="K60" s="164" t="s">
        <v>455</v>
      </c>
      <c r="L60" s="156" t="s">
        <v>37</v>
      </c>
      <c r="M60" s="114">
        <v>15</v>
      </c>
      <c r="N60" s="114">
        <v>15</v>
      </c>
      <c r="O60" s="114">
        <v>15</v>
      </c>
      <c r="P60" s="114">
        <v>15</v>
      </c>
      <c r="Q60" s="114">
        <v>15</v>
      </c>
      <c r="R60" s="114">
        <v>15</v>
      </c>
      <c r="S60" s="114">
        <v>10</v>
      </c>
      <c r="T60" s="114">
        <f t="shared" si="3"/>
        <v>100</v>
      </c>
      <c r="U60" s="114" t="s">
        <v>38</v>
      </c>
      <c r="V60" s="114" t="s">
        <v>39</v>
      </c>
      <c r="W60" s="114" t="s">
        <v>38</v>
      </c>
      <c r="X60" s="114" t="s">
        <v>38</v>
      </c>
      <c r="Y60" s="183">
        <v>100</v>
      </c>
      <c r="Z60" s="111" t="str">
        <f t="shared" ref="Z60:Z61" si="28">VLOOKUP(Y60,CLASIFICACIÓNCONTROLES,2)</f>
        <v>FUERTE</v>
      </c>
      <c r="AA60" s="109">
        <f>ROUND(AVERAGE(Y60:Y61),0)</f>
        <v>100</v>
      </c>
      <c r="AB60" s="109" t="s">
        <v>40</v>
      </c>
      <c r="AC60" s="141" t="s">
        <v>428</v>
      </c>
      <c r="AD60" s="157" t="s">
        <v>396</v>
      </c>
      <c r="AE60" s="112" t="s">
        <v>397</v>
      </c>
      <c r="AF60" s="148">
        <v>45488</v>
      </c>
      <c r="AG60" s="148">
        <v>45534</v>
      </c>
      <c r="AH60" s="149" t="s">
        <v>398</v>
      </c>
      <c r="AI60" s="149" t="s">
        <v>736</v>
      </c>
      <c r="AJ60" s="149" t="s">
        <v>754</v>
      </c>
      <c r="AK60" s="149" t="s">
        <v>753</v>
      </c>
      <c r="AL60" s="149" t="s">
        <v>123</v>
      </c>
      <c r="AM60" s="135" t="s">
        <v>626</v>
      </c>
      <c r="AN60" s="135" t="s">
        <v>626</v>
      </c>
      <c r="AO60" s="149" t="s">
        <v>626</v>
      </c>
      <c r="AP60" s="149" t="s">
        <v>674</v>
      </c>
      <c r="AQ60" s="149" t="s">
        <v>626</v>
      </c>
      <c r="AR60" s="149" t="s">
        <v>399</v>
      </c>
      <c r="AS60" s="149" t="s">
        <v>626</v>
      </c>
      <c r="AT60" s="149" t="s">
        <v>626</v>
      </c>
      <c r="AU60" s="158" t="s">
        <v>451</v>
      </c>
      <c r="AV60" s="158" t="s">
        <v>451</v>
      </c>
      <c r="AW60" s="149" t="s">
        <v>626</v>
      </c>
      <c r="AX60" s="149" t="s">
        <v>626</v>
      </c>
      <c r="AY60" s="149" t="s">
        <v>597</v>
      </c>
      <c r="AZ60" s="149" t="s">
        <v>626</v>
      </c>
      <c r="BA60" s="131" t="s">
        <v>583</v>
      </c>
      <c r="BB60" s="149" t="s">
        <v>597</v>
      </c>
      <c r="BC60" s="149" t="s">
        <v>638</v>
      </c>
      <c r="BD60" s="232" t="s">
        <v>524</v>
      </c>
      <c r="BE60" s="149" t="s">
        <v>639</v>
      </c>
      <c r="BF60" s="232" t="s">
        <v>832</v>
      </c>
      <c r="BG60" s="201"/>
      <c r="BH60" s="201"/>
    </row>
    <row r="61" spans="1:60" s="202" customFormat="1" ht="135" customHeight="1" x14ac:dyDescent="0.2">
      <c r="A61" s="182" t="s">
        <v>130</v>
      </c>
      <c r="B61" s="115" t="s">
        <v>122</v>
      </c>
      <c r="C61" s="184" t="s">
        <v>124</v>
      </c>
      <c r="D61" s="109" t="s">
        <v>125</v>
      </c>
      <c r="E61" s="132" t="s">
        <v>33</v>
      </c>
      <c r="F61" s="132" t="s">
        <v>33</v>
      </c>
      <c r="G61" s="132" t="s">
        <v>33</v>
      </c>
      <c r="H61" s="132" t="s">
        <v>33</v>
      </c>
      <c r="I61" s="185" t="s">
        <v>277</v>
      </c>
      <c r="J61" s="103" t="s">
        <v>127</v>
      </c>
      <c r="K61" s="164" t="s">
        <v>456</v>
      </c>
      <c r="L61" s="156" t="s">
        <v>37</v>
      </c>
      <c r="M61" s="114">
        <v>15</v>
      </c>
      <c r="N61" s="114">
        <v>15</v>
      </c>
      <c r="O61" s="114">
        <v>15</v>
      </c>
      <c r="P61" s="114">
        <v>15</v>
      </c>
      <c r="Q61" s="114">
        <v>15</v>
      </c>
      <c r="R61" s="114">
        <v>15</v>
      </c>
      <c r="S61" s="114">
        <v>10</v>
      </c>
      <c r="T61" s="114">
        <f t="shared" si="3"/>
        <v>100</v>
      </c>
      <c r="U61" s="114" t="s">
        <v>38</v>
      </c>
      <c r="V61" s="114" t="s">
        <v>39</v>
      </c>
      <c r="W61" s="114" t="s">
        <v>38</v>
      </c>
      <c r="X61" s="114" t="s">
        <v>38</v>
      </c>
      <c r="Y61" s="183">
        <v>100</v>
      </c>
      <c r="Z61" s="111" t="str">
        <f t="shared" si="28"/>
        <v>FUERTE</v>
      </c>
      <c r="AA61" s="109">
        <f>ROUND(AVERAGE(Y61:Y62),0)</f>
        <v>100</v>
      </c>
      <c r="AB61" s="109" t="s">
        <v>40</v>
      </c>
      <c r="AC61" s="157" t="s">
        <v>429</v>
      </c>
      <c r="AD61" s="157" t="s">
        <v>399</v>
      </c>
      <c r="AE61" s="159" t="s">
        <v>400</v>
      </c>
      <c r="AF61" s="148">
        <v>45366</v>
      </c>
      <c r="AG61" s="148">
        <v>45443</v>
      </c>
      <c r="AH61" s="158" t="s">
        <v>401</v>
      </c>
      <c r="AI61" s="149" t="s">
        <v>736</v>
      </c>
      <c r="AJ61" s="149" t="s">
        <v>754</v>
      </c>
      <c r="AK61" s="158" t="s">
        <v>753</v>
      </c>
      <c r="AL61" s="158" t="s">
        <v>123</v>
      </c>
      <c r="AM61" s="135" t="s">
        <v>626</v>
      </c>
      <c r="AN61" s="135" t="s">
        <v>626</v>
      </c>
      <c r="AO61" s="158" t="s">
        <v>626</v>
      </c>
      <c r="AP61" s="158" t="s">
        <v>581</v>
      </c>
      <c r="AQ61" s="158" t="s">
        <v>626</v>
      </c>
      <c r="AR61" s="158" t="s">
        <v>757</v>
      </c>
      <c r="AS61" s="158" t="s">
        <v>626</v>
      </c>
      <c r="AT61" s="158" t="s">
        <v>626</v>
      </c>
      <c r="AU61" s="158" t="s">
        <v>451</v>
      </c>
      <c r="AV61" s="158" t="s">
        <v>451</v>
      </c>
      <c r="AW61" s="158" t="s">
        <v>626</v>
      </c>
      <c r="AX61" s="158" t="s">
        <v>626</v>
      </c>
      <c r="AY61" s="158" t="s">
        <v>597</v>
      </c>
      <c r="AZ61" s="158" t="s">
        <v>524</v>
      </c>
      <c r="BA61" s="145" t="s">
        <v>598</v>
      </c>
      <c r="BB61" s="158" t="s">
        <v>597</v>
      </c>
      <c r="BC61" s="149" t="s">
        <v>640</v>
      </c>
      <c r="BD61" s="149" t="s">
        <v>642</v>
      </c>
      <c r="BE61" s="149" t="s">
        <v>641</v>
      </c>
      <c r="BF61" s="126" t="s">
        <v>833</v>
      </c>
      <c r="BG61" s="201"/>
      <c r="BH61" s="201"/>
    </row>
    <row r="62" spans="1:60" s="202" customFormat="1" ht="75.75" thickBot="1" x14ac:dyDescent="0.25">
      <c r="A62" s="182" t="s">
        <v>135</v>
      </c>
      <c r="B62" s="115" t="s">
        <v>131</v>
      </c>
      <c r="C62" s="184" t="s">
        <v>133</v>
      </c>
      <c r="D62" s="111" t="s">
        <v>134</v>
      </c>
      <c r="E62" s="144" t="s">
        <v>33</v>
      </c>
      <c r="F62" s="144" t="s">
        <v>33</v>
      </c>
      <c r="G62" s="144" t="s">
        <v>33</v>
      </c>
      <c r="H62" s="144" t="s">
        <v>33</v>
      </c>
      <c r="I62" s="185" t="s">
        <v>246</v>
      </c>
      <c r="J62" s="106" t="s">
        <v>785</v>
      </c>
      <c r="K62" s="109" t="s">
        <v>410</v>
      </c>
      <c r="L62" s="108" t="s">
        <v>37</v>
      </c>
      <c r="M62" s="114">
        <v>15</v>
      </c>
      <c r="N62" s="114">
        <v>15</v>
      </c>
      <c r="O62" s="114">
        <v>15</v>
      </c>
      <c r="P62" s="114">
        <v>15</v>
      </c>
      <c r="Q62" s="114">
        <v>15</v>
      </c>
      <c r="R62" s="114">
        <v>15</v>
      </c>
      <c r="S62" s="114">
        <v>10</v>
      </c>
      <c r="T62" s="114">
        <f t="shared" si="3"/>
        <v>100</v>
      </c>
      <c r="U62" s="114" t="s">
        <v>38</v>
      </c>
      <c r="V62" s="114" t="s">
        <v>39</v>
      </c>
      <c r="W62" s="114" t="s">
        <v>38</v>
      </c>
      <c r="X62" s="114" t="s">
        <v>38</v>
      </c>
      <c r="Y62" s="186">
        <v>100</v>
      </c>
      <c r="Z62" s="109" t="s">
        <v>40</v>
      </c>
      <c r="AA62" s="186">
        <v>100</v>
      </c>
      <c r="AB62" s="109" t="s">
        <v>40</v>
      </c>
      <c r="AC62" s="160" t="s">
        <v>411</v>
      </c>
      <c r="AD62" s="141" t="s">
        <v>488</v>
      </c>
      <c r="AE62" s="233" t="s">
        <v>329</v>
      </c>
      <c r="AF62" s="148">
        <v>45414</v>
      </c>
      <c r="AG62" s="148">
        <v>45473</v>
      </c>
      <c r="AH62" s="161" t="s">
        <v>412</v>
      </c>
      <c r="AI62" s="161" t="s">
        <v>736</v>
      </c>
      <c r="AJ62" s="161" t="s">
        <v>726</v>
      </c>
      <c r="AK62" s="161" t="s">
        <v>727</v>
      </c>
      <c r="AL62" s="161" t="s">
        <v>132</v>
      </c>
      <c r="AM62" s="135" t="s">
        <v>626</v>
      </c>
      <c r="AN62" s="135" t="s">
        <v>626</v>
      </c>
      <c r="AO62" s="161" t="s">
        <v>551</v>
      </c>
      <c r="AP62" s="161" t="s">
        <v>581</v>
      </c>
      <c r="AQ62" s="161" t="s">
        <v>551</v>
      </c>
      <c r="AR62" s="161" t="s">
        <v>728</v>
      </c>
      <c r="AS62" s="161" t="s">
        <v>551</v>
      </c>
      <c r="AT62" s="161" t="s">
        <v>551</v>
      </c>
      <c r="AU62" s="161" t="s">
        <v>451</v>
      </c>
      <c r="AV62" s="161" t="s">
        <v>451</v>
      </c>
      <c r="AW62" s="161" t="s">
        <v>659</v>
      </c>
      <c r="AX62" s="161" t="s">
        <v>626</v>
      </c>
      <c r="AY62" s="161" t="s">
        <v>524</v>
      </c>
      <c r="AZ62" s="161" t="s">
        <v>626</v>
      </c>
      <c r="BA62" s="145" t="s">
        <v>598</v>
      </c>
      <c r="BB62" s="127" t="s">
        <v>626</v>
      </c>
      <c r="BC62" s="149" t="s">
        <v>537</v>
      </c>
      <c r="BD62" s="127" t="s">
        <v>643</v>
      </c>
      <c r="BE62" s="149" t="s">
        <v>538</v>
      </c>
      <c r="BF62" s="149" t="s">
        <v>834</v>
      </c>
      <c r="BG62" s="201"/>
      <c r="BH62" s="201"/>
    </row>
    <row r="63" spans="1:60" s="202" customFormat="1" ht="409.6" thickBot="1" x14ac:dyDescent="0.25">
      <c r="A63" s="182" t="s">
        <v>141</v>
      </c>
      <c r="B63" s="193" t="s">
        <v>131</v>
      </c>
      <c r="C63" s="162" t="s">
        <v>137</v>
      </c>
      <c r="D63" s="111" t="s">
        <v>138</v>
      </c>
      <c r="E63" s="162" t="s">
        <v>33</v>
      </c>
      <c r="F63" s="162" t="s">
        <v>33</v>
      </c>
      <c r="G63" s="162" t="s">
        <v>33</v>
      </c>
      <c r="H63" s="162" t="s">
        <v>33</v>
      </c>
      <c r="I63" s="111" t="s">
        <v>246</v>
      </c>
      <c r="J63" s="104" t="s">
        <v>139</v>
      </c>
      <c r="K63" s="111" t="s">
        <v>140</v>
      </c>
      <c r="L63" s="114" t="s">
        <v>37</v>
      </c>
      <c r="M63" s="102">
        <v>15</v>
      </c>
      <c r="N63" s="102">
        <v>15</v>
      </c>
      <c r="O63" s="102">
        <v>15</v>
      </c>
      <c r="P63" s="102">
        <v>15</v>
      </c>
      <c r="Q63" s="102">
        <v>15</v>
      </c>
      <c r="R63" s="102">
        <v>15</v>
      </c>
      <c r="S63" s="102">
        <v>10</v>
      </c>
      <c r="T63" s="102">
        <f t="shared" si="3"/>
        <v>100</v>
      </c>
      <c r="U63" s="114" t="s">
        <v>38</v>
      </c>
      <c r="V63" s="114" t="s">
        <v>39</v>
      </c>
      <c r="W63" s="114" t="s">
        <v>38</v>
      </c>
      <c r="X63" s="114" t="s">
        <v>38</v>
      </c>
      <c r="Y63" s="114">
        <v>100</v>
      </c>
      <c r="Z63" s="111" t="str">
        <f t="shared" ref="Z63" si="29">VLOOKUP(Y63,CLASIFICACIÓNCONTROLES,2)</f>
        <v>FUERTE</v>
      </c>
      <c r="AA63" s="111">
        <f>ROUND(AVERAGE(Y63:Y63),0)</f>
        <v>100</v>
      </c>
      <c r="AB63" s="111" t="s">
        <v>40</v>
      </c>
      <c r="AC63" s="163" t="s">
        <v>485</v>
      </c>
      <c r="AD63" s="163" t="s">
        <v>487</v>
      </c>
      <c r="AE63" s="164" t="s">
        <v>400</v>
      </c>
      <c r="AF63" s="148">
        <v>45352</v>
      </c>
      <c r="AG63" s="148">
        <v>45504</v>
      </c>
      <c r="AH63" s="165" t="s">
        <v>486</v>
      </c>
      <c r="AI63" s="161" t="s">
        <v>624</v>
      </c>
      <c r="AJ63" s="161" t="s">
        <v>726</v>
      </c>
      <c r="AK63" s="165" t="s">
        <v>729</v>
      </c>
      <c r="AL63" s="165" t="s">
        <v>136</v>
      </c>
      <c r="AM63" s="135" t="s">
        <v>626</v>
      </c>
      <c r="AN63" s="135" t="s">
        <v>626</v>
      </c>
      <c r="AO63" s="165" t="s">
        <v>551</v>
      </c>
      <c r="AP63" s="165" t="s">
        <v>644</v>
      </c>
      <c r="AQ63" s="165" t="s">
        <v>551</v>
      </c>
      <c r="AR63" s="165" t="s">
        <v>730</v>
      </c>
      <c r="AS63" s="165" t="s">
        <v>551</v>
      </c>
      <c r="AT63" s="165" t="s">
        <v>551</v>
      </c>
      <c r="AU63" s="165" t="s">
        <v>36</v>
      </c>
      <c r="AV63" s="165" t="s">
        <v>41</v>
      </c>
      <c r="AW63" s="165" t="s">
        <v>626</v>
      </c>
      <c r="AX63" s="165" t="s">
        <v>626</v>
      </c>
      <c r="AY63" s="165" t="s">
        <v>551</v>
      </c>
      <c r="AZ63" s="165" t="s">
        <v>551</v>
      </c>
      <c r="BA63" s="165" t="s">
        <v>598</v>
      </c>
      <c r="BB63" s="165" t="s">
        <v>551</v>
      </c>
      <c r="BC63" s="149" t="s">
        <v>539</v>
      </c>
      <c r="BD63" s="165" t="s">
        <v>645</v>
      </c>
      <c r="BE63" s="149" t="s">
        <v>540</v>
      </c>
      <c r="BF63" s="126" t="s">
        <v>779</v>
      </c>
      <c r="BG63" s="201"/>
      <c r="BH63" s="201"/>
    </row>
    <row r="64" spans="1:60" s="202" customFormat="1" ht="120.75" thickBot="1" x14ac:dyDescent="0.25">
      <c r="A64" s="182" t="s">
        <v>148</v>
      </c>
      <c r="B64" s="115" t="s">
        <v>142</v>
      </c>
      <c r="C64" s="184" t="s">
        <v>144</v>
      </c>
      <c r="D64" s="109" t="s">
        <v>145</v>
      </c>
      <c r="E64" s="132" t="s">
        <v>33</v>
      </c>
      <c r="F64" s="132" t="s">
        <v>33</v>
      </c>
      <c r="G64" s="132" t="s">
        <v>33</v>
      </c>
      <c r="H64" s="132" t="s">
        <v>33</v>
      </c>
      <c r="I64" s="185" t="s">
        <v>246</v>
      </c>
      <c r="J64" s="103" t="s">
        <v>146</v>
      </c>
      <c r="K64" s="113" t="s">
        <v>382</v>
      </c>
      <c r="L64" s="114" t="s">
        <v>37</v>
      </c>
      <c r="M64" s="114">
        <v>15</v>
      </c>
      <c r="N64" s="114">
        <v>15</v>
      </c>
      <c r="O64" s="114">
        <v>15</v>
      </c>
      <c r="P64" s="114">
        <v>15</v>
      </c>
      <c r="Q64" s="114">
        <v>15</v>
      </c>
      <c r="R64" s="114">
        <v>15</v>
      </c>
      <c r="S64" s="114">
        <v>10</v>
      </c>
      <c r="T64" s="114">
        <f t="shared" si="3"/>
        <v>100</v>
      </c>
      <c r="U64" s="114" t="s">
        <v>38</v>
      </c>
      <c r="V64" s="114" t="s">
        <v>39</v>
      </c>
      <c r="W64" s="114" t="s">
        <v>38</v>
      </c>
      <c r="X64" s="114" t="s">
        <v>38</v>
      </c>
      <c r="Y64" s="183">
        <v>100</v>
      </c>
      <c r="Z64" s="111" t="str">
        <f t="shared" ref="Z64:Z65" si="30">VLOOKUP(Y64,CLASIFICACIÓNCONTROLES,2)</f>
        <v>FUERTE</v>
      </c>
      <c r="AA64" s="186">
        <f>+Y64</f>
        <v>100</v>
      </c>
      <c r="AB64" s="109" t="s">
        <v>40</v>
      </c>
      <c r="AC64" s="141" t="s">
        <v>278</v>
      </c>
      <c r="AD64" s="141" t="s">
        <v>497</v>
      </c>
      <c r="AE64" s="114" t="s">
        <v>279</v>
      </c>
      <c r="AF64" s="211">
        <v>45536</v>
      </c>
      <c r="AG64" s="211">
        <v>45626</v>
      </c>
      <c r="AH64" s="135" t="s">
        <v>280</v>
      </c>
      <c r="AI64" s="135" t="s">
        <v>736</v>
      </c>
      <c r="AJ64" s="135" t="s">
        <v>748</v>
      </c>
      <c r="AK64" s="135" t="s">
        <v>752</v>
      </c>
      <c r="AL64" s="135" t="s">
        <v>143</v>
      </c>
      <c r="AM64" s="135" t="s">
        <v>626</v>
      </c>
      <c r="AN64" s="135" t="s">
        <v>626</v>
      </c>
      <c r="AO64" s="135" t="s">
        <v>626</v>
      </c>
      <c r="AP64" s="135" t="s">
        <v>581</v>
      </c>
      <c r="AQ64" s="135" t="s">
        <v>626</v>
      </c>
      <c r="AR64" s="135" t="s">
        <v>758</v>
      </c>
      <c r="AS64" s="135" t="s">
        <v>626</v>
      </c>
      <c r="AT64" s="135" t="s">
        <v>626</v>
      </c>
      <c r="AU64" s="135" t="s">
        <v>451</v>
      </c>
      <c r="AV64" s="135" t="s">
        <v>442</v>
      </c>
      <c r="AW64" s="135" t="s">
        <v>626</v>
      </c>
      <c r="AX64" s="135" t="s">
        <v>626</v>
      </c>
      <c r="AY64" s="135" t="s">
        <v>597</v>
      </c>
      <c r="AZ64" s="135" t="s">
        <v>626</v>
      </c>
      <c r="BA64" s="135" t="s">
        <v>598</v>
      </c>
      <c r="BB64" s="149" t="s">
        <v>597</v>
      </c>
      <c r="BC64" s="126" t="s">
        <v>646</v>
      </c>
      <c r="BD64" s="126" t="s">
        <v>632</v>
      </c>
      <c r="BE64" s="149" t="s">
        <v>647</v>
      </c>
      <c r="BF64" s="126" t="s">
        <v>780</v>
      </c>
      <c r="BG64" s="201"/>
      <c r="BH64" s="201"/>
    </row>
    <row r="65" spans="1:60" s="202" customFormat="1" ht="120.75" thickBot="1" x14ac:dyDescent="0.25">
      <c r="A65" s="182" t="s">
        <v>148</v>
      </c>
      <c r="B65" s="115" t="s">
        <v>142</v>
      </c>
      <c r="C65" s="184" t="s">
        <v>144</v>
      </c>
      <c r="D65" s="109" t="s">
        <v>145</v>
      </c>
      <c r="E65" s="132" t="s">
        <v>33</v>
      </c>
      <c r="F65" s="132" t="s">
        <v>33</v>
      </c>
      <c r="G65" s="132" t="s">
        <v>33</v>
      </c>
      <c r="H65" s="132" t="s">
        <v>33</v>
      </c>
      <c r="I65" s="185" t="s">
        <v>246</v>
      </c>
      <c r="J65" s="103" t="s">
        <v>146</v>
      </c>
      <c r="K65" s="113" t="s">
        <v>382</v>
      </c>
      <c r="L65" s="114" t="s">
        <v>37</v>
      </c>
      <c r="M65" s="114">
        <v>15</v>
      </c>
      <c r="N65" s="114">
        <v>15</v>
      </c>
      <c r="O65" s="114">
        <v>15</v>
      </c>
      <c r="P65" s="114">
        <v>15</v>
      </c>
      <c r="Q65" s="114">
        <v>15</v>
      </c>
      <c r="R65" s="114">
        <v>15</v>
      </c>
      <c r="S65" s="114">
        <v>10</v>
      </c>
      <c r="T65" s="114">
        <f t="shared" si="3"/>
        <v>100</v>
      </c>
      <c r="U65" s="114" t="s">
        <v>38</v>
      </c>
      <c r="V65" s="114" t="s">
        <v>39</v>
      </c>
      <c r="W65" s="114" t="s">
        <v>38</v>
      </c>
      <c r="X65" s="114" t="s">
        <v>38</v>
      </c>
      <c r="Y65" s="183">
        <v>100</v>
      </c>
      <c r="Z65" s="111" t="str">
        <f t="shared" si="30"/>
        <v>FUERTE</v>
      </c>
      <c r="AA65" s="186">
        <f>+Y65</f>
        <v>100</v>
      </c>
      <c r="AB65" s="109" t="s">
        <v>40</v>
      </c>
      <c r="AC65" s="141" t="s">
        <v>278</v>
      </c>
      <c r="AD65" s="141" t="s">
        <v>497</v>
      </c>
      <c r="AE65" s="114" t="s">
        <v>279</v>
      </c>
      <c r="AF65" s="211">
        <v>45536</v>
      </c>
      <c r="AG65" s="211">
        <v>45626</v>
      </c>
      <c r="AH65" s="135" t="s">
        <v>280</v>
      </c>
      <c r="AI65" s="135" t="s">
        <v>736</v>
      </c>
      <c r="AJ65" s="135" t="s">
        <v>748</v>
      </c>
      <c r="AK65" s="135" t="s">
        <v>752</v>
      </c>
      <c r="AL65" s="135" t="s">
        <v>147</v>
      </c>
      <c r="AM65" s="135" t="s">
        <v>626</v>
      </c>
      <c r="AN65" s="135" t="s">
        <v>626</v>
      </c>
      <c r="AO65" s="135" t="s">
        <v>626</v>
      </c>
      <c r="AP65" s="135" t="s">
        <v>581</v>
      </c>
      <c r="AQ65" s="135" t="s">
        <v>626</v>
      </c>
      <c r="AR65" s="135" t="s">
        <v>758</v>
      </c>
      <c r="AS65" s="135" t="s">
        <v>626</v>
      </c>
      <c r="AT65" s="135" t="s">
        <v>626</v>
      </c>
      <c r="AU65" s="135" t="s">
        <v>451</v>
      </c>
      <c r="AV65" s="135" t="s">
        <v>442</v>
      </c>
      <c r="AW65" s="135" t="s">
        <v>626</v>
      </c>
      <c r="AX65" s="135" t="s">
        <v>626</v>
      </c>
      <c r="AY65" s="135" t="s">
        <v>597</v>
      </c>
      <c r="AZ65" s="135" t="s">
        <v>626</v>
      </c>
      <c r="BA65" s="135" t="s">
        <v>598</v>
      </c>
      <c r="BB65" s="149" t="s">
        <v>597</v>
      </c>
      <c r="BC65" s="126" t="s">
        <v>646</v>
      </c>
      <c r="BD65" s="126" t="s">
        <v>632</v>
      </c>
      <c r="BE65" s="149" t="s">
        <v>647</v>
      </c>
      <c r="BF65" s="126" t="s">
        <v>780</v>
      </c>
      <c r="BG65" s="201"/>
      <c r="BH65" s="201"/>
    </row>
    <row r="66" spans="1:60" s="202" customFormat="1" ht="135.75" thickBot="1" x14ac:dyDescent="0.25">
      <c r="A66" s="182" t="s">
        <v>153</v>
      </c>
      <c r="B66" s="110" t="s">
        <v>149</v>
      </c>
      <c r="C66" s="110" t="s">
        <v>151</v>
      </c>
      <c r="D66" s="110" t="s">
        <v>281</v>
      </c>
      <c r="E66" s="144" t="s">
        <v>33</v>
      </c>
      <c r="F66" s="144" t="s">
        <v>33</v>
      </c>
      <c r="G66" s="144" t="s">
        <v>33</v>
      </c>
      <c r="H66" s="144" t="s">
        <v>33</v>
      </c>
      <c r="I66" s="114"/>
      <c r="J66" s="109" t="s">
        <v>152</v>
      </c>
      <c r="K66" s="103" t="s">
        <v>282</v>
      </c>
      <c r="L66" s="110" t="s">
        <v>37</v>
      </c>
      <c r="M66" s="110">
        <v>15</v>
      </c>
      <c r="N66" s="110">
        <v>15</v>
      </c>
      <c r="O66" s="110">
        <v>15</v>
      </c>
      <c r="P66" s="110">
        <v>15</v>
      </c>
      <c r="Q66" s="110">
        <v>15</v>
      </c>
      <c r="R66" s="110">
        <v>15</v>
      </c>
      <c r="S66" s="110">
        <v>10</v>
      </c>
      <c r="T66" s="114">
        <f t="shared" si="3"/>
        <v>100</v>
      </c>
      <c r="U66" s="114" t="s">
        <v>38</v>
      </c>
      <c r="V66" s="114" t="s">
        <v>39</v>
      </c>
      <c r="W66" s="114" t="s">
        <v>38</v>
      </c>
      <c r="X66" s="114" t="s">
        <v>38</v>
      </c>
      <c r="Y66" s="194">
        <v>100</v>
      </c>
      <c r="Z66" s="111" t="s">
        <v>40</v>
      </c>
      <c r="AA66" s="111">
        <v>100</v>
      </c>
      <c r="AB66" s="111" t="s">
        <v>40</v>
      </c>
      <c r="AC66" s="141" t="s">
        <v>283</v>
      </c>
      <c r="AD66" s="141" t="s">
        <v>284</v>
      </c>
      <c r="AE66" s="114" t="s">
        <v>285</v>
      </c>
      <c r="AF66" s="148">
        <v>45383</v>
      </c>
      <c r="AG66" s="148">
        <v>45473</v>
      </c>
      <c r="AH66" s="135" t="s">
        <v>286</v>
      </c>
      <c r="AI66" s="135" t="s">
        <v>736</v>
      </c>
      <c r="AJ66" s="135" t="s">
        <v>749</v>
      </c>
      <c r="AK66" s="135" t="s">
        <v>648</v>
      </c>
      <c r="AL66" s="110" t="s">
        <v>150</v>
      </c>
      <c r="AM66" s="135" t="s">
        <v>626</v>
      </c>
      <c r="AN66" s="135" t="s">
        <v>626</v>
      </c>
      <c r="AO66" s="135" t="s">
        <v>551</v>
      </c>
      <c r="AP66" s="135" t="s">
        <v>649</v>
      </c>
      <c r="AQ66" s="135" t="s">
        <v>551</v>
      </c>
      <c r="AR66" s="135" t="s">
        <v>650</v>
      </c>
      <c r="AS66" s="135" t="s">
        <v>551</v>
      </c>
      <c r="AT66" s="135" t="s">
        <v>626</v>
      </c>
      <c r="AU66" s="135" t="s">
        <v>451</v>
      </c>
      <c r="AV66" s="135" t="s">
        <v>41</v>
      </c>
      <c r="AW66" s="135" t="s">
        <v>626</v>
      </c>
      <c r="AX66" s="135" t="s">
        <v>626</v>
      </c>
      <c r="AY66" s="135" t="s">
        <v>597</v>
      </c>
      <c r="AZ66" s="135" t="s">
        <v>626</v>
      </c>
      <c r="BA66" s="131" t="s">
        <v>583</v>
      </c>
      <c r="BB66" s="149" t="s">
        <v>597</v>
      </c>
      <c r="BC66" s="149" t="s">
        <v>541</v>
      </c>
      <c r="BD66" s="149" t="s">
        <v>651</v>
      </c>
      <c r="BE66" s="149" t="s">
        <v>542</v>
      </c>
      <c r="BF66" s="126" t="s">
        <v>652</v>
      </c>
      <c r="BG66" s="201"/>
      <c r="BH66" s="201"/>
    </row>
    <row r="67" spans="1:60" s="202" customFormat="1" ht="150.75" thickBot="1" x14ac:dyDescent="0.25">
      <c r="A67" s="182" t="s">
        <v>158</v>
      </c>
      <c r="B67" s="115" t="s">
        <v>149</v>
      </c>
      <c r="C67" s="162" t="s">
        <v>154</v>
      </c>
      <c r="D67" s="111" t="s">
        <v>155</v>
      </c>
      <c r="E67" s="144" t="s">
        <v>33</v>
      </c>
      <c r="F67" s="144" t="s">
        <v>33</v>
      </c>
      <c r="G67" s="144" t="s">
        <v>33</v>
      </c>
      <c r="H67" s="144" t="s">
        <v>33</v>
      </c>
      <c r="I67" s="156" t="s">
        <v>277</v>
      </c>
      <c r="J67" s="103" t="s">
        <v>157</v>
      </c>
      <c r="K67" s="103" t="s">
        <v>430</v>
      </c>
      <c r="L67" s="114" t="s">
        <v>37</v>
      </c>
      <c r="M67" s="114">
        <v>15</v>
      </c>
      <c r="N67" s="114">
        <v>15</v>
      </c>
      <c r="O67" s="114">
        <v>15</v>
      </c>
      <c r="P67" s="114">
        <v>15</v>
      </c>
      <c r="Q67" s="114">
        <v>15</v>
      </c>
      <c r="R67" s="114">
        <v>15</v>
      </c>
      <c r="S67" s="114">
        <v>10</v>
      </c>
      <c r="T67" s="114">
        <f t="shared" si="3"/>
        <v>100</v>
      </c>
      <c r="U67" s="114" t="s">
        <v>38</v>
      </c>
      <c r="V67" s="114" t="s">
        <v>39</v>
      </c>
      <c r="W67" s="114" t="s">
        <v>38</v>
      </c>
      <c r="X67" s="114" t="s">
        <v>38</v>
      </c>
      <c r="Y67" s="183">
        <v>100</v>
      </c>
      <c r="Z67" s="111" t="str">
        <f t="shared" ref="Z67" si="31">VLOOKUP(Y67,CLASIFICACIÓNCONTROLES,2)</f>
        <v>FUERTE</v>
      </c>
      <c r="AA67" s="186">
        <f>+Y67</f>
        <v>100</v>
      </c>
      <c r="AB67" s="109" t="s">
        <v>40</v>
      </c>
      <c r="AC67" s="112" t="s">
        <v>431</v>
      </c>
      <c r="AD67" s="112" t="s">
        <v>496</v>
      </c>
      <c r="AE67" s="112" t="s">
        <v>432</v>
      </c>
      <c r="AF67" s="148">
        <v>45474</v>
      </c>
      <c r="AG67" s="148">
        <v>45657</v>
      </c>
      <c r="AH67" s="149" t="s">
        <v>433</v>
      </c>
      <c r="AI67" s="149" t="s">
        <v>736</v>
      </c>
      <c r="AJ67" s="135" t="s">
        <v>749</v>
      </c>
      <c r="AK67" s="149" t="s">
        <v>747</v>
      </c>
      <c r="AL67" s="103" t="s">
        <v>129</v>
      </c>
      <c r="AM67" s="135" t="s">
        <v>626</v>
      </c>
      <c r="AN67" s="135" t="s">
        <v>626</v>
      </c>
      <c r="AO67" s="149" t="s">
        <v>626</v>
      </c>
      <c r="AP67" s="149" t="s">
        <v>559</v>
      </c>
      <c r="AQ67" s="149" t="s">
        <v>626</v>
      </c>
      <c r="AR67" s="149" t="s">
        <v>653</v>
      </c>
      <c r="AS67" s="149" t="s">
        <v>626</v>
      </c>
      <c r="AT67" s="149" t="s">
        <v>626</v>
      </c>
      <c r="AU67" s="149" t="s">
        <v>41</v>
      </c>
      <c r="AV67" s="149" t="s">
        <v>41</v>
      </c>
      <c r="AW67" s="149" t="s">
        <v>626</v>
      </c>
      <c r="AX67" s="149" t="s">
        <v>626</v>
      </c>
      <c r="AY67" s="149" t="s">
        <v>597</v>
      </c>
      <c r="AZ67" s="149" t="s">
        <v>626</v>
      </c>
      <c r="BA67" s="131" t="s">
        <v>583</v>
      </c>
      <c r="BB67" s="149" t="s">
        <v>597</v>
      </c>
      <c r="BC67" s="149" t="s">
        <v>654</v>
      </c>
      <c r="BD67" s="149" t="s">
        <v>651</v>
      </c>
      <c r="BE67" s="149" t="s">
        <v>655</v>
      </c>
      <c r="BF67" s="126" t="s">
        <v>835</v>
      </c>
      <c r="BG67" s="201"/>
      <c r="BH67" s="201"/>
    </row>
    <row r="68" spans="1:60" s="202" customFormat="1" ht="90.75" thickBot="1" x14ac:dyDescent="0.25">
      <c r="A68" s="188" t="s">
        <v>163</v>
      </c>
      <c r="B68" s="115" t="s">
        <v>149</v>
      </c>
      <c r="C68" s="184" t="s">
        <v>358</v>
      </c>
      <c r="D68" s="109" t="s">
        <v>287</v>
      </c>
      <c r="E68" s="132" t="s">
        <v>33</v>
      </c>
      <c r="F68" s="132" t="s">
        <v>33</v>
      </c>
      <c r="G68" s="132" t="s">
        <v>33</v>
      </c>
      <c r="H68" s="132" t="s">
        <v>33</v>
      </c>
      <c r="I68" s="185" t="s">
        <v>246</v>
      </c>
      <c r="J68" s="103" t="s">
        <v>160</v>
      </c>
      <c r="K68" s="103" t="s">
        <v>347</v>
      </c>
      <c r="L68" s="112" t="s">
        <v>37</v>
      </c>
      <c r="M68" s="114">
        <v>15</v>
      </c>
      <c r="N68" s="114">
        <v>15</v>
      </c>
      <c r="O68" s="114">
        <v>15</v>
      </c>
      <c r="P68" s="114">
        <v>15</v>
      </c>
      <c r="Q68" s="114">
        <v>15</v>
      </c>
      <c r="R68" s="114">
        <v>15</v>
      </c>
      <c r="S68" s="114">
        <v>10</v>
      </c>
      <c r="T68" s="114">
        <f t="shared" si="3"/>
        <v>100</v>
      </c>
      <c r="U68" s="114" t="s">
        <v>38</v>
      </c>
      <c r="V68" s="114" t="s">
        <v>39</v>
      </c>
      <c r="W68" s="114" t="s">
        <v>38</v>
      </c>
      <c r="X68" s="114" t="s">
        <v>38</v>
      </c>
      <c r="Y68" s="186">
        <v>100</v>
      </c>
      <c r="Z68" s="109" t="s">
        <v>40</v>
      </c>
      <c r="AA68" s="243">
        <v>100</v>
      </c>
      <c r="AB68" s="109" t="s">
        <v>40</v>
      </c>
      <c r="AC68" s="141" t="s">
        <v>349</v>
      </c>
      <c r="AD68" s="141" t="s">
        <v>495</v>
      </c>
      <c r="AE68" s="108" t="s">
        <v>348</v>
      </c>
      <c r="AF68" s="211">
        <v>45474</v>
      </c>
      <c r="AG68" s="211">
        <v>45626</v>
      </c>
      <c r="AH68" s="135" t="s">
        <v>350</v>
      </c>
      <c r="AI68" s="135" t="s">
        <v>736</v>
      </c>
      <c r="AJ68" s="135" t="s">
        <v>749</v>
      </c>
      <c r="AK68" s="135" t="s">
        <v>750</v>
      </c>
      <c r="AL68" s="166" t="s">
        <v>159</v>
      </c>
      <c r="AM68" s="135" t="s">
        <v>626</v>
      </c>
      <c r="AN68" s="135" t="s">
        <v>626</v>
      </c>
      <c r="AO68" s="135" t="s">
        <v>551</v>
      </c>
      <c r="AP68" s="166" t="s">
        <v>755</v>
      </c>
      <c r="AQ68" s="135" t="s">
        <v>626</v>
      </c>
      <c r="AR68" s="135" t="s">
        <v>759</v>
      </c>
      <c r="AS68" s="135" t="s">
        <v>626</v>
      </c>
      <c r="AT68" s="135" t="s">
        <v>626</v>
      </c>
      <c r="AU68" s="135" t="s">
        <v>36</v>
      </c>
      <c r="AV68" s="135" t="s">
        <v>41</v>
      </c>
      <c r="AW68" s="135" t="s">
        <v>626</v>
      </c>
      <c r="AX68" s="135" t="s">
        <v>626</v>
      </c>
      <c r="AY68" s="135" t="s">
        <v>597</v>
      </c>
      <c r="AZ68" s="135" t="s">
        <v>626</v>
      </c>
      <c r="BA68" s="135" t="s">
        <v>598</v>
      </c>
      <c r="BB68" s="149" t="s">
        <v>597</v>
      </c>
      <c r="BC68" s="149" t="s">
        <v>543</v>
      </c>
      <c r="BD68" s="149" t="s">
        <v>656</v>
      </c>
      <c r="BE68" s="126" t="s">
        <v>544</v>
      </c>
      <c r="BF68" s="126" t="s">
        <v>781</v>
      </c>
      <c r="BG68" s="201"/>
      <c r="BH68" s="201"/>
    </row>
    <row r="69" spans="1:60" s="202" customFormat="1" ht="135.75" thickBot="1" x14ac:dyDescent="0.25">
      <c r="A69" s="188" t="s">
        <v>163</v>
      </c>
      <c r="B69" s="115" t="s">
        <v>149</v>
      </c>
      <c r="C69" s="184" t="s">
        <v>358</v>
      </c>
      <c r="D69" s="109" t="s">
        <v>287</v>
      </c>
      <c r="E69" s="132" t="s">
        <v>33</v>
      </c>
      <c r="F69" s="132" t="s">
        <v>33</v>
      </c>
      <c r="G69" s="132" t="s">
        <v>33</v>
      </c>
      <c r="H69" s="132" t="s">
        <v>33</v>
      </c>
      <c r="I69" s="185" t="s">
        <v>246</v>
      </c>
      <c r="J69" s="103" t="s">
        <v>162</v>
      </c>
      <c r="K69" s="103" t="s">
        <v>288</v>
      </c>
      <c r="L69" s="112" t="s">
        <v>37</v>
      </c>
      <c r="M69" s="114">
        <v>15</v>
      </c>
      <c r="N69" s="114">
        <v>15</v>
      </c>
      <c r="O69" s="114">
        <v>15</v>
      </c>
      <c r="P69" s="114">
        <v>15</v>
      </c>
      <c r="Q69" s="114">
        <v>15</v>
      </c>
      <c r="R69" s="114">
        <v>15</v>
      </c>
      <c r="S69" s="114">
        <v>10</v>
      </c>
      <c r="T69" s="114">
        <f t="shared" si="3"/>
        <v>100</v>
      </c>
      <c r="U69" s="114" t="s">
        <v>38</v>
      </c>
      <c r="V69" s="114" t="s">
        <v>39</v>
      </c>
      <c r="W69" s="114" t="s">
        <v>38</v>
      </c>
      <c r="X69" s="114" t="s">
        <v>38</v>
      </c>
      <c r="Y69" s="186">
        <v>100</v>
      </c>
      <c r="Z69" s="109" t="s">
        <v>40</v>
      </c>
      <c r="AA69" s="243">
        <v>100</v>
      </c>
      <c r="AB69" s="109" t="s">
        <v>40</v>
      </c>
      <c r="AC69" s="141" t="s">
        <v>349</v>
      </c>
      <c r="AD69" s="141" t="s">
        <v>495</v>
      </c>
      <c r="AE69" s="108" t="s">
        <v>348</v>
      </c>
      <c r="AF69" s="211">
        <v>45474</v>
      </c>
      <c r="AG69" s="211">
        <v>45626</v>
      </c>
      <c r="AH69" s="135" t="s">
        <v>350</v>
      </c>
      <c r="AI69" s="135" t="s">
        <v>736</v>
      </c>
      <c r="AJ69" s="135" t="s">
        <v>749</v>
      </c>
      <c r="AK69" s="135" t="s">
        <v>750</v>
      </c>
      <c r="AL69" s="166" t="s">
        <v>161</v>
      </c>
      <c r="AM69" s="135" t="s">
        <v>626</v>
      </c>
      <c r="AN69" s="135" t="s">
        <v>626</v>
      </c>
      <c r="AO69" s="135" t="s">
        <v>551</v>
      </c>
      <c r="AP69" s="166" t="s">
        <v>756</v>
      </c>
      <c r="AQ69" s="135" t="s">
        <v>626</v>
      </c>
      <c r="AR69" s="135" t="s">
        <v>658</v>
      </c>
      <c r="AS69" s="135" t="s">
        <v>626</v>
      </c>
      <c r="AT69" s="135" t="s">
        <v>626</v>
      </c>
      <c r="AU69" s="135" t="s">
        <v>36</v>
      </c>
      <c r="AV69" s="135" t="s">
        <v>41</v>
      </c>
      <c r="AW69" s="135" t="s">
        <v>626</v>
      </c>
      <c r="AX69" s="135" t="s">
        <v>626</v>
      </c>
      <c r="AY69" s="135" t="s">
        <v>597</v>
      </c>
      <c r="AZ69" s="135" t="s">
        <v>626</v>
      </c>
      <c r="BA69" s="135" t="s">
        <v>598</v>
      </c>
      <c r="BB69" s="149" t="s">
        <v>597</v>
      </c>
      <c r="BC69" s="149" t="s">
        <v>546</v>
      </c>
      <c r="BD69" s="149" t="s">
        <v>656</v>
      </c>
      <c r="BE69" s="126" t="s">
        <v>545</v>
      </c>
      <c r="BF69" s="126" t="s">
        <v>657</v>
      </c>
      <c r="BG69" s="201"/>
      <c r="BH69" s="201"/>
    </row>
    <row r="70" spans="1:60" s="202" customFormat="1" ht="105.75" thickBot="1" x14ac:dyDescent="0.25">
      <c r="A70" s="182" t="s">
        <v>169</v>
      </c>
      <c r="B70" s="115" t="s">
        <v>149</v>
      </c>
      <c r="C70" s="184" t="s">
        <v>357</v>
      </c>
      <c r="D70" s="109" t="s">
        <v>351</v>
      </c>
      <c r="E70" s="132" t="s">
        <v>33</v>
      </c>
      <c r="F70" s="132" t="s">
        <v>33</v>
      </c>
      <c r="G70" s="132" t="s">
        <v>33</v>
      </c>
      <c r="H70" s="132" t="s">
        <v>33</v>
      </c>
      <c r="I70" s="185" t="s">
        <v>246</v>
      </c>
      <c r="J70" s="103" t="s">
        <v>374</v>
      </c>
      <c r="K70" s="103" t="s">
        <v>474</v>
      </c>
      <c r="L70" s="114" t="s">
        <v>37</v>
      </c>
      <c r="M70" s="114">
        <v>15</v>
      </c>
      <c r="N70" s="114">
        <v>15</v>
      </c>
      <c r="O70" s="114">
        <v>15</v>
      </c>
      <c r="P70" s="114">
        <v>15</v>
      </c>
      <c r="Q70" s="114">
        <v>15</v>
      </c>
      <c r="R70" s="114">
        <v>15</v>
      </c>
      <c r="S70" s="114">
        <v>10</v>
      </c>
      <c r="T70" s="114">
        <f t="shared" ref="T70" si="32">SUM(M70:S70)</f>
        <v>100</v>
      </c>
      <c r="U70" s="114" t="s">
        <v>38</v>
      </c>
      <c r="V70" s="114" t="s">
        <v>39</v>
      </c>
      <c r="W70" s="114" t="s">
        <v>38</v>
      </c>
      <c r="X70" s="114" t="s">
        <v>38</v>
      </c>
      <c r="Y70" s="183">
        <v>100</v>
      </c>
      <c r="Z70" s="111" t="s">
        <v>40</v>
      </c>
      <c r="AA70" s="186">
        <v>100</v>
      </c>
      <c r="AB70" s="109" t="s">
        <v>40</v>
      </c>
      <c r="AC70" s="112" t="s">
        <v>355</v>
      </c>
      <c r="AD70" s="112" t="s">
        <v>495</v>
      </c>
      <c r="AE70" s="140" t="s">
        <v>289</v>
      </c>
      <c r="AF70" s="148">
        <v>45323</v>
      </c>
      <c r="AG70" s="148">
        <v>45381</v>
      </c>
      <c r="AH70" s="149" t="s">
        <v>356</v>
      </c>
      <c r="AI70" s="149" t="s">
        <v>736</v>
      </c>
      <c r="AJ70" s="149" t="s">
        <v>749</v>
      </c>
      <c r="AK70" s="149" t="s">
        <v>750</v>
      </c>
      <c r="AL70" s="149" t="s">
        <v>352</v>
      </c>
      <c r="AM70" s="135" t="s">
        <v>626</v>
      </c>
      <c r="AN70" s="135" t="s">
        <v>626</v>
      </c>
      <c r="AO70" s="149" t="s">
        <v>560</v>
      </c>
      <c r="AP70" s="149" t="s">
        <v>616</v>
      </c>
      <c r="AQ70" s="149" t="s">
        <v>659</v>
      </c>
      <c r="AR70" s="149" t="s">
        <v>658</v>
      </c>
      <c r="AS70" s="149" t="s">
        <v>626</v>
      </c>
      <c r="AT70" s="149" t="s">
        <v>626</v>
      </c>
      <c r="AU70" s="149" t="s">
        <v>36</v>
      </c>
      <c r="AV70" s="149" t="s">
        <v>41</v>
      </c>
      <c r="AW70" s="149" t="s">
        <v>626</v>
      </c>
      <c r="AX70" s="149" t="s">
        <v>626</v>
      </c>
      <c r="AY70" s="149" t="s">
        <v>597</v>
      </c>
      <c r="AZ70" s="149" t="s">
        <v>551</v>
      </c>
      <c r="BA70" s="149" t="s">
        <v>760</v>
      </c>
      <c r="BB70" s="149" t="s">
        <v>597</v>
      </c>
      <c r="BC70" s="149" t="s">
        <v>547</v>
      </c>
      <c r="BD70" s="103" t="s">
        <v>631</v>
      </c>
      <c r="BE70" s="149" t="s">
        <v>548</v>
      </c>
      <c r="BF70" s="126" t="s">
        <v>744</v>
      </c>
      <c r="BG70" s="201"/>
      <c r="BH70" s="201"/>
    </row>
    <row r="71" spans="1:60" s="202" customFormat="1" ht="180.75" customHeight="1" thickBot="1" x14ac:dyDescent="0.25">
      <c r="A71" s="182" t="s">
        <v>176</v>
      </c>
      <c r="B71" s="115" t="s">
        <v>164</v>
      </c>
      <c r="C71" s="184" t="s">
        <v>299</v>
      </c>
      <c r="D71" s="109" t="s">
        <v>166</v>
      </c>
      <c r="E71" s="132" t="s">
        <v>33</v>
      </c>
      <c r="F71" s="132" t="s">
        <v>33</v>
      </c>
      <c r="G71" s="132" t="s">
        <v>33</v>
      </c>
      <c r="H71" s="132" t="s">
        <v>33</v>
      </c>
      <c r="I71" s="185" t="s">
        <v>246</v>
      </c>
      <c r="J71" s="103" t="s">
        <v>167</v>
      </c>
      <c r="K71" s="103" t="s">
        <v>482</v>
      </c>
      <c r="L71" s="114" t="s">
        <v>37</v>
      </c>
      <c r="M71" s="112">
        <v>15</v>
      </c>
      <c r="N71" s="112">
        <v>15</v>
      </c>
      <c r="O71" s="112">
        <v>15</v>
      </c>
      <c r="P71" s="112">
        <v>15</v>
      </c>
      <c r="Q71" s="112">
        <v>15</v>
      </c>
      <c r="R71" s="112">
        <v>15</v>
      </c>
      <c r="S71" s="114">
        <v>10</v>
      </c>
      <c r="T71" s="114">
        <f t="shared" ref="T71:T73" si="33">SUM(M71:S71)</f>
        <v>100</v>
      </c>
      <c r="U71" s="114" t="s">
        <v>38</v>
      </c>
      <c r="V71" s="114" t="s">
        <v>39</v>
      </c>
      <c r="W71" s="114" t="s">
        <v>38</v>
      </c>
      <c r="X71" s="114" t="s">
        <v>38</v>
      </c>
      <c r="Y71" s="183">
        <v>100</v>
      </c>
      <c r="Z71" s="111" t="str">
        <f>VLOOKUP(Y70,CLASIFICACIÓNCONTROLES,2)</f>
        <v>FUERTE</v>
      </c>
      <c r="AA71" s="109">
        <f>ROUND(AVERAGE(Y70:Y70),0)</f>
        <v>100</v>
      </c>
      <c r="AB71" s="109" t="s">
        <v>40</v>
      </c>
      <c r="AC71" s="141" t="s">
        <v>475</v>
      </c>
      <c r="AD71" s="141" t="s">
        <v>292</v>
      </c>
      <c r="AE71" s="112" t="s">
        <v>434</v>
      </c>
      <c r="AF71" s="211">
        <v>45444</v>
      </c>
      <c r="AG71" s="211">
        <v>45641</v>
      </c>
      <c r="AH71" s="135" t="s">
        <v>435</v>
      </c>
      <c r="AI71" s="135" t="s">
        <v>731</v>
      </c>
      <c r="AJ71" s="135" t="s">
        <v>164</v>
      </c>
      <c r="AK71" s="135" t="s">
        <v>732</v>
      </c>
      <c r="AL71" s="135" t="s">
        <v>165</v>
      </c>
      <c r="AM71" s="135" t="s">
        <v>626</v>
      </c>
      <c r="AN71" s="135" t="s">
        <v>626</v>
      </c>
      <c r="AO71" s="135" t="s">
        <v>551</v>
      </c>
      <c r="AP71" s="135" t="s">
        <v>733</v>
      </c>
      <c r="AQ71" s="135" t="s">
        <v>551</v>
      </c>
      <c r="AR71" s="135" t="s">
        <v>734</v>
      </c>
      <c r="AS71" s="135" t="s">
        <v>551</v>
      </c>
      <c r="AT71" s="135" t="s">
        <v>551</v>
      </c>
      <c r="AU71" s="135" t="s">
        <v>36</v>
      </c>
      <c r="AV71" s="135" t="s">
        <v>41</v>
      </c>
      <c r="AW71" s="135" t="s">
        <v>626</v>
      </c>
      <c r="AX71" s="135" t="s">
        <v>626</v>
      </c>
      <c r="AY71" s="135" t="s">
        <v>626</v>
      </c>
      <c r="AZ71" s="135" t="s">
        <v>626</v>
      </c>
      <c r="BA71" s="135" t="s">
        <v>583</v>
      </c>
      <c r="BB71" s="149" t="s">
        <v>626</v>
      </c>
      <c r="BC71" s="126" t="s">
        <v>660</v>
      </c>
      <c r="BD71" s="126" t="s">
        <v>656</v>
      </c>
      <c r="BE71" s="126" t="s">
        <v>661</v>
      </c>
      <c r="BF71" s="126" t="s">
        <v>666</v>
      </c>
      <c r="BG71" s="201"/>
      <c r="BH71" s="201"/>
    </row>
    <row r="72" spans="1:60" s="202" customFormat="1" ht="120.75" thickBot="1" x14ac:dyDescent="0.25">
      <c r="A72" s="182" t="s">
        <v>176</v>
      </c>
      <c r="B72" s="115" t="s">
        <v>164</v>
      </c>
      <c r="C72" s="184" t="s">
        <v>299</v>
      </c>
      <c r="D72" s="109" t="s">
        <v>166</v>
      </c>
      <c r="E72" s="132" t="s">
        <v>33</v>
      </c>
      <c r="F72" s="132" t="s">
        <v>33</v>
      </c>
      <c r="G72" s="132" t="s">
        <v>33</v>
      </c>
      <c r="H72" s="132" t="s">
        <v>33</v>
      </c>
      <c r="I72" s="185" t="s">
        <v>246</v>
      </c>
      <c r="J72" s="103" t="s">
        <v>293</v>
      </c>
      <c r="K72" s="103" t="s">
        <v>480</v>
      </c>
      <c r="L72" s="114" t="s">
        <v>37</v>
      </c>
      <c r="M72" s="112">
        <v>15</v>
      </c>
      <c r="N72" s="112">
        <v>15</v>
      </c>
      <c r="O72" s="112">
        <v>15</v>
      </c>
      <c r="P72" s="112">
        <v>15</v>
      </c>
      <c r="Q72" s="112">
        <v>15</v>
      </c>
      <c r="R72" s="112">
        <v>15</v>
      </c>
      <c r="S72" s="114">
        <v>10</v>
      </c>
      <c r="T72" s="114">
        <f t="shared" ref="T72" si="34">SUM(M72:S72)</f>
        <v>100</v>
      </c>
      <c r="U72" s="114" t="s">
        <v>38</v>
      </c>
      <c r="V72" s="114" t="s">
        <v>39</v>
      </c>
      <c r="W72" s="114" t="s">
        <v>38</v>
      </c>
      <c r="X72" s="114" t="s">
        <v>38</v>
      </c>
      <c r="Y72" s="183">
        <v>100</v>
      </c>
      <c r="Z72" s="111" t="s">
        <v>40</v>
      </c>
      <c r="AA72" s="109">
        <f t="shared" ref="AA72:AA73" si="35">ROUND(AVERAGE(Y71:Y71),0)</f>
        <v>100</v>
      </c>
      <c r="AB72" s="109" t="s">
        <v>40</v>
      </c>
      <c r="AC72" s="141" t="s">
        <v>475</v>
      </c>
      <c r="AD72" s="141" t="s">
        <v>292</v>
      </c>
      <c r="AE72" s="112" t="s">
        <v>434</v>
      </c>
      <c r="AF72" s="211">
        <v>45444</v>
      </c>
      <c r="AG72" s="211">
        <v>45641</v>
      </c>
      <c r="AH72" s="135" t="s">
        <v>435</v>
      </c>
      <c r="AI72" s="135" t="s">
        <v>731</v>
      </c>
      <c r="AJ72" s="135" t="s">
        <v>164</v>
      </c>
      <c r="AK72" s="135" t="s">
        <v>732</v>
      </c>
      <c r="AL72" s="135" t="s">
        <v>165</v>
      </c>
      <c r="AM72" s="135" t="s">
        <v>626</v>
      </c>
      <c r="AN72" s="135" t="s">
        <v>626</v>
      </c>
      <c r="AO72" s="135" t="s">
        <v>551</v>
      </c>
      <c r="AP72" s="135" t="s">
        <v>733</v>
      </c>
      <c r="AQ72" s="135" t="s">
        <v>551</v>
      </c>
      <c r="AR72" s="135" t="s">
        <v>734</v>
      </c>
      <c r="AS72" s="135" t="s">
        <v>551</v>
      </c>
      <c r="AT72" s="135" t="s">
        <v>551</v>
      </c>
      <c r="AU72" s="135" t="s">
        <v>36</v>
      </c>
      <c r="AV72" s="135" t="s">
        <v>41</v>
      </c>
      <c r="AW72" s="135" t="s">
        <v>626</v>
      </c>
      <c r="AX72" s="135" t="s">
        <v>626</v>
      </c>
      <c r="AY72" s="135" t="s">
        <v>626</v>
      </c>
      <c r="AZ72" s="135" t="s">
        <v>626</v>
      </c>
      <c r="BA72" s="135" t="s">
        <v>583</v>
      </c>
      <c r="BB72" s="149" t="s">
        <v>626</v>
      </c>
      <c r="BC72" s="149" t="s">
        <v>662</v>
      </c>
      <c r="BD72" s="126" t="s">
        <v>656</v>
      </c>
      <c r="BE72" s="126" t="s">
        <v>661</v>
      </c>
      <c r="BF72" s="126" t="s">
        <v>745</v>
      </c>
      <c r="BG72" s="201"/>
      <c r="BH72" s="201"/>
    </row>
    <row r="73" spans="1:60" s="202" customFormat="1" ht="120.75" thickBot="1" x14ac:dyDescent="0.25">
      <c r="A73" s="182" t="s">
        <v>176</v>
      </c>
      <c r="B73" s="115" t="s">
        <v>164</v>
      </c>
      <c r="C73" s="184" t="s">
        <v>299</v>
      </c>
      <c r="D73" s="109" t="s">
        <v>166</v>
      </c>
      <c r="E73" s="132" t="s">
        <v>33</v>
      </c>
      <c r="F73" s="132" t="s">
        <v>33</v>
      </c>
      <c r="G73" s="132" t="s">
        <v>33</v>
      </c>
      <c r="H73" s="132" t="s">
        <v>33</v>
      </c>
      <c r="I73" s="185" t="s">
        <v>246</v>
      </c>
      <c r="J73" s="103" t="s">
        <v>168</v>
      </c>
      <c r="K73" s="103" t="s">
        <v>481</v>
      </c>
      <c r="L73" s="114" t="s">
        <v>37</v>
      </c>
      <c r="M73" s="112">
        <v>15</v>
      </c>
      <c r="N73" s="112">
        <v>15</v>
      </c>
      <c r="O73" s="112">
        <v>15</v>
      </c>
      <c r="P73" s="112">
        <v>15</v>
      </c>
      <c r="Q73" s="112">
        <v>15</v>
      </c>
      <c r="R73" s="112">
        <v>15</v>
      </c>
      <c r="S73" s="114">
        <v>10</v>
      </c>
      <c r="T73" s="114">
        <f t="shared" si="33"/>
        <v>100</v>
      </c>
      <c r="U73" s="114" t="s">
        <v>38</v>
      </c>
      <c r="V73" s="114" t="s">
        <v>39</v>
      </c>
      <c r="W73" s="114" t="s">
        <v>38</v>
      </c>
      <c r="X73" s="114" t="s">
        <v>38</v>
      </c>
      <c r="Y73" s="183">
        <v>100</v>
      </c>
      <c r="Z73" s="111" t="str">
        <f t="shared" ref="Z73" si="36">VLOOKUP(Y73,CLASIFICACIÓNCONTROLES,2)</f>
        <v>FUERTE</v>
      </c>
      <c r="AA73" s="109">
        <f t="shared" si="35"/>
        <v>100</v>
      </c>
      <c r="AB73" s="109" t="s">
        <v>40</v>
      </c>
      <c r="AC73" s="141" t="s">
        <v>475</v>
      </c>
      <c r="AD73" s="141" t="s">
        <v>292</v>
      </c>
      <c r="AE73" s="112" t="s">
        <v>434</v>
      </c>
      <c r="AF73" s="211">
        <v>45444</v>
      </c>
      <c r="AG73" s="211">
        <v>45641</v>
      </c>
      <c r="AH73" s="135" t="s">
        <v>435</v>
      </c>
      <c r="AI73" s="135" t="s">
        <v>731</v>
      </c>
      <c r="AJ73" s="135" t="s">
        <v>164</v>
      </c>
      <c r="AK73" s="135" t="s">
        <v>732</v>
      </c>
      <c r="AL73" s="135" t="s">
        <v>165</v>
      </c>
      <c r="AM73" s="135" t="s">
        <v>626</v>
      </c>
      <c r="AN73" s="135" t="s">
        <v>626</v>
      </c>
      <c r="AO73" s="135" t="s">
        <v>551</v>
      </c>
      <c r="AP73" s="135" t="s">
        <v>733</v>
      </c>
      <c r="AQ73" s="135" t="s">
        <v>551</v>
      </c>
      <c r="AR73" s="135" t="s">
        <v>734</v>
      </c>
      <c r="AS73" s="135" t="s">
        <v>551</v>
      </c>
      <c r="AT73" s="135" t="s">
        <v>551</v>
      </c>
      <c r="AU73" s="135" t="s">
        <v>36</v>
      </c>
      <c r="AV73" s="135" t="s">
        <v>41</v>
      </c>
      <c r="AW73" s="135" t="s">
        <v>626</v>
      </c>
      <c r="AX73" s="135" t="s">
        <v>626</v>
      </c>
      <c r="AY73" s="135" t="s">
        <v>626</v>
      </c>
      <c r="AZ73" s="135" t="s">
        <v>626</v>
      </c>
      <c r="BA73" s="135" t="s">
        <v>583</v>
      </c>
      <c r="BB73" s="149" t="s">
        <v>626</v>
      </c>
      <c r="BC73" s="149" t="s">
        <v>663</v>
      </c>
      <c r="BD73" s="126" t="s">
        <v>665</v>
      </c>
      <c r="BE73" s="126" t="s">
        <v>664</v>
      </c>
      <c r="BF73" s="126" t="s">
        <v>667</v>
      </c>
      <c r="BG73" s="201"/>
      <c r="BH73" s="201"/>
    </row>
    <row r="74" spans="1:60" s="202" customFormat="1" ht="105.75" thickBot="1" x14ac:dyDescent="0.25">
      <c r="A74" s="234" t="s">
        <v>441</v>
      </c>
      <c r="B74" s="196" t="s">
        <v>170</v>
      </c>
      <c r="C74" s="197" t="s">
        <v>172</v>
      </c>
      <c r="D74" s="198" t="s">
        <v>173</v>
      </c>
      <c r="E74" s="235" t="s">
        <v>33</v>
      </c>
      <c r="F74" s="235" t="s">
        <v>33</v>
      </c>
      <c r="G74" s="235" t="s">
        <v>33</v>
      </c>
      <c r="H74" s="235" t="s">
        <v>33</v>
      </c>
      <c r="I74" s="199" t="s">
        <v>246</v>
      </c>
      <c r="J74" s="198" t="s">
        <v>174</v>
      </c>
      <c r="K74" s="244" t="s">
        <v>175</v>
      </c>
      <c r="L74" s="168" t="s">
        <v>37</v>
      </c>
      <c r="M74" s="168">
        <v>15</v>
      </c>
      <c r="N74" s="168">
        <v>15</v>
      </c>
      <c r="O74" s="168">
        <v>15</v>
      </c>
      <c r="P74" s="168">
        <v>15</v>
      </c>
      <c r="Q74" s="213">
        <v>15</v>
      </c>
      <c r="R74" s="213">
        <v>15</v>
      </c>
      <c r="S74" s="213">
        <v>10</v>
      </c>
      <c r="T74" s="168">
        <f>SUM(M74:S74)</f>
        <v>100</v>
      </c>
      <c r="U74" s="168" t="s">
        <v>38</v>
      </c>
      <c r="V74" s="168" t="s">
        <v>39</v>
      </c>
      <c r="W74" s="168" t="s">
        <v>38</v>
      </c>
      <c r="X74" s="168" t="s">
        <v>38</v>
      </c>
      <c r="Y74" s="236">
        <v>100</v>
      </c>
      <c r="Z74" s="198" t="str">
        <f>VLOOKUP(Y74,CLASIFICACIÓNCONTROLES,2)</f>
        <v>FUERTE</v>
      </c>
      <c r="AA74" s="198">
        <f>ROUND(AVERAGE(Y74:Y74),0)</f>
        <v>100</v>
      </c>
      <c r="AB74" s="198" t="str">
        <f>VLOOKUP(AA74,CLASIFICACIÓNCONTROLES,2)</f>
        <v>FUERTE</v>
      </c>
      <c r="AC74" s="167" t="s">
        <v>313</v>
      </c>
      <c r="AD74" s="167" t="s">
        <v>494</v>
      </c>
      <c r="AE74" s="168" t="s">
        <v>314</v>
      </c>
      <c r="AF74" s="214">
        <v>45355</v>
      </c>
      <c r="AG74" s="214">
        <v>45404</v>
      </c>
      <c r="AH74" s="169" t="s">
        <v>315</v>
      </c>
      <c r="AI74" s="169" t="s">
        <v>731</v>
      </c>
      <c r="AJ74" s="169" t="s">
        <v>751</v>
      </c>
      <c r="AK74" s="169" t="s">
        <v>746</v>
      </c>
      <c r="AL74" s="169" t="s">
        <v>171</v>
      </c>
      <c r="AM74" s="169" t="s">
        <v>551</v>
      </c>
      <c r="AN74" s="135" t="s">
        <v>626</v>
      </c>
      <c r="AO74" s="169" t="s">
        <v>551</v>
      </c>
      <c r="AP74" s="169" t="s">
        <v>668</v>
      </c>
      <c r="AQ74" s="169" t="s">
        <v>560</v>
      </c>
      <c r="AR74" s="169" t="s">
        <v>669</v>
      </c>
      <c r="AS74" s="169" t="s">
        <v>551</v>
      </c>
      <c r="AT74" s="169" t="s">
        <v>551</v>
      </c>
      <c r="AU74" s="169" t="s">
        <v>442</v>
      </c>
      <c r="AV74" s="169" t="s">
        <v>442</v>
      </c>
      <c r="AW74" s="169" t="s">
        <v>551</v>
      </c>
      <c r="AX74" s="169" t="s">
        <v>560</v>
      </c>
      <c r="AY74" s="169" t="s">
        <v>626</v>
      </c>
      <c r="AZ74" s="169" t="s">
        <v>626</v>
      </c>
      <c r="BA74" s="169" t="s">
        <v>761</v>
      </c>
      <c r="BB74" s="215" t="s">
        <v>597</v>
      </c>
      <c r="BC74" s="215" t="s">
        <v>549</v>
      </c>
      <c r="BD74" s="103" t="s">
        <v>630</v>
      </c>
      <c r="BE74" s="215" t="s">
        <v>550</v>
      </c>
      <c r="BF74" s="126" t="s">
        <v>836</v>
      </c>
      <c r="BG74" s="201"/>
      <c r="BH74" s="201"/>
    </row>
  </sheetData>
  <protectedRanges>
    <protectedRange password="8C66" sqref="D43:D44" name="Rango1_9_1_1_1_3_3_1"/>
    <protectedRange password="8C66" sqref="K43:K44" name="Rango1_10_4_1_3_1_1_2_1_3_1"/>
    <protectedRange password="8C66" sqref="K42" name="Rango1_1_4_1_3_1_1_1_2_4_1_1"/>
    <protectedRange password="8C66" sqref="AC41 AC43:AC44" name="Rango1_10_4_1_3_1_1_2_1_3_1_2"/>
  </protectedRanges>
  <phoneticPr fontId="16" type="noConversion"/>
  <conditionalFormatting sqref="E30:H31">
    <cfRule type="cellIs" dxfId="49" priority="2359" stopIfTrue="1" operator="equal">
      <formula>"MODERADO"</formula>
    </cfRule>
    <cfRule type="containsText" dxfId="48" priority="2357" stopIfTrue="1" operator="containsText" text="BAJO">
      <formula>NOT(ISERROR(SEARCH("BAJO",E30)))</formula>
    </cfRule>
    <cfRule type="cellIs" dxfId="47" priority="2360" stopIfTrue="1" operator="equal">
      <formula>"ALTO"</formula>
    </cfRule>
    <cfRule type="cellIs" dxfId="46" priority="2358" stopIfTrue="1" operator="equal">
      <formula>"MUY ALTO"</formula>
    </cfRule>
  </conditionalFormatting>
  <conditionalFormatting sqref="E33:H36">
    <cfRule type="cellIs" dxfId="45" priority="38" stopIfTrue="1" operator="equal">
      <formula>"ALTO"</formula>
    </cfRule>
    <cfRule type="containsText" dxfId="44" priority="35" stopIfTrue="1" operator="containsText" text="BAJO">
      <formula>NOT(ISERROR(SEARCH("BAJO",E33)))</formula>
    </cfRule>
    <cfRule type="cellIs" dxfId="43" priority="36" stopIfTrue="1" operator="equal">
      <formula>"MUY ALTO"</formula>
    </cfRule>
    <cfRule type="cellIs" dxfId="42" priority="37" stopIfTrue="1" operator="equal">
      <formula>"MODERADO"</formula>
    </cfRule>
  </conditionalFormatting>
  <conditionalFormatting sqref="E38:H42">
    <cfRule type="cellIs" dxfId="41" priority="103" stopIfTrue="1" operator="equal">
      <formula>"ALTO"</formula>
    </cfRule>
    <cfRule type="cellIs" dxfId="40" priority="102" stopIfTrue="1" operator="equal">
      <formula>"MODERADO"</formula>
    </cfRule>
    <cfRule type="containsText" dxfId="39" priority="100" stopIfTrue="1" operator="containsText" text="BAJO">
      <formula>NOT(ISERROR(SEARCH("BAJO",E38)))</formula>
    </cfRule>
    <cfRule type="cellIs" dxfId="38" priority="101" stopIfTrue="1" operator="equal">
      <formula>"MUY ALTO"</formula>
    </cfRule>
  </conditionalFormatting>
  <conditionalFormatting sqref="E53:H54">
    <cfRule type="cellIs" dxfId="37" priority="184" stopIfTrue="1" operator="equal">
      <formula>"ALTO"</formula>
    </cfRule>
    <cfRule type="containsText" dxfId="36" priority="181" stopIfTrue="1" operator="containsText" text="BAJO">
      <formula>NOT(ISERROR(SEARCH("BAJO",E53)))</formula>
    </cfRule>
    <cfRule type="cellIs" dxfId="35" priority="182" stopIfTrue="1" operator="equal">
      <formula>"MUY ALTO"</formula>
    </cfRule>
    <cfRule type="cellIs" dxfId="34" priority="183" stopIfTrue="1" operator="equal">
      <formula>"MODERADO"</formula>
    </cfRule>
  </conditionalFormatting>
  <conditionalFormatting sqref="E57:H62">
    <cfRule type="containsText" dxfId="33" priority="27" stopIfTrue="1" operator="containsText" text="BAJO">
      <formula>NOT(ISERROR(SEARCH("BAJO",E57)))</formula>
    </cfRule>
    <cfRule type="cellIs" dxfId="32" priority="28" stopIfTrue="1" operator="equal">
      <formula>"MUY ALTO"</formula>
    </cfRule>
    <cfRule type="cellIs" dxfId="31" priority="29" stopIfTrue="1" operator="equal">
      <formula>"MODERADO"</formula>
    </cfRule>
    <cfRule type="cellIs" dxfId="30" priority="30" stopIfTrue="1" operator="equal">
      <formula>"ALTO"</formula>
    </cfRule>
  </conditionalFormatting>
  <conditionalFormatting sqref="E64:H73">
    <cfRule type="containsText" dxfId="29" priority="2" stopIfTrue="1" operator="containsText" text="BAJO">
      <formula>NOT(ISERROR(SEARCH("BAJO",E64)))</formula>
    </cfRule>
    <cfRule type="cellIs" dxfId="28" priority="3" stopIfTrue="1" operator="equal">
      <formula>"MUY ALTO"</formula>
    </cfRule>
    <cfRule type="cellIs" dxfId="27" priority="4" stopIfTrue="1" operator="equal">
      <formula>"MODERADO"</formula>
    </cfRule>
    <cfRule type="cellIs" dxfId="26" priority="5" stopIfTrue="1" operator="equal">
      <formula>"ALTO"</formula>
    </cfRule>
  </conditionalFormatting>
  <conditionalFormatting sqref="Y68">
    <cfRule type="iconSet" priority="734">
      <iconSet iconSet="4TrafficLights">
        <cfvo type="percent" val="0"/>
        <cfvo type="percent" val="20"/>
        <cfvo type="percent" val="61"/>
        <cfvo type="percent" val="96"/>
      </iconSet>
    </cfRule>
  </conditionalFormatting>
  <conditionalFormatting sqref="Y69">
    <cfRule type="iconSet" priority="7">
      <iconSet iconSet="4TrafficLights">
        <cfvo type="percent" val="0"/>
        <cfvo type="percent" val="20"/>
        <cfvo type="percent" val="61"/>
        <cfvo type="percent" val="96"/>
      </iconSet>
    </cfRule>
  </conditionalFormatting>
  <conditionalFormatting sqref="Z31">
    <cfRule type="iconSet" priority="2776">
      <iconSet iconSet="4TrafficLights">
        <cfvo type="percent" val="0"/>
        <cfvo type="percent" val="20"/>
        <cfvo type="percent" val="61"/>
        <cfvo type="percent" val="81"/>
      </iconSet>
    </cfRule>
  </conditionalFormatting>
  <conditionalFormatting sqref="Z33">
    <cfRule type="iconSet" priority="1199">
      <iconSet iconSet="4TrafficLights">
        <cfvo type="percent" val="0"/>
        <cfvo type="percent" val="20"/>
        <cfvo type="percent" val="61"/>
        <cfvo type="percent" val="81"/>
      </iconSet>
    </cfRule>
  </conditionalFormatting>
  <conditionalFormatting sqref="Z34">
    <cfRule type="iconSet" priority="485">
      <iconSet iconSet="4TrafficLights">
        <cfvo type="percent" val="0"/>
        <cfvo type="percent" val="20"/>
        <cfvo type="percent" val="61"/>
        <cfvo type="percent" val="81"/>
      </iconSet>
    </cfRule>
  </conditionalFormatting>
  <conditionalFormatting sqref="Z35">
    <cfRule type="iconSet" priority="40">
      <iconSet iconSet="4TrafficLights">
        <cfvo type="percent" val="0"/>
        <cfvo type="percent" val="20"/>
        <cfvo type="percent" val="61"/>
        <cfvo type="percent" val="81"/>
      </iconSet>
    </cfRule>
  </conditionalFormatting>
  <conditionalFormatting sqref="Z37:Z39">
    <cfRule type="iconSet" priority="160">
      <iconSet iconSet="4TrafficLights">
        <cfvo type="percent" val="0"/>
        <cfvo type="percent" val="20"/>
        <cfvo type="percent" val="61"/>
        <cfvo type="percent" val="81"/>
      </iconSet>
    </cfRule>
  </conditionalFormatting>
  <conditionalFormatting sqref="Z40">
    <cfRule type="iconSet" priority="114">
      <iconSet iconSet="4TrafficLights">
        <cfvo type="percent" val="0"/>
        <cfvo type="percent" val="20"/>
        <cfvo type="percent" val="61"/>
        <cfvo type="percent" val="81"/>
      </iconSet>
    </cfRule>
  </conditionalFormatting>
  <conditionalFormatting sqref="Z41:Z42">
    <cfRule type="iconSet" priority="3927">
      <iconSet iconSet="4TrafficLights">
        <cfvo type="percent" val="0"/>
        <cfvo type="percent" val="20"/>
        <cfvo type="percent" val="61"/>
        <cfvo type="percent" val="81"/>
      </iconSet>
    </cfRule>
  </conditionalFormatting>
  <conditionalFormatting sqref="Z43">
    <cfRule type="iconSet" priority="664">
      <iconSet iconSet="4TrafficLights">
        <cfvo type="percent" val="0"/>
        <cfvo type="percent" val="20"/>
        <cfvo type="percent" val="61"/>
        <cfvo type="percent" val="81"/>
      </iconSet>
    </cfRule>
  </conditionalFormatting>
  <conditionalFormatting sqref="Z44">
    <cfRule type="iconSet" priority="158">
      <iconSet iconSet="4TrafficLights">
        <cfvo type="percent" val="0"/>
        <cfvo type="percent" val="20"/>
        <cfvo type="percent" val="61"/>
        <cfvo type="percent" val="81"/>
      </iconSet>
    </cfRule>
  </conditionalFormatting>
  <conditionalFormatting sqref="Z45:Z47">
    <cfRule type="iconSet" priority="1052">
      <iconSet iconSet="4TrafficLights">
        <cfvo type="percent" val="0"/>
        <cfvo type="percent" val="20"/>
        <cfvo type="percent" val="61"/>
        <cfvo type="percent" val="81"/>
      </iconSet>
    </cfRule>
  </conditionalFormatting>
  <conditionalFormatting sqref="Z48:Z50">
    <cfRule type="iconSet" priority="1086">
      <iconSet iconSet="4TrafficLights">
        <cfvo type="percent" val="0"/>
        <cfvo type="percent" val="20"/>
        <cfvo type="percent" val="61"/>
        <cfvo type="percent" val="81"/>
      </iconSet>
    </cfRule>
  </conditionalFormatting>
  <conditionalFormatting sqref="Z52">
    <cfRule type="iconSet" priority="1808">
      <iconSet iconSet="4TrafficLights">
        <cfvo type="percent" val="0"/>
        <cfvo type="percent" val="20"/>
        <cfvo type="percent" val="61"/>
        <cfvo type="percent" val="81"/>
      </iconSet>
    </cfRule>
  </conditionalFormatting>
  <conditionalFormatting sqref="Z53">
    <cfRule type="iconSet" priority="220">
      <iconSet iconSet="4TrafficLights">
        <cfvo type="percent" val="0"/>
        <cfvo type="percent" val="20"/>
        <cfvo type="percent" val="61"/>
        <cfvo type="percent" val="81"/>
      </iconSet>
    </cfRule>
  </conditionalFormatting>
  <conditionalFormatting sqref="Z54:Z55">
    <cfRule type="iconSet" priority="981">
      <iconSet iconSet="4TrafficLights">
        <cfvo type="percent" val="0"/>
        <cfvo type="percent" val="20"/>
        <cfvo type="percent" val="61"/>
        <cfvo type="percent" val="81"/>
      </iconSet>
    </cfRule>
  </conditionalFormatting>
  <conditionalFormatting sqref="Z56">
    <cfRule type="iconSet" priority="973">
      <iconSet iconSet="4TrafficLights">
        <cfvo type="percent" val="0"/>
        <cfvo type="percent" val="20"/>
        <cfvo type="percent" val="61"/>
        <cfvo type="percent" val="81"/>
      </iconSet>
    </cfRule>
  </conditionalFormatting>
  <conditionalFormatting sqref="Z57:Z59">
    <cfRule type="iconSet" priority="156">
      <iconSet iconSet="4TrafficLights">
        <cfvo type="percent" val="0"/>
        <cfvo type="percent" val="20"/>
        <cfvo type="percent" val="61"/>
        <cfvo type="percent" val="81"/>
      </iconSet>
    </cfRule>
  </conditionalFormatting>
  <conditionalFormatting sqref="Z60:Z61">
    <cfRule type="iconSet" priority="3942">
      <iconSet iconSet="4TrafficLights">
        <cfvo type="percent" val="0"/>
        <cfvo type="percent" val="20"/>
        <cfvo type="percent" val="61"/>
        <cfvo type="percent" val="81"/>
      </iconSet>
    </cfRule>
  </conditionalFormatting>
  <conditionalFormatting sqref="Z62:Z63 Z36 Z51">
    <cfRule type="iconSet" priority="3891">
      <iconSet iconSet="4TrafficLights">
        <cfvo type="percent" val="0"/>
        <cfvo type="percent" val="20"/>
        <cfvo type="percent" val="61"/>
        <cfvo type="percent" val="81"/>
      </iconSet>
    </cfRule>
  </conditionalFormatting>
  <conditionalFormatting sqref="Z64:Z65">
    <cfRule type="iconSet" priority="858">
      <iconSet iconSet="4TrafficLights">
        <cfvo type="percent" val="0"/>
        <cfvo type="percent" val="20"/>
        <cfvo type="percent" val="61"/>
        <cfvo type="percent" val="81"/>
      </iconSet>
    </cfRule>
  </conditionalFormatting>
  <conditionalFormatting sqref="Z66">
    <cfRule type="iconSet" priority="788">
      <iconSet iconSet="4TrafficLights">
        <cfvo type="percent" val="0"/>
        <cfvo type="percent" val="20"/>
        <cfvo type="percent" val="61"/>
        <cfvo type="percent" val="81"/>
      </iconSet>
    </cfRule>
  </conditionalFormatting>
  <conditionalFormatting sqref="Z67">
    <cfRule type="iconSet" priority="70">
      <iconSet iconSet="4TrafficLights">
        <cfvo type="percent" val="0"/>
        <cfvo type="percent" val="20"/>
        <cfvo type="percent" val="61"/>
        <cfvo type="percent" val="81"/>
      </iconSet>
    </cfRule>
  </conditionalFormatting>
  <conditionalFormatting sqref="Z68">
    <cfRule type="iconSet" priority="743">
      <iconSet iconSet="4TrafficLights">
        <cfvo type="percent" val="0"/>
        <cfvo type="percent" val="20"/>
        <cfvo type="percent" val="61"/>
        <cfvo type="percent" val="96"/>
      </iconSet>
    </cfRule>
  </conditionalFormatting>
  <conditionalFormatting sqref="Z69">
    <cfRule type="iconSet" priority="8">
      <iconSet iconSet="4TrafficLights">
        <cfvo type="percent" val="0"/>
        <cfvo type="percent" val="20"/>
        <cfvo type="percent" val="61"/>
        <cfvo type="percent" val="96"/>
      </iconSet>
    </cfRule>
  </conditionalFormatting>
  <conditionalFormatting sqref="Z70:Z73">
    <cfRule type="iconSet" priority="533">
      <iconSet iconSet="4TrafficLights">
        <cfvo type="percent" val="0"/>
        <cfvo type="percent" val="20"/>
        <cfvo type="percent" val="61"/>
        <cfvo type="percent" val="81"/>
      </iconSet>
    </cfRule>
  </conditionalFormatting>
  <conditionalFormatting sqref="Z74">
    <cfRule type="iconSet" priority="2696">
      <iconSet iconSet="4TrafficLights">
        <cfvo type="percent" val="0"/>
        <cfvo type="percent" val="20"/>
        <cfvo type="percent" val="61"/>
        <cfvo type="percent" val="81"/>
      </iconSet>
    </cfRule>
  </conditionalFormatting>
  <conditionalFormatting sqref="AA38:AA39">
    <cfRule type="iconSet" priority="1092">
      <iconSet iconSet="4TrafficLights">
        <cfvo type="percent" val="0"/>
        <cfvo type="percent" val="20"/>
        <cfvo type="percent" val="61"/>
        <cfvo type="percent" val="96"/>
      </iconSet>
    </cfRule>
  </conditionalFormatting>
  <conditionalFormatting sqref="AA60">
    <cfRule type="iconSet" priority="916">
      <iconSet iconSet="4TrafficLights">
        <cfvo type="percent" val="0"/>
        <cfvo type="percent" val="20"/>
        <cfvo type="percent" val="61"/>
        <cfvo type="percent" val="96"/>
      </iconSet>
    </cfRule>
  </conditionalFormatting>
  <conditionalFormatting sqref="AA61">
    <cfRule type="iconSet" priority="11">
      <iconSet iconSet="4TrafficLights">
        <cfvo type="percent" val="0"/>
        <cfvo type="percent" val="20"/>
        <cfvo type="percent" val="61"/>
        <cfvo type="percent" val="96"/>
      </iconSet>
    </cfRule>
  </conditionalFormatting>
  <conditionalFormatting sqref="AA66">
    <cfRule type="iconSet" priority="781">
      <iconSet iconSet="4TrafficLights">
        <cfvo type="percent" val="0"/>
        <cfvo type="percent" val="20"/>
        <cfvo type="percent" val="61"/>
        <cfvo type="percent" val="96"/>
      </iconSet>
    </cfRule>
  </conditionalFormatting>
  <conditionalFormatting sqref="AA31:AB31">
    <cfRule type="iconSet" priority="2962">
      <iconSet iconSet="4TrafficLights">
        <cfvo type="percent" val="0"/>
        <cfvo type="percent" val="20"/>
        <cfvo type="percent" val="61"/>
        <cfvo type="percent" val="96"/>
      </iconSet>
    </cfRule>
  </conditionalFormatting>
  <conditionalFormatting sqref="AA32:AB32">
    <cfRule type="iconSet" priority="1211">
      <iconSet iconSet="4TrafficLights">
        <cfvo type="percent" val="0"/>
        <cfvo type="percent" val="20"/>
        <cfvo type="percent" val="61"/>
        <cfvo type="percent" val="96"/>
      </iconSet>
    </cfRule>
  </conditionalFormatting>
  <conditionalFormatting sqref="AA33:AB33">
    <cfRule type="iconSet" priority="1200">
      <iconSet iconSet="4TrafficLights">
        <cfvo type="percent" val="0"/>
        <cfvo type="percent" val="20"/>
        <cfvo type="percent" val="61"/>
        <cfvo type="percent" val="96"/>
      </iconSet>
    </cfRule>
  </conditionalFormatting>
  <conditionalFormatting sqref="AA34:AB34">
    <cfRule type="iconSet" priority="473">
      <iconSet iconSet="4TrafficLights">
        <cfvo type="percent" val="0"/>
        <cfvo type="percent" val="20"/>
        <cfvo type="percent" val="61"/>
        <cfvo type="percent" val="81"/>
      </iconSet>
    </cfRule>
  </conditionalFormatting>
  <conditionalFormatting sqref="AA35:AB35">
    <cfRule type="iconSet" priority="39">
      <iconSet iconSet="4TrafficLights">
        <cfvo type="percent" val="0"/>
        <cfvo type="percent" val="20"/>
        <cfvo type="percent" val="61"/>
        <cfvo type="percent" val="81"/>
      </iconSet>
    </cfRule>
  </conditionalFormatting>
  <conditionalFormatting sqref="AA37:AB37">
    <cfRule type="iconSet" priority="1152">
      <iconSet iconSet="4TrafficLights">
        <cfvo type="percent" val="0"/>
        <cfvo type="percent" val="20"/>
        <cfvo type="percent" val="61"/>
        <cfvo type="percent" val="96"/>
      </iconSet>
    </cfRule>
  </conditionalFormatting>
  <conditionalFormatting sqref="AA40:AB40">
    <cfRule type="iconSet" priority="115">
      <iconSet iconSet="4TrafficLights">
        <cfvo type="percent" val="0"/>
        <cfvo type="percent" val="20"/>
        <cfvo type="percent" val="61"/>
        <cfvo type="percent" val="96"/>
      </iconSet>
    </cfRule>
  </conditionalFormatting>
  <conditionalFormatting sqref="AA41:AB43">
    <cfRule type="iconSet" priority="3928">
      <iconSet iconSet="4TrafficLights">
        <cfvo type="percent" val="0"/>
        <cfvo type="percent" val="20"/>
        <cfvo type="percent" val="61"/>
        <cfvo type="percent" val="96"/>
      </iconSet>
    </cfRule>
  </conditionalFormatting>
  <conditionalFormatting sqref="AA44:AB44">
    <cfRule type="iconSet" priority="159">
      <iconSet iconSet="4TrafficLights">
        <cfvo type="percent" val="0"/>
        <cfvo type="percent" val="20"/>
        <cfvo type="percent" val="61"/>
        <cfvo type="percent" val="96"/>
      </iconSet>
    </cfRule>
  </conditionalFormatting>
  <conditionalFormatting sqref="AA45:AB47">
    <cfRule type="iconSet" priority="1054">
      <iconSet iconSet="4TrafficLights">
        <cfvo type="percent" val="0"/>
        <cfvo type="percent" val="20"/>
        <cfvo type="percent" val="61"/>
        <cfvo type="percent" val="96"/>
      </iconSet>
    </cfRule>
  </conditionalFormatting>
  <conditionalFormatting sqref="AA48:AB48">
    <cfRule type="iconSet" priority="1084">
      <iconSet iconSet="4TrafficLights">
        <cfvo type="percent" val="0"/>
        <cfvo type="percent" val="20"/>
        <cfvo type="percent" val="61"/>
        <cfvo type="percent" val="96"/>
      </iconSet>
    </cfRule>
  </conditionalFormatting>
  <conditionalFormatting sqref="AA49:AB50">
    <cfRule type="iconSet" priority="10">
      <iconSet iconSet="4TrafficLights">
        <cfvo type="percent" val="0"/>
        <cfvo type="percent" val="20"/>
        <cfvo type="percent" val="61"/>
        <cfvo type="percent" val="96"/>
      </iconSet>
    </cfRule>
  </conditionalFormatting>
  <conditionalFormatting sqref="AA52:AB52">
    <cfRule type="iconSet" priority="1807">
      <iconSet iconSet="4TrafficLights">
        <cfvo type="percent" val="0"/>
        <cfvo type="percent" val="20"/>
        <cfvo type="percent" val="61"/>
        <cfvo type="percent" val="96"/>
      </iconSet>
    </cfRule>
  </conditionalFormatting>
  <conditionalFormatting sqref="AA53:AB53">
    <cfRule type="iconSet" priority="219">
      <iconSet iconSet="4TrafficLights">
        <cfvo type="percent" val="0"/>
        <cfvo type="percent" val="20"/>
        <cfvo type="percent" val="61"/>
        <cfvo type="percent" val="96"/>
      </iconSet>
    </cfRule>
  </conditionalFormatting>
  <conditionalFormatting sqref="AA54:AB55">
    <cfRule type="iconSet" priority="982">
      <iconSet iconSet="4TrafficLights">
        <cfvo type="percent" val="0"/>
        <cfvo type="percent" val="20"/>
        <cfvo type="percent" val="61"/>
        <cfvo type="percent" val="96"/>
      </iconSet>
    </cfRule>
  </conditionalFormatting>
  <conditionalFormatting sqref="AA56:AB56">
    <cfRule type="iconSet" priority="972">
      <iconSet iconSet="4TrafficLights">
        <cfvo type="percent" val="0"/>
        <cfvo type="percent" val="20"/>
        <cfvo type="percent" val="61"/>
        <cfvo type="percent" val="96"/>
      </iconSet>
    </cfRule>
  </conditionalFormatting>
  <conditionalFormatting sqref="AA57:AB57">
    <cfRule type="iconSet" priority="157">
      <iconSet iconSet="4TrafficLights">
        <cfvo type="percent" val="0"/>
        <cfvo type="percent" val="20"/>
        <cfvo type="percent" val="61"/>
        <cfvo type="percent" val="96"/>
      </iconSet>
    </cfRule>
  </conditionalFormatting>
  <conditionalFormatting sqref="AA58:AB59">
    <cfRule type="iconSet" priority="13">
      <iconSet iconSet="4TrafficLights">
        <cfvo type="percent" val="0"/>
        <cfvo type="percent" val="20"/>
        <cfvo type="percent" val="61"/>
        <cfvo type="percent" val="96"/>
      </iconSet>
    </cfRule>
  </conditionalFormatting>
  <conditionalFormatting sqref="AA62:AB63 AA51:AB51 AA36:AB36">
    <cfRule type="iconSet" priority="3895">
      <iconSet iconSet="4TrafficLights">
        <cfvo type="percent" val="0"/>
        <cfvo type="percent" val="20"/>
        <cfvo type="percent" val="61"/>
        <cfvo type="percent" val="96"/>
      </iconSet>
    </cfRule>
  </conditionalFormatting>
  <conditionalFormatting sqref="AA64:AB64">
    <cfRule type="iconSet" priority="859">
      <iconSet iconSet="4TrafficLights">
        <cfvo type="percent" val="0"/>
        <cfvo type="percent" val="20"/>
        <cfvo type="percent" val="61"/>
        <cfvo type="percent" val="96"/>
      </iconSet>
    </cfRule>
  </conditionalFormatting>
  <conditionalFormatting sqref="AA65:AB65">
    <cfRule type="iconSet" priority="9">
      <iconSet iconSet="4TrafficLights">
        <cfvo type="percent" val="0"/>
        <cfvo type="percent" val="20"/>
        <cfvo type="percent" val="61"/>
        <cfvo type="percent" val="96"/>
      </iconSet>
    </cfRule>
  </conditionalFormatting>
  <conditionalFormatting sqref="AA67:AB67">
    <cfRule type="iconSet" priority="71">
      <iconSet iconSet="4TrafficLights">
        <cfvo type="percent" val="0"/>
        <cfvo type="percent" val="20"/>
        <cfvo type="percent" val="61"/>
        <cfvo type="percent" val="96"/>
      </iconSet>
    </cfRule>
  </conditionalFormatting>
  <conditionalFormatting sqref="AA70:AB70">
    <cfRule type="iconSet" priority="733">
      <iconSet iconSet="4TrafficLights">
        <cfvo type="percent" val="0"/>
        <cfvo type="percent" val="20"/>
        <cfvo type="percent" val="61"/>
        <cfvo type="percent" val="96"/>
      </iconSet>
    </cfRule>
  </conditionalFormatting>
  <conditionalFormatting sqref="AA71:AB71">
    <cfRule type="iconSet" priority="534">
      <iconSet iconSet="4TrafficLights">
        <cfvo type="percent" val="0"/>
        <cfvo type="percent" val="20"/>
        <cfvo type="percent" val="61"/>
        <cfvo type="percent" val="96"/>
      </iconSet>
    </cfRule>
  </conditionalFormatting>
  <conditionalFormatting sqref="AA72:AB73">
    <cfRule type="iconSet" priority="6">
      <iconSet iconSet="4TrafficLights">
        <cfvo type="percent" val="0"/>
        <cfvo type="percent" val="20"/>
        <cfvo type="percent" val="61"/>
        <cfvo type="percent" val="96"/>
      </iconSet>
    </cfRule>
  </conditionalFormatting>
  <conditionalFormatting sqref="AA74:AB74">
    <cfRule type="iconSet" priority="2695">
      <iconSet iconSet="4TrafficLights">
        <cfvo type="percent" val="0"/>
        <cfvo type="percent" val="20"/>
        <cfvo type="percent" val="61"/>
        <cfvo type="percent" val="96"/>
      </iconSet>
    </cfRule>
  </conditionalFormatting>
  <conditionalFormatting sqref="AB38:AB39">
    <cfRule type="iconSet" priority="1147">
      <iconSet iconSet="4TrafficLights">
        <cfvo type="percent" val="0"/>
        <cfvo type="percent" val="20"/>
        <cfvo type="percent" val="61"/>
        <cfvo type="percent" val="96"/>
      </iconSet>
    </cfRule>
  </conditionalFormatting>
  <conditionalFormatting sqref="AB60">
    <cfRule type="iconSet" priority="3943">
      <iconSet iconSet="4TrafficLights">
        <cfvo type="percent" val="0"/>
        <cfvo type="percent" val="20"/>
        <cfvo type="percent" val="61"/>
        <cfvo type="percent" val="96"/>
      </iconSet>
    </cfRule>
  </conditionalFormatting>
  <conditionalFormatting sqref="AB61">
    <cfRule type="iconSet" priority="12">
      <iconSet iconSet="4TrafficLights">
        <cfvo type="percent" val="0"/>
        <cfvo type="percent" val="20"/>
        <cfvo type="percent" val="61"/>
        <cfvo type="percent" val="96"/>
      </iconSet>
    </cfRule>
  </conditionalFormatting>
  <conditionalFormatting sqref="AB66">
    <cfRule type="iconSet" priority="780">
      <iconSet iconSet="4TrafficLights">
        <cfvo type="percent" val="0"/>
        <cfvo type="percent" val="20"/>
        <cfvo type="percent" val="61"/>
        <cfvo type="percent" val="96"/>
      </iconSet>
    </cfRule>
  </conditionalFormatting>
  <conditionalFormatting sqref="AB68:AB69">
    <cfRule type="iconSet" priority="766">
      <iconSet iconSet="4TrafficLights">
        <cfvo type="percent" val="0"/>
        <cfvo type="percent" val="20"/>
        <cfvo type="percent" val="61"/>
        <cfvo type="percent" val="96"/>
      </iconSet>
    </cfRule>
  </conditionalFormatting>
  <dataValidations count="6">
    <dataValidation type="list" allowBlank="1" showInputMessage="1" showErrorMessage="1" sqref="L30:L31 L56" xr:uid="{00000000-0002-0000-0000-000000000000}">
      <formula1>"PREVENTIVO,DETECCION,CORRECTIVO"</formula1>
    </dataValidation>
    <dataValidation type="list" allowBlank="1" showInputMessage="1" showErrorMessage="1" sqref="AK32:AK33 AK37:AK38" xr:uid="{67755B29-6F80-4E53-81EE-806F3513AEF6}">
      <formula1>$C$44:$C$57</formula1>
    </dataValidation>
    <dataValidation type="list" allowBlank="1" showInputMessage="1" showErrorMessage="1" sqref="AI32:AI33 AI36:AI38" xr:uid="{DA89B9AF-930F-4174-8B34-FCCB535C5D17}">
      <formula1>"Procesos de Apoyo Contratación, Procesos de Apoyo Talento humano, Procesos de Apoyo Financiero, Procesos de Apoyo Archivo, Procesos de Apoyo Jurídico, Procesos de Apoyo Otro, Procesos Estratégicos, Procesos Misionales, Procesos de Evaluación y Control"</formula1>
    </dataValidation>
    <dataValidation type="list" allowBlank="1" showInputMessage="1" showErrorMessage="1" sqref="AJ32:AJ33 AJ36:AJ38" xr:uid="{57BB624F-43A3-4ACD-9F6A-DE94C9880F0C}">
      <formula1>#REF!</formula1>
    </dataValidation>
    <dataValidation type="list" allowBlank="1" showInputMessage="1" showErrorMessage="1" sqref="C26" xr:uid="{BEA3D865-207B-4F0E-A155-32EE48C9A96C}">
      <formula1>"Si, No, N. A., Ninguna"</formula1>
    </dataValidation>
    <dataValidation type="list" allowBlank="1" showInputMessage="1" showErrorMessage="1" sqref="C23:C25" xr:uid="{B689164E-FDC3-4A21-898B-46746641E3E0}">
      <formula1>"Si, No, N. A."</formula1>
    </dataValidation>
  </dataValidations>
  <hyperlinks>
    <hyperlink ref="X28" location="'Solidez del control'!A1" display="SOLIDEZ INDIVIDUAL DEL CONTROL " xr:uid="{00000000-0004-0000-0000-000003000000}"/>
    <hyperlink ref="AA28:AB29" location="'Solidez del control'!A1" display="SOLIDEZ DEL CONJUNTO DE CONTROLES" xr:uid="{00000000-0004-0000-0000-000005000000}"/>
    <hyperlink ref="V28" location="'Calificación ejecucion control'!A1" display="EJECUCION DEL CONTROL" xr:uid="{00000000-0004-0000-0000-000006000000}"/>
  </hyperlinks>
  <pageMargins left="0.70866141732283472" right="0.70866141732283472" top="0.74803149606299213" bottom="0.74803149606299213" header="0.31496062992125984" footer="0.31496062992125984"/>
  <pageSetup scale="10" orientation="portrait" r:id="rId1"/>
  <colBreaks count="1" manualBreakCount="1">
    <brk id="34" max="50"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61"/>
  <sheetViews>
    <sheetView zoomScale="40" zoomScaleNormal="40" workbookViewId="0">
      <selection activeCell="AC86" sqref="AC86"/>
    </sheetView>
  </sheetViews>
  <sheetFormatPr baseColWidth="10" defaultColWidth="11.42578125" defaultRowHeight="12.75" x14ac:dyDescent="0.2"/>
  <cols>
    <col min="2" max="2" width="17.42578125" customWidth="1"/>
  </cols>
  <sheetData>
    <row r="1" spans="2:2" ht="76.5" customHeight="1" x14ac:dyDescent="0.2"/>
    <row r="3" spans="2:2" x14ac:dyDescent="0.2">
      <c r="B3" s="24" t="s">
        <v>52</v>
      </c>
    </row>
    <row r="61" ht="5.25" customHeight="1" x14ac:dyDescent="0.2"/>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61"/>
  <sheetViews>
    <sheetView zoomScale="40" zoomScaleNormal="40" workbookViewId="0"/>
  </sheetViews>
  <sheetFormatPr baseColWidth="10" defaultColWidth="11.42578125" defaultRowHeight="12.75" x14ac:dyDescent="0.2"/>
  <cols>
    <col min="2" max="2" width="17.42578125" customWidth="1"/>
  </cols>
  <sheetData>
    <row r="1" spans="2:2" ht="95.25" customHeight="1" x14ac:dyDescent="0.2"/>
    <row r="3" spans="2:2" x14ac:dyDescent="0.2">
      <c r="B3" s="24" t="s">
        <v>52</v>
      </c>
    </row>
    <row r="61" ht="5.2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D27" sqref="D27"/>
    </sheetView>
  </sheetViews>
  <sheetFormatPr baseColWidth="10" defaultRowHeight="12.75" x14ac:dyDescent="0.2"/>
  <cols>
    <col min="2" max="2" width="16.140625" customWidth="1"/>
    <col min="3" max="3" width="22.85546875" customWidth="1"/>
  </cols>
  <sheetData>
    <row r="1" spans="1:3" x14ac:dyDescent="0.2">
      <c r="B1" s="97" t="s">
        <v>448</v>
      </c>
      <c r="C1" s="97" t="s">
        <v>449</v>
      </c>
    </row>
    <row r="2" spans="1:3" x14ac:dyDescent="0.2">
      <c r="A2" t="s">
        <v>450</v>
      </c>
      <c r="B2" s="97">
        <v>0</v>
      </c>
      <c r="C2" s="97">
        <v>2</v>
      </c>
    </row>
    <row r="3" spans="1:3" x14ac:dyDescent="0.2">
      <c r="A3" t="s">
        <v>442</v>
      </c>
      <c r="B3" s="97">
        <v>5</v>
      </c>
      <c r="C3" s="97">
        <v>18</v>
      </c>
    </row>
    <row r="4" spans="1:3" x14ac:dyDescent="0.2">
      <c r="A4" t="s">
        <v>451</v>
      </c>
      <c r="B4" s="97">
        <v>29</v>
      </c>
      <c r="C4" s="97">
        <v>14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
  <sheetViews>
    <sheetView zoomScale="60" zoomScaleNormal="60" zoomScaleSheetLayoutView="30" workbookViewId="0">
      <selection activeCell="C1" sqref="C1"/>
    </sheetView>
  </sheetViews>
  <sheetFormatPr baseColWidth="10" defaultColWidth="11.42578125" defaultRowHeight="23.25" x14ac:dyDescent="0.35"/>
  <cols>
    <col min="1" max="1" width="3.5703125" customWidth="1"/>
    <col min="3" max="3" width="34.7109375" style="68" customWidth="1"/>
    <col min="4" max="6" width="49" customWidth="1"/>
    <col min="7" max="7" width="3.5703125" customWidth="1"/>
    <col min="8" max="8" width="15.140625" customWidth="1"/>
    <col min="9" max="9" width="4.28515625" customWidth="1"/>
    <col min="11" max="11" width="34.5703125" customWidth="1"/>
    <col min="12" max="14" width="50.7109375" customWidth="1"/>
    <col min="15" max="15" width="5.85546875" customWidth="1"/>
  </cols>
  <sheetData>
    <row r="1" spans="1:15" ht="85.5" customHeight="1" thickBot="1" x14ac:dyDescent="0.25">
      <c r="A1" s="285"/>
      <c r="B1" s="285"/>
      <c r="C1" s="285" t="s">
        <v>454</v>
      </c>
      <c r="D1" s="285"/>
      <c r="E1" s="285"/>
      <c r="F1" s="285"/>
      <c r="G1" s="285"/>
      <c r="H1" s="285"/>
      <c r="I1" s="285"/>
      <c r="J1" s="285"/>
      <c r="K1" s="285"/>
      <c r="L1" s="285"/>
      <c r="M1" s="285"/>
      <c r="N1" s="285"/>
    </row>
    <row r="2" spans="1:15" x14ac:dyDescent="0.35">
      <c r="A2" s="27"/>
      <c r="B2" s="28"/>
      <c r="C2" s="74"/>
      <c r="D2" s="28"/>
      <c r="E2" s="28"/>
      <c r="F2" s="28"/>
      <c r="G2" s="29"/>
      <c r="I2" s="27"/>
      <c r="J2" s="28"/>
      <c r="K2" s="28"/>
      <c r="L2" s="28"/>
      <c r="M2" s="28"/>
      <c r="N2" s="28"/>
      <c r="O2" s="29"/>
    </row>
    <row r="3" spans="1:15" ht="51.75" customHeight="1" x14ac:dyDescent="0.2">
      <c r="A3" s="30"/>
      <c r="B3" s="282" t="s">
        <v>178</v>
      </c>
      <c r="C3" s="282"/>
      <c r="D3" s="282"/>
      <c r="E3" s="282"/>
      <c r="F3" s="282"/>
      <c r="G3" s="31"/>
      <c r="I3" s="30"/>
      <c r="J3" s="283" t="s">
        <v>179</v>
      </c>
      <c r="K3" s="283"/>
      <c r="L3" s="283"/>
      <c r="M3" s="283"/>
      <c r="N3" s="283"/>
      <c r="O3" s="31"/>
    </row>
    <row r="4" spans="1:15" ht="57" customHeight="1" x14ac:dyDescent="0.35">
      <c r="A4" s="30"/>
      <c r="E4" s="281" t="s">
        <v>5</v>
      </c>
      <c r="F4" s="281"/>
      <c r="G4" s="31"/>
      <c r="I4" s="30"/>
      <c r="M4" s="284" t="s">
        <v>5</v>
      </c>
      <c r="N4" s="284"/>
      <c r="O4" s="31"/>
    </row>
    <row r="5" spans="1:15" s="68" customFormat="1" ht="37.5" customHeight="1" x14ac:dyDescent="0.35">
      <c r="A5" s="67"/>
      <c r="D5" s="69" t="s">
        <v>76</v>
      </c>
      <c r="E5" s="70" t="s">
        <v>35</v>
      </c>
      <c r="F5" s="71" t="s">
        <v>45</v>
      </c>
      <c r="G5" s="72"/>
      <c r="I5" s="67"/>
      <c r="L5" s="69" t="s">
        <v>76</v>
      </c>
      <c r="M5" s="73" t="s">
        <v>35</v>
      </c>
      <c r="N5" s="71" t="s">
        <v>45</v>
      </c>
      <c r="O5" s="72"/>
    </row>
    <row r="6" spans="1:15" ht="117" customHeight="1" x14ac:dyDescent="0.2">
      <c r="A6" s="30"/>
      <c r="C6" s="75" t="s">
        <v>99</v>
      </c>
      <c r="D6" s="39" t="s">
        <v>52</v>
      </c>
      <c r="E6" s="38" t="s">
        <v>52</v>
      </c>
      <c r="F6" s="38" t="s">
        <v>52</v>
      </c>
      <c r="G6" s="31"/>
      <c r="I6" s="30"/>
      <c r="J6" s="280"/>
      <c r="K6" s="75" t="s">
        <v>99</v>
      </c>
      <c r="L6" s="80" t="s">
        <v>52</v>
      </c>
      <c r="M6" s="81" t="s">
        <v>52</v>
      </c>
      <c r="N6" s="81" t="s">
        <v>52</v>
      </c>
      <c r="O6" s="31"/>
    </row>
    <row r="7" spans="1:15" ht="117" customHeight="1" x14ac:dyDescent="0.2">
      <c r="A7" s="30"/>
      <c r="B7" s="278"/>
      <c r="C7" s="76" t="s">
        <v>181</v>
      </c>
      <c r="D7" s="40" t="s">
        <v>52</v>
      </c>
      <c r="E7" s="35" t="s">
        <v>52</v>
      </c>
      <c r="F7" s="35" t="s">
        <v>52</v>
      </c>
      <c r="G7" s="31"/>
      <c r="I7" s="30"/>
      <c r="J7" s="280"/>
      <c r="K7" s="76" t="s">
        <v>181</v>
      </c>
      <c r="L7" s="82" t="s">
        <v>52</v>
      </c>
      <c r="M7" s="81" t="s">
        <v>52</v>
      </c>
      <c r="N7" s="81" t="s">
        <v>52</v>
      </c>
      <c r="O7" s="31"/>
    </row>
    <row r="8" spans="1:15" ht="117" customHeight="1" x14ac:dyDescent="0.2">
      <c r="A8" s="30"/>
      <c r="B8" s="279" t="s">
        <v>180</v>
      </c>
      <c r="C8" s="77" t="s">
        <v>34</v>
      </c>
      <c r="D8" s="40" t="s">
        <v>52</v>
      </c>
      <c r="E8" s="37" t="s">
        <v>52</v>
      </c>
      <c r="F8" s="37" t="s">
        <v>52</v>
      </c>
      <c r="G8" s="31"/>
      <c r="I8" s="30"/>
      <c r="J8" s="279" t="s">
        <v>180</v>
      </c>
      <c r="K8" s="77" t="s">
        <v>34</v>
      </c>
      <c r="L8" s="82" t="s">
        <v>52</v>
      </c>
      <c r="M8" s="81" t="s">
        <v>52</v>
      </c>
      <c r="N8" s="81" t="s">
        <v>52</v>
      </c>
      <c r="O8" s="31"/>
    </row>
    <row r="9" spans="1:15" ht="117" customHeight="1" x14ac:dyDescent="0.2">
      <c r="A9" s="30"/>
      <c r="C9" s="78" t="s">
        <v>51</v>
      </c>
      <c r="D9" s="41" t="s">
        <v>52</v>
      </c>
      <c r="E9" s="36" t="s">
        <v>52</v>
      </c>
      <c r="F9" s="37" t="s">
        <v>52</v>
      </c>
      <c r="G9" s="31"/>
      <c r="I9" s="30"/>
      <c r="J9" s="280"/>
      <c r="K9" s="78" t="s">
        <v>51</v>
      </c>
      <c r="L9" s="83" t="s">
        <v>52</v>
      </c>
      <c r="M9" s="84" t="s">
        <v>52</v>
      </c>
      <c r="N9" s="81" t="s">
        <v>52</v>
      </c>
      <c r="O9" s="31"/>
    </row>
    <row r="10" spans="1:15" ht="117" customHeight="1" x14ac:dyDescent="0.2">
      <c r="A10" s="30"/>
      <c r="B10" s="278"/>
      <c r="C10" s="78" t="s">
        <v>156</v>
      </c>
      <c r="D10" s="41" t="s">
        <v>52</v>
      </c>
      <c r="E10" s="36" t="s">
        <v>52</v>
      </c>
      <c r="F10" s="37" t="s">
        <v>52</v>
      </c>
      <c r="G10" s="31"/>
      <c r="I10" s="30"/>
      <c r="J10" s="280"/>
      <c r="K10" s="78" t="s">
        <v>156</v>
      </c>
      <c r="L10" s="83" t="s">
        <v>52</v>
      </c>
      <c r="M10" s="84" t="s">
        <v>209</v>
      </c>
      <c r="N10" s="81"/>
      <c r="O10" s="31"/>
    </row>
    <row r="11" spans="1:15" ht="24" thickBot="1" x14ac:dyDescent="0.4">
      <c r="A11" s="32"/>
      <c r="B11" s="33"/>
      <c r="C11" s="79"/>
      <c r="D11" s="33"/>
      <c r="E11" s="33"/>
      <c r="F11" s="33"/>
      <c r="G11" s="34"/>
      <c r="I11" s="32"/>
      <c r="J11" s="33"/>
      <c r="K11" s="33"/>
      <c r="L11" s="33"/>
      <c r="M11" s="33"/>
      <c r="N11" s="33"/>
      <c r="O11" s="3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zoomScale="50" zoomScaleNormal="50" workbookViewId="0">
      <selection activeCell="W7" sqref="W7"/>
    </sheetView>
  </sheetViews>
  <sheetFormatPr baseColWidth="10" defaultColWidth="11.42578125" defaultRowHeight="12.75" x14ac:dyDescent="0.2"/>
  <cols>
    <col min="2" max="2" width="116.7109375" customWidth="1"/>
  </cols>
  <sheetData>
    <row r="1" spans="1:3" ht="38.25" customHeight="1" x14ac:dyDescent="0.2">
      <c r="A1" s="65" t="s">
        <v>29</v>
      </c>
      <c r="B1" s="58" t="s">
        <v>30</v>
      </c>
      <c r="C1" s="65">
        <v>2</v>
      </c>
    </row>
    <row r="2" spans="1:3" ht="38.25" customHeight="1" x14ac:dyDescent="0.2">
      <c r="A2" s="65" t="s">
        <v>47</v>
      </c>
      <c r="B2" s="64" t="s">
        <v>48</v>
      </c>
      <c r="C2" s="65">
        <v>1</v>
      </c>
    </row>
    <row r="3" spans="1:3" ht="38.25" customHeight="1" x14ac:dyDescent="0.2">
      <c r="A3" s="65" t="s">
        <v>53</v>
      </c>
      <c r="B3" s="66" t="s">
        <v>54</v>
      </c>
      <c r="C3" s="65">
        <v>2</v>
      </c>
    </row>
    <row r="4" spans="1:3" ht="38.25" customHeight="1" x14ac:dyDescent="0.2">
      <c r="A4" s="65" t="s">
        <v>60</v>
      </c>
      <c r="B4" s="66" t="s">
        <v>61</v>
      </c>
      <c r="C4" s="65">
        <v>2</v>
      </c>
    </row>
    <row r="5" spans="1:3" ht="38.25" customHeight="1" x14ac:dyDescent="0.2">
      <c r="A5" s="65" t="s">
        <v>70</v>
      </c>
      <c r="B5" s="66" t="s">
        <v>71</v>
      </c>
      <c r="C5" s="65">
        <v>2</v>
      </c>
    </row>
    <row r="6" spans="1:3" ht="38.25" customHeight="1" x14ac:dyDescent="0.2">
      <c r="A6" s="65" t="s">
        <v>77</v>
      </c>
      <c r="B6" s="66" t="s">
        <v>74</v>
      </c>
      <c r="C6" s="65">
        <v>9</v>
      </c>
    </row>
    <row r="7" spans="1:3" ht="38.25" customHeight="1" x14ac:dyDescent="0.2">
      <c r="A7" s="65" t="s">
        <v>101</v>
      </c>
      <c r="B7" s="66" t="s">
        <v>102</v>
      </c>
      <c r="C7" s="65">
        <v>5</v>
      </c>
    </row>
    <row r="8" spans="1:3" ht="38.25" customHeight="1" x14ac:dyDescent="0.2">
      <c r="A8" s="65" t="s">
        <v>128</v>
      </c>
      <c r="B8" s="66" t="s">
        <v>117</v>
      </c>
      <c r="C8" s="65">
        <v>1</v>
      </c>
    </row>
    <row r="9" spans="1:3" ht="38.25" customHeight="1" x14ac:dyDescent="0.2">
      <c r="A9" s="65" t="s">
        <v>130</v>
      </c>
      <c r="B9" s="66" t="s">
        <v>122</v>
      </c>
      <c r="C9" s="65">
        <v>2</v>
      </c>
    </row>
    <row r="10" spans="1:3" ht="38.25" customHeight="1" x14ac:dyDescent="0.2">
      <c r="A10" s="65" t="s">
        <v>141</v>
      </c>
      <c r="B10" s="66" t="s">
        <v>131</v>
      </c>
      <c r="C10" s="65">
        <v>2</v>
      </c>
    </row>
    <row r="11" spans="1:3" ht="38.25" customHeight="1" x14ac:dyDescent="0.2">
      <c r="A11" s="65" t="s">
        <v>153</v>
      </c>
      <c r="B11" s="66" t="s">
        <v>142</v>
      </c>
      <c r="C11" s="65">
        <v>1</v>
      </c>
    </row>
    <row r="12" spans="1:3" ht="38.25" customHeight="1" x14ac:dyDescent="0.2">
      <c r="A12" s="65" t="s">
        <v>158</v>
      </c>
      <c r="B12" s="66" t="s">
        <v>149</v>
      </c>
      <c r="C12" s="65">
        <v>3</v>
      </c>
    </row>
    <row r="13" spans="1:3" ht="38.25" customHeight="1" x14ac:dyDescent="0.2">
      <c r="A13" s="65" t="s">
        <v>176</v>
      </c>
      <c r="B13" s="66" t="s">
        <v>164</v>
      </c>
      <c r="C13" s="65">
        <v>4</v>
      </c>
    </row>
    <row r="14" spans="1:3" ht="38.25" customHeight="1" x14ac:dyDescent="0.2">
      <c r="A14" s="65" t="s">
        <v>177</v>
      </c>
      <c r="B14" s="57" t="s">
        <v>170</v>
      </c>
      <c r="C14" s="65">
        <v>1</v>
      </c>
    </row>
    <row r="15" spans="1:3" x14ac:dyDescent="0.2">
      <c r="C15">
        <f>SUM(C1:C14)</f>
        <v>37</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15"/>
  <sheetViews>
    <sheetView workbookViewId="0">
      <selection activeCell="E7" sqref="E7"/>
    </sheetView>
  </sheetViews>
  <sheetFormatPr baseColWidth="10" defaultColWidth="11.42578125" defaultRowHeight="12.75" x14ac:dyDescent="0.2"/>
  <cols>
    <col min="2" max="2" width="43.28515625" customWidth="1"/>
  </cols>
  <sheetData>
    <row r="1" spans="2:7" ht="35.25" customHeight="1" x14ac:dyDescent="0.2">
      <c r="B1" s="59" t="s">
        <v>30</v>
      </c>
      <c r="C1">
        <v>2</v>
      </c>
      <c r="E1" s="24" t="s">
        <v>182</v>
      </c>
      <c r="G1">
        <v>5</v>
      </c>
    </row>
    <row r="2" spans="2:7" ht="35.25" customHeight="1" x14ac:dyDescent="0.2">
      <c r="B2" s="63" t="s">
        <v>48</v>
      </c>
      <c r="C2">
        <v>1</v>
      </c>
      <c r="E2" s="24" t="s">
        <v>183</v>
      </c>
      <c r="G2">
        <v>11</v>
      </c>
    </row>
    <row r="3" spans="2:7" ht="35.25" customHeight="1" x14ac:dyDescent="0.2">
      <c r="B3" s="60" t="s">
        <v>54</v>
      </c>
      <c r="C3">
        <v>2</v>
      </c>
      <c r="E3" s="24" t="s">
        <v>184</v>
      </c>
      <c r="G3">
        <v>14</v>
      </c>
    </row>
    <row r="4" spans="2:7" ht="35.25" customHeight="1" x14ac:dyDescent="0.2">
      <c r="B4" s="60" t="s">
        <v>61</v>
      </c>
      <c r="C4">
        <v>2</v>
      </c>
      <c r="E4" s="24" t="s">
        <v>185</v>
      </c>
      <c r="G4">
        <v>5</v>
      </c>
    </row>
    <row r="5" spans="2:7" ht="35.25" customHeight="1" x14ac:dyDescent="0.2">
      <c r="B5" s="60" t="s">
        <v>71</v>
      </c>
      <c r="C5">
        <v>2</v>
      </c>
    </row>
    <row r="6" spans="2:7" ht="35.25" customHeight="1" x14ac:dyDescent="0.2">
      <c r="B6" s="60" t="s">
        <v>74</v>
      </c>
      <c r="C6">
        <v>9</v>
      </c>
    </row>
    <row r="7" spans="2:7" ht="35.25" customHeight="1" x14ac:dyDescent="0.2">
      <c r="B7" s="60" t="s">
        <v>102</v>
      </c>
      <c r="C7">
        <v>5</v>
      </c>
    </row>
    <row r="8" spans="2:7" ht="35.25" customHeight="1" x14ac:dyDescent="0.2">
      <c r="B8" s="60" t="s">
        <v>117</v>
      </c>
      <c r="C8">
        <v>2</v>
      </c>
    </row>
    <row r="9" spans="2:7" ht="35.25" customHeight="1" x14ac:dyDescent="0.2">
      <c r="B9" s="60" t="s">
        <v>122</v>
      </c>
      <c r="C9">
        <v>1</v>
      </c>
    </row>
    <row r="10" spans="2:7" ht="35.25" customHeight="1" x14ac:dyDescent="0.2">
      <c r="B10" s="60" t="s">
        <v>131</v>
      </c>
      <c r="C10">
        <v>2</v>
      </c>
    </row>
    <row r="11" spans="2:7" ht="35.25" customHeight="1" x14ac:dyDescent="0.2">
      <c r="B11" s="60" t="s">
        <v>142</v>
      </c>
      <c r="C11">
        <v>1</v>
      </c>
    </row>
    <row r="12" spans="2:7" ht="35.25" customHeight="1" x14ac:dyDescent="0.2">
      <c r="B12" s="62" t="s">
        <v>149</v>
      </c>
      <c r="C12">
        <v>3</v>
      </c>
    </row>
    <row r="13" spans="2:7" ht="35.25" customHeight="1" x14ac:dyDescent="0.2">
      <c r="B13" s="60" t="s">
        <v>164</v>
      </c>
      <c r="C13">
        <v>4</v>
      </c>
    </row>
    <row r="14" spans="2:7" ht="35.25" customHeight="1" x14ac:dyDescent="0.2">
      <c r="B14" s="61" t="s">
        <v>170</v>
      </c>
      <c r="C14">
        <v>1</v>
      </c>
    </row>
    <row r="15" spans="2:7" x14ac:dyDescent="0.2">
      <c r="C15">
        <f>SUM(C1:C14)</f>
        <v>37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
  <sheetViews>
    <sheetView topLeftCell="A7" zoomScaleNormal="100" workbookViewId="0">
      <selection activeCell="F24" sqref="F24"/>
    </sheetView>
  </sheetViews>
  <sheetFormatPr baseColWidth="10" defaultColWidth="11.42578125"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x14ac:dyDescent="0.2"/>
    <row r="3" spans="1:9" ht="37.5" customHeight="1" x14ac:dyDescent="0.2">
      <c r="A3" s="301" t="s">
        <v>186</v>
      </c>
      <c r="B3" s="301"/>
      <c r="C3" s="301"/>
      <c r="D3" s="301"/>
      <c r="F3" s="301" t="s">
        <v>187</v>
      </c>
      <c r="G3" s="301"/>
      <c r="H3" s="301"/>
      <c r="I3" s="301"/>
    </row>
    <row r="4" spans="1:9" s="2" customFormat="1" ht="36" customHeight="1" x14ac:dyDescent="0.2">
      <c r="A4" s="16" t="s">
        <v>188</v>
      </c>
      <c r="B4" s="17" t="s">
        <v>189</v>
      </c>
      <c r="C4" s="18" t="s">
        <v>190</v>
      </c>
      <c r="D4" s="18" t="s">
        <v>191</v>
      </c>
      <c r="F4" s="298" t="s">
        <v>192</v>
      </c>
      <c r="G4" s="300"/>
      <c r="H4" s="300"/>
      <c r="I4" s="299"/>
    </row>
    <row r="5" spans="1:9" s="2" customFormat="1" ht="54.75" customHeight="1" x14ac:dyDescent="0.2">
      <c r="A5" s="19">
        <v>1</v>
      </c>
      <c r="B5" s="19" t="s">
        <v>156</v>
      </c>
      <c r="C5" s="20" t="s">
        <v>193</v>
      </c>
      <c r="D5" s="20" t="s">
        <v>194</v>
      </c>
      <c r="F5" s="298" t="s">
        <v>195</v>
      </c>
      <c r="G5" s="300"/>
      <c r="H5" s="300"/>
      <c r="I5" s="299"/>
    </row>
    <row r="6" spans="1:9" s="2" customFormat="1" ht="54.75" customHeight="1" x14ac:dyDescent="0.2">
      <c r="A6" s="19">
        <v>2</v>
      </c>
      <c r="B6" s="19" t="s">
        <v>51</v>
      </c>
      <c r="C6" s="20" t="s">
        <v>196</v>
      </c>
      <c r="D6" s="20" t="s">
        <v>197</v>
      </c>
      <c r="F6" s="298" t="s">
        <v>198</v>
      </c>
      <c r="G6" s="300"/>
      <c r="H6" s="300"/>
      <c r="I6" s="299"/>
    </row>
    <row r="7" spans="1:9" s="2" customFormat="1" ht="54.75" customHeight="1" x14ac:dyDescent="0.2">
      <c r="A7" s="21">
        <v>3</v>
      </c>
      <c r="B7" s="21" t="s">
        <v>34</v>
      </c>
      <c r="C7" s="20" t="s">
        <v>199</v>
      </c>
      <c r="D7" s="20" t="s">
        <v>200</v>
      </c>
      <c r="E7" s="5"/>
      <c r="F7" s="6" t="s">
        <v>188</v>
      </c>
      <c r="G7" s="7" t="s">
        <v>5</v>
      </c>
      <c r="H7" s="14" t="s">
        <v>201</v>
      </c>
      <c r="I7" s="15"/>
    </row>
    <row r="8" spans="1:9" s="2" customFormat="1" ht="54.75" customHeight="1" x14ac:dyDescent="0.2">
      <c r="A8" s="22">
        <v>4</v>
      </c>
      <c r="B8" s="22" t="s">
        <v>181</v>
      </c>
      <c r="C8" s="20" t="s">
        <v>202</v>
      </c>
      <c r="D8" s="20" t="s">
        <v>203</v>
      </c>
      <c r="F8" s="8">
        <v>3</v>
      </c>
      <c r="G8" s="9" t="s">
        <v>76</v>
      </c>
      <c r="H8" s="298" t="s">
        <v>204</v>
      </c>
      <c r="I8" s="299"/>
    </row>
    <row r="9" spans="1:9" s="2" customFormat="1" ht="54.75" customHeight="1" x14ac:dyDescent="0.2">
      <c r="A9" s="23">
        <v>5</v>
      </c>
      <c r="B9" s="23" t="s">
        <v>99</v>
      </c>
      <c r="C9" s="20" t="s">
        <v>205</v>
      </c>
      <c r="D9" s="20" t="s">
        <v>206</v>
      </c>
      <c r="F9" s="10">
        <v>4</v>
      </c>
      <c r="G9" s="11" t="s">
        <v>35</v>
      </c>
      <c r="H9" s="298" t="s">
        <v>207</v>
      </c>
      <c r="I9" s="299"/>
    </row>
    <row r="10" spans="1:9" ht="36" customHeight="1" x14ac:dyDescent="0.2">
      <c r="F10" s="12">
        <v>5</v>
      </c>
      <c r="G10" s="13" t="s">
        <v>45</v>
      </c>
      <c r="H10" s="298" t="s">
        <v>208</v>
      </c>
      <c r="I10" s="299"/>
    </row>
    <row r="11" spans="1:9" ht="36" customHeight="1" x14ac:dyDescent="0.2"/>
    <row r="12" spans="1:9" ht="33.75" customHeight="1" x14ac:dyDescent="0.2"/>
    <row r="13" spans="1:9" ht="36" customHeight="1" x14ac:dyDescent="0.2">
      <c r="F13" s="3"/>
    </row>
    <row r="14" spans="1:9" ht="36" customHeight="1" x14ac:dyDescent="0.2"/>
    <row r="15" spans="1:9" ht="36" customHeight="1" x14ac:dyDescent="0.2"/>
    <row r="16" spans="1:9" ht="36" customHeight="1" x14ac:dyDescent="0.2"/>
    <row r="17" spans="6:6" ht="72.75" customHeight="1" x14ac:dyDescent="0.2">
      <c r="F17" s="4"/>
    </row>
  </sheetData>
  <mergeCells count="8">
    <mergeCell ref="H10:I10"/>
    <mergeCell ref="H8:I8"/>
    <mergeCell ref="F4:I4"/>
    <mergeCell ref="A3:D3"/>
    <mergeCell ref="F6:I6"/>
    <mergeCell ref="F3:I3"/>
    <mergeCell ref="F5:I5"/>
    <mergeCell ref="H9:I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D60"/>
  <sheetViews>
    <sheetView topLeftCell="B1" zoomScale="60" zoomScaleNormal="60" workbookViewId="0">
      <selection activeCell="B14" sqref="B14:B15"/>
    </sheetView>
  </sheetViews>
  <sheetFormatPr baseColWidth="10" defaultColWidth="11.42578125" defaultRowHeight="12.75" x14ac:dyDescent="0.2"/>
  <cols>
    <col min="2" max="2" width="46.42578125" customWidth="1"/>
    <col min="3" max="3" width="80.42578125" customWidth="1"/>
    <col min="4" max="5" width="38" customWidth="1"/>
  </cols>
  <sheetData>
    <row r="3" spans="2:6" x14ac:dyDescent="0.2">
      <c r="B3" s="24" t="s">
        <v>52</v>
      </c>
    </row>
    <row r="8" spans="2:6" ht="46.5" customHeight="1" x14ac:dyDescent="0.2">
      <c r="B8" s="304" t="s">
        <v>210</v>
      </c>
      <c r="C8" s="305" t="s">
        <v>211</v>
      </c>
      <c r="D8" s="306" t="s">
        <v>212</v>
      </c>
      <c r="E8" s="307"/>
    </row>
    <row r="9" spans="2:6" ht="44.25" customHeight="1" x14ac:dyDescent="0.2">
      <c r="B9" s="304"/>
      <c r="C9" s="305"/>
      <c r="D9" s="308" t="s">
        <v>213</v>
      </c>
      <c r="E9" s="309"/>
    </row>
    <row r="10" spans="2:6" s="43" customFormat="1" ht="79.5" customHeight="1" x14ac:dyDescent="0.35">
      <c r="B10" s="302" t="s">
        <v>214</v>
      </c>
      <c r="C10" s="303" t="s">
        <v>215</v>
      </c>
      <c r="D10" s="42" t="s">
        <v>216</v>
      </c>
      <c r="E10" s="42" t="s">
        <v>217</v>
      </c>
    </row>
    <row r="11" spans="2:6" s="43" customFormat="1" ht="56.25" customHeight="1" x14ac:dyDescent="0.35">
      <c r="B11" s="302"/>
      <c r="C11" s="303"/>
      <c r="D11" s="44">
        <v>15</v>
      </c>
      <c r="E11" s="44">
        <v>0</v>
      </c>
      <c r="F11" s="43">
        <v>15</v>
      </c>
    </row>
    <row r="12" spans="2:6" s="43" customFormat="1" ht="107.25" customHeight="1" x14ac:dyDescent="0.35">
      <c r="B12" s="302"/>
      <c r="C12" s="303" t="s">
        <v>218</v>
      </c>
      <c r="D12" s="45" t="s">
        <v>219</v>
      </c>
      <c r="E12" s="45" t="s">
        <v>220</v>
      </c>
      <c r="F12" s="43">
        <v>15</v>
      </c>
    </row>
    <row r="13" spans="2:6" s="43" customFormat="1" ht="45" customHeight="1" x14ac:dyDescent="0.35">
      <c r="B13" s="302"/>
      <c r="C13" s="303"/>
      <c r="D13" s="44">
        <v>15</v>
      </c>
      <c r="E13" s="44">
        <v>0</v>
      </c>
    </row>
    <row r="14" spans="2:6" s="43" customFormat="1" ht="129" customHeight="1" x14ac:dyDescent="0.35">
      <c r="B14" s="302" t="s">
        <v>221</v>
      </c>
      <c r="C14" s="303" t="s">
        <v>222</v>
      </c>
      <c r="D14" s="45" t="s">
        <v>223</v>
      </c>
      <c r="E14" s="45" t="s">
        <v>224</v>
      </c>
      <c r="F14" s="43">
        <v>15</v>
      </c>
    </row>
    <row r="15" spans="2:6" s="43" customFormat="1" ht="59.25" customHeight="1" x14ac:dyDescent="0.35">
      <c r="B15" s="302"/>
      <c r="C15" s="303"/>
      <c r="D15" s="44">
        <v>15</v>
      </c>
      <c r="E15" s="44">
        <v>0</v>
      </c>
      <c r="F15" s="43">
        <v>15</v>
      </c>
    </row>
    <row r="16" spans="2:6" s="43" customFormat="1" ht="62.25" customHeight="1" x14ac:dyDescent="0.35">
      <c r="B16" s="302" t="s">
        <v>225</v>
      </c>
      <c r="C16" s="303" t="s">
        <v>226</v>
      </c>
      <c r="D16" s="46" t="s">
        <v>227</v>
      </c>
      <c r="E16" s="47"/>
      <c r="F16" s="43">
        <v>15</v>
      </c>
    </row>
    <row r="17" spans="2:30" s="43" customFormat="1" ht="51.75" customHeight="1" x14ac:dyDescent="0.35">
      <c r="B17" s="302"/>
      <c r="C17" s="303"/>
      <c r="D17" s="48">
        <v>15</v>
      </c>
      <c r="E17" s="42" t="s">
        <v>228</v>
      </c>
    </row>
    <row r="18" spans="2:30" s="43" customFormat="1" ht="63" customHeight="1" x14ac:dyDescent="0.35">
      <c r="B18" s="302"/>
      <c r="C18" s="303"/>
      <c r="D18" s="46" t="s">
        <v>229</v>
      </c>
      <c r="E18" s="44">
        <v>0</v>
      </c>
      <c r="F18" s="43">
        <v>15</v>
      </c>
    </row>
    <row r="19" spans="2:30" s="43" customFormat="1" ht="42.75" customHeight="1" x14ac:dyDescent="0.35">
      <c r="B19" s="302"/>
      <c r="C19" s="303"/>
      <c r="D19" s="49">
        <v>10</v>
      </c>
      <c r="E19" s="50"/>
      <c r="F19" s="43">
        <v>10</v>
      </c>
    </row>
    <row r="20" spans="2:30" s="43" customFormat="1" ht="76.5" customHeight="1" x14ac:dyDescent="0.35">
      <c r="B20" s="302" t="s">
        <v>230</v>
      </c>
      <c r="C20" s="303" t="s">
        <v>231</v>
      </c>
      <c r="D20" s="46" t="s">
        <v>232</v>
      </c>
      <c r="E20" s="45" t="s">
        <v>233</v>
      </c>
    </row>
    <row r="21" spans="2:30" s="43" customFormat="1" ht="33" customHeight="1" x14ac:dyDescent="0.35">
      <c r="B21" s="302"/>
      <c r="C21" s="303"/>
      <c r="D21" s="49">
        <v>15</v>
      </c>
      <c r="E21" s="44">
        <v>0</v>
      </c>
    </row>
    <row r="22" spans="2:30" s="43" customFormat="1" ht="77.25" x14ac:dyDescent="0.35">
      <c r="B22" s="302"/>
      <c r="C22" s="51" t="s">
        <v>234</v>
      </c>
      <c r="D22" s="52"/>
      <c r="E22" s="50"/>
    </row>
    <row r="23" spans="2:30" s="43" customFormat="1" ht="27" customHeight="1" x14ac:dyDescent="0.35">
      <c r="B23" s="302"/>
      <c r="C23" s="53"/>
      <c r="D23" s="52"/>
      <c r="E23" s="50"/>
    </row>
    <row r="24" spans="2:30" s="43" customFormat="1" ht="128.25" x14ac:dyDescent="0.35">
      <c r="B24" s="302"/>
      <c r="C24" s="51" t="s">
        <v>235</v>
      </c>
      <c r="D24" s="52"/>
      <c r="E24" s="50"/>
    </row>
    <row r="25" spans="2:30" s="43" customFormat="1" ht="10.5" customHeight="1" x14ac:dyDescent="0.35">
      <c r="B25" s="302"/>
      <c r="C25" s="53"/>
      <c r="D25" s="52"/>
      <c r="E25" s="50"/>
    </row>
    <row r="26" spans="2:30" s="43" customFormat="1" ht="143.25" customHeight="1" x14ac:dyDescent="0.35">
      <c r="B26" s="302"/>
      <c r="C26" s="54" t="s">
        <v>236</v>
      </c>
      <c r="D26" s="52"/>
      <c r="E26" s="50"/>
    </row>
    <row r="27" spans="2:30" s="43" customFormat="1" ht="92.25" customHeight="1" x14ac:dyDescent="0.35">
      <c r="B27" s="302" t="s">
        <v>237</v>
      </c>
      <c r="C27" s="303" t="s">
        <v>238</v>
      </c>
      <c r="D27" s="46" t="s">
        <v>239</v>
      </c>
      <c r="E27" s="45" t="s">
        <v>240</v>
      </c>
      <c r="K27" s="96" t="s">
        <v>52</v>
      </c>
      <c r="L27" s="96" t="s">
        <v>52</v>
      </c>
      <c r="M27" s="96" t="s">
        <v>52</v>
      </c>
      <c r="N27" s="96" t="s">
        <v>52</v>
      </c>
      <c r="O27" s="96" t="s">
        <v>52</v>
      </c>
      <c r="P27" s="96" t="s">
        <v>52</v>
      </c>
      <c r="Q27" s="96" t="s">
        <v>52</v>
      </c>
      <c r="R27" s="96" t="s">
        <v>52</v>
      </c>
      <c r="S27" s="96" t="s">
        <v>52</v>
      </c>
      <c r="T27" s="96" t="s">
        <v>52</v>
      </c>
      <c r="U27" s="96" t="s">
        <v>52</v>
      </c>
      <c r="V27" s="96" t="s">
        <v>52</v>
      </c>
      <c r="W27" s="96" t="s">
        <v>52</v>
      </c>
      <c r="X27" s="96" t="s">
        <v>52</v>
      </c>
      <c r="Y27" s="96" t="s">
        <v>52</v>
      </c>
      <c r="Z27" s="96" t="s">
        <v>52</v>
      </c>
      <c r="AA27" s="96" t="s">
        <v>52</v>
      </c>
      <c r="AB27" s="96" t="s">
        <v>52</v>
      </c>
      <c r="AC27" s="96" t="s">
        <v>52</v>
      </c>
      <c r="AD27" s="96" t="s">
        <v>52</v>
      </c>
    </row>
    <row r="28" spans="2:30" s="43" customFormat="1" ht="57.75" customHeight="1" x14ac:dyDescent="0.35">
      <c r="B28" s="302"/>
      <c r="C28" s="303"/>
      <c r="D28" s="49">
        <v>15</v>
      </c>
      <c r="E28" s="44">
        <v>0</v>
      </c>
    </row>
    <row r="29" spans="2:30" s="43" customFormat="1" ht="57.75" customHeight="1" x14ac:dyDescent="0.35">
      <c r="B29" s="302" t="s">
        <v>241</v>
      </c>
      <c r="C29" s="303" t="s">
        <v>242</v>
      </c>
      <c r="D29" s="46" t="s">
        <v>243</v>
      </c>
      <c r="E29" s="45" t="s">
        <v>244</v>
      </c>
    </row>
    <row r="30" spans="2:30" s="43" customFormat="1" ht="57.75" customHeight="1" x14ac:dyDescent="0.35">
      <c r="B30" s="302"/>
      <c r="C30" s="303"/>
      <c r="D30" s="49">
        <v>10</v>
      </c>
      <c r="E30" s="44">
        <v>5</v>
      </c>
    </row>
    <row r="31" spans="2:30" s="43" customFormat="1" ht="57.75" customHeight="1" x14ac:dyDescent="0.35">
      <c r="B31" s="302"/>
      <c r="C31" s="303"/>
      <c r="D31" s="52"/>
      <c r="E31" s="45" t="s">
        <v>245</v>
      </c>
    </row>
    <row r="32" spans="2:30" s="43" customFormat="1" ht="57.75" customHeight="1" x14ac:dyDescent="0.35">
      <c r="B32" s="302"/>
      <c r="C32" s="303"/>
      <c r="D32" s="55"/>
      <c r="E32" s="56">
        <v>0</v>
      </c>
    </row>
    <row r="60" ht="5.25" customHeight="1" x14ac:dyDescent="0.2"/>
  </sheetData>
  <mergeCells count="17">
    <mergeCell ref="B8:B9"/>
    <mergeCell ref="C8:C9"/>
    <mergeCell ref="D8:E8"/>
    <mergeCell ref="D9:E9"/>
    <mergeCell ref="B10:B13"/>
    <mergeCell ref="C10:C11"/>
    <mergeCell ref="C12:C13"/>
    <mergeCell ref="B27:B28"/>
    <mergeCell ref="C27:C28"/>
    <mergeCell ref="B29:B32"/>
    <mergeCell ref="C29:C32"/>
    <mergeCell ref="B14:B15"/>
    <mergeCell ref="C14:C15"/>
    <mergeCell ref="B16:B19"/>
    <mergeCell ref="C16:C19"/>
    <mergeCell ref="B20:B26"/>
    <mergeCell ref="C20: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61"/>
  <sheetViews>
    <sheetView topLeftCell="A4" zoomScale="40" zoomScaleNormal="40" workbookViewId="0"/>
  </sheetViews>
  <sheetFormatPr baseColWidth="10" defaultColWidth="11.42578125" defaultRowHeight="12.75" x14ac:dyDescent="0.2"/>
  <cols>
    <col min="2" max="2" width="17.42578125" customWidth="1"/>
  </cols>
  <sheetData>
    <row r="1" spans="2:2" ht="108.75" customHeight="1" x14ac:dyDescent="0.2"/>
    <row r="3" spans="2:2" x14ac:dyDescent="0.2">
      <c r="B3" s="24" t="s">
        <v>52</v>
      </c>
    </row>
    <row r="61" ht="5.25" customHeight="1" x14ac:dyDescent="0.2"/>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Props1.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Matriz de Riesgos Corrupcion</vt:lpstr>
      <vt:lpstr>Hoja6</vt:lpstr>
      <vt:lpstr>Mapa Calorimetrico</vt:lpstr>
      <vt:lpstr>Hoja3</vt:lpstr>
      <vt:lpstr>Hoja2</vt:lpstr>
      <vt:lpstr>Hoja1</vt:lpstr>
      <vt:lpstr>Probabilidad Impacto</vt:lpstr>
      <vt:lpstr>Calificación diseño control</vt:lpstr>
      <vt:lpstr>Calificación ejecucion control</vt:lpstr>
      <vt:lpstr>Solidez del control</vt:lpstr>
      <vt:lpstr>Desplazamiento RI</vt:lpstr>
      <vt:lpstr>'Matriz de Riesgos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Criss Cossio</dc:creator>
  <cp:keywords/>
  <dc:description/>
  <cp:lastModifiedBy>Daniel Andres Gamba Hurtado</cp:lastModifiedBy>
  <cp:revision/>
  <cp:lastPrinted>2024-01-30T19:21:13Z</cp:lastPrinted>
  <dcterms:created xsi:type="dcterms:W3CDTF">2019-08-31T23:05:49Z</dcterms:created>
  <dcterms:modified xsi:type="dcterms:W3CDTF">2024-05-16T17:50:27Z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2022-04-13T13:46:54Z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0156b1ff-6cb5-49bd-8f86-8e189b6e8a82</vt:lpwstr>
  </property>
  <property fmtid="{D5CDD505-2E9C-101B-9397-08002B2CF9AE}" pid="8" name="MSIP_Label_6d4a1d0b-1085-4621-a04c-793d50865184_ContentBits">
    <vt:lpwstr>0</vt:lpwstr>
  </property>
</Properties>
</file>