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john.burgos\Desktop\"/>
    </mc:Choice>
  </mc:AlternateContent>
  <xr:revisionPtr revIDLastSave="0" documentId="8_{58DD1127-7479-4561-80DD-2B0B2257E229}" xr6:coauthVersionLast="47" xr6:coauthVersionMax="47" xr10:uidLastSave="{00000000-0000-0000-0000-000000000000}"/>
  <bookViews>
    <workbookView xWindow="-120" yWindow="-120" windowWidth="29040" windowHeight="15840" xr2:uid="{B2318AA4-73FE-42A3-BC99-C61CC7641922}"/>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[10]!FailureActual</definedName>
    <definedName name="FailurePlan">[10]!FailurePlan</definedName>
    <definedName name="FILEXT">[15]FILIALEXT!$A$1:$L$4091</definedName>
    <definedName name="FILIAL">[15]FILIAL!$A$3:$AE$5414</definedName>
    <definedName name="FleetAdj">[10]!FleetAdj</definedName>
    <definedName name="FleetNoAdj">[10]!FleetNoAdj</definedName>
    <definedName name="GastosRegionales_Monto">'[16]Gastos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[10]!ProductivityWith</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SUMIF([8]DATA2!XFB$1:XFB$65536,[9]Octubre!$C1,[8]DATA2!A$1:A$65536)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s="1"/>
  <c r="E33" i="1"/>
  <c r="O31" i="1"/>
  <c r="G31" i="1"/>
  <c r="E31" i="1"/>
  <c r="G29" i="1"/>
  <c r="O29" i="1" s="1"/>
  <c r="E29" i="1"/>
  <c r="G27" i="1"/>
  <c r="O27" i="1" s="1"/>
  <c r="E27" i="1"/>
  <c r="G25" i="1"/>
  <c r="O25" i="1" s="1"/>
  <c r="E25" i="1"/>
  <c r="M7" i="1" l="1"/>
</calcChain>
</file>

<file path=xl/sharedStrings.xml><?xml version="1.0" encoding="utf-8"?>
<sst xmlns="http://schemas.openxmlformats.org/spreadsheetml/2006/main" count="37" uniqueCount="36">
  <si>
    <t>Nombre de la Entidad:</t>
  </si>
  <si>
    <t>EMPRESA DE TRANSPORTE DEL TERCER MILENIO TRANSMILENIO S. A.</t>
  </si>
  <si>
    <t>Periodo Evaluado:</t>
  </si>
  <si>
    <t xml:space="preserve">  01 DE ENERO A 30 DE JUNIO DE 2024</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</si>
  <si>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</si>
  <si>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</si>
  <si>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</si>
  <si>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</si>
  <si>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Todos los componentes del Sistema de Control Interno de TRANSMILENIO S.A. se encuentran operando de manera integrada.</t>
  </si>
  <si>
    <t>¿Es efectivo el sistema de control interno para los objetivos evaluados? (Si/No) (Justifique su respuesta):</t>
  </si>
  <si>
    <t>Si</t>
  </si>
  <si>
    <t>De acuerdo con el análisis y resultados obtenidos de la presente evaluación y aplicando el instrumento diagnóstico suministrado por el DAFP para la construcción del presente informe, el Sistema de Control Interno para Transmilenio S.A se mantiene en 98% con respecto a lo reportado en el semestre anterior. Por lo tanto, es efectivo el Sistema de Control Interno al interior de la Entidad.</t>
  </si>
  <si>
    <t>La entidad cuenta dentro de su Sistema de Control Interno, con una institucionalidad (Líneas de defensa)  que le permita la toma de decisiones frente al control (Si/No) (Justifique su respuesta):</t>
  </si>
  <si>
    <t xml:space="preserve">Como se pudo observar en el desarrollo de la presente evaluación, desde las funciones de las líneas de defensa se construyen y se documentan los diferentes mecanismos que permiten dar cumplimiento a los lineamientos estratégicos de la Entidad los cuales están alineados con los objetivos operacionales. Adicionalmente, estos mecanismos se encuentran debidamente documentados y socializados al interior de Transmilenio S.A. por medio de los diferentes mecanismos de difusión destinados por la Entidad.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</si>
  <si>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</si>
  <si>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</si>
  <si>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</si>
  <si>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</si>
  <si>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</si>
  <si>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</si>
  <si>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</si>
  <si>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</si>
  <si>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Los lineamientos del componente «ambiente de control» se encuentran orientados al cumplimiento de los objetivos institucionales, ajustados a las necesidades de la Entidad y alineado con las disposiciones del Departamento Administrativo de la Función Pública – DAFP. Se han mantenido los esfuerzos para continuar y fortalecer la cultura del autocontrol, se mantienen las actividades de sensibilización y apropiación a los colaboradores de la Entidad en lo relacionado con las responsabilidades de cada servidor sobre el desarrollo, mantenimiento y fortalecimiento del sistema de control interno como primera línea de defensa.</t>
  </si>
  <si>
    <t>El componente Ambiente de Control se encuentra alineado con las necesidades de la Entidad  y con las disposiciones del Departamento Administrativo de la Función Pública - DAFP, se han mantenido los esfuerzos para  continuar con el fortalecimiento de la cultura del auto control y seguir con la  sensibilización a los colaboradores de la Entidad en lo relacionado con las responsabilidades de cada servidor sobre el desarrollo y mantenimiento del sistema de control interno como primera línea de defensa.</t>
  </si>
  <si>
    <t>Evaluación de riesgos</t>
  </si>
  <si>
    <t xml:space="preserve">Los lineamientos del componente «evaluación de riesgos» se han ido fortaleciendo al interior de la entidad debido a que, se han implementado las metodologías puestas a disposición por el Departamento Administrativo de la Función Pública -DAFP- en materia de riesgos y se ha fortalecido con la aplicación del Manual del Sistema de Gestión del Riesgo M-OP-002 (versión 6), el cual contiene política de riesgos aplicables a toda la entidad desde todos los procesos.
Es importante mencionar que este manual se encuentra en proceso de actualización a fin de integrar información en el marco de la identificación de riesgos fiscales. Adicionalmente, cuenta con anexos por cada una de las tipologías de riesgos como son: gestión, corrupción, interrupción del negocio, política SARLAFT y seguridad de la información.  </t>
  </si>
  <si>
    <t xml:space="preserve">Este componente se ha fortalecido a nivel entidad debido que se han implementado las metodologias que nos ofrece el Departamento Administrativo de la Función Publica - DAFP en materia de Riesgos y se ha fortalecido con la aplicación del Manual del Sistema de Gestión del Riesgo M-OP-002 version 6 que contiene política de riesgos aplicable a toda la entidad desde todos los procesos, áreas y componentes. Adicionalmente, se cuenta con anexos por cada una de las tipologías como son corrupción, interrupción del negocio, politica SARLAFT, seguridad de la información y gestión.
</t>
  </si>
  <si>
    <t>Actividades de control</t>
  </si>
  <si>
    <t xml:space="preserve">Los lineamientos implementados para este componente han sido eficientes y efectivos, sin embargo, aún hace falta atender de manera integral los siguientes lineamientos:
•	11.4 ¿Se cuenta con información de la 3a línea de defensa, como evaluador independiente con relación a los controles implementados por el proveedor de servicios, para asegurar que los riesgos relacionados se mitiguen?
Para el cumplimiento de este lineamiento la Oficina de Control Interno en su Plan Anual de Auditoria de la vigencia 2024 programó para el segundo semestre realizar la auditoría al proceso Gestión de TIC y en la cual tendrá en cuenta ítem.
•	12.4 Verificación de que los responsables estén ejecutando los controles tal como han sido diseñados.
A través de las diferentes evaluaciones realizadas por la Oficina de Control Interno, se han identificado situaciones en las que los responsables no están implementando los controles como han sido diseñados. Estos casos se dejan plasmados como hallazgos, observaciones o recomendaciones en los informes de aseguramiento y cumplimiento. La Oficina de Control Interno realiza seguimientos periódicos para verificar el cumplimiento de los planes de mejoramiento elaborados por los distintos procesos. </t>
  </si>
  <si>
    <t xml:space="preserve">Aun falta atender de manera eficaz los siguientes lineamientos:
11,4 Se cuenta con información de la 3a línea de defensa, como evaluador independiente en relación con los controles implementados por el proveedor de servicios, para  asegurar que los riesgos relacionados se mitigan.
Para lo cual la Oficina de Control Interno para el segundo semestre de 2024 realizara auditoría al proceso Gestión de TIC y en donde se tendra en cuenta este lineamiento.
12.4 Verificación de que los responsables estén ejecutando los controles tal como han sido diseñados.
Mediante las evaluaciones realizadas por la Oficina de Control Interno aún se evidencian situaciones en donde los responsables no ejeciutan los controles como han sido diseñados y se plasman como hallazgos dentro de los informes de auditoría, para lo cual la Oficina de Control Interno realiza seguimientos periodicos al cumplimiento de los planes de mejoramiento.
Se fortalecio este componente con el desarrollo del lineamiento 4.2 Evaluación de las actividades relacionadas con el Ingreso del personal. Debido a que para la vigencia 2023 se realizaron 5 convocatorias con las cuales se ha dado cobertura a los diferentes cargos planeados para la vigencia 2023. 
</t>
  </si>
  <si>
    <t>Información y comunicación</t>
  </si>
  <si>
    <t xml:space="preserve">Los lineamientos del componente «información y comunicación» están alineados con la misión y las necesidades de la entidad, así como con las disposiciones del Departamento Administrativo de la Función Pública –DAFP-. Se siguen realizando esfuerzos para promover la sensibilización sobre la importancia de la cultura del autocontrol y para asegurar que los colaboradores comprendan sus responsabilidades en el desarrollo, mantenimiento y fortalecimiento del sistema de control interno como primera línea de defensa. </t>
  </si>
  <si>
    <t xml:space="preserve">El componente Información y Comunicación se encuentra alineado con las necesidades de la Entidad  y con las disposiciones del Departamento Administrativo de la Función Pública - DAFP, se han mantenido los esfuerzos para  continuar con el fortalecimiento de la cultura del auto control y seguir con la  sensibilización a los colaboradores de la Entidad en lo relacionado con las responsabilidades de cada servidor sobre el desarrollo y mantenimiento del sistema de control interno como primera línea de defensa.
</t>
  </si>
  <si>
    <t xml:space="preserve">Monitoreo </t>
  </si>
  <si>
    <t xml:space="preserve">El cumplimiento de los lineamientos de este componente continúa de manera efectiva desde la tercera línea de defensa que ejerce la Oficina de Control Interno. Los trabajos de aseguramiento y cumplimiento se realizan de manera rigurosa, objetiva e independiente basada en evidencias. Esto se enmarca en el desarrollo las funciones y roles, y los resultados se ven reflejados en los avances que ha presentado la entidad en relación con el sistema de control interno, así como en el apoyo que se ha recibido de la Alta Dirección a través del Comité Institucional de Coordinación de Control Interno. </t>
  </si>
  <si>
    <t>Se mantiene el cumplimiento del presente componente, desde la tercera línea de defensa que ejerce la Oficina de Control Interno, se realizan trabajos rigurosos en los ejercicios de aseguramiento al igual que los de cumplimiento. Lo anterior en desarrollo de sus funciones, lo cual se ve reflejado en los avances que ha presentado la entidad con relación al sistema de control interno y en el apoyo que se ha tenido desde la Alta Dirección mediante el Comité Institucional de Coordinación de Control Interno y el compromiso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</si>
</sst>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color theme="1"/>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20"/>
      <color theme="1"/>
      <name val="Arial"/>
      <family val="2"/>
    </font>
    <font>
      <sz val="20"/>
      <color rgb="FF000000"/>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color theme="1"/>
      <name val="Arial"/>
      <family val="2"/>
    </font>
    <font>
      <sz val="12"/>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9">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2"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164" fontId="2" fillId="2" borderId="0" xfId="0" applyNumberFormat="1" applyFont="1" applyFill="1" applyAlignment="1">
      <alignment horizontal="center"/>
    </xf>
    <xf numFmtId="0" fontId="3" fillId="2" borderId="0" xfId="0" applyFont="1" applyFill="1" applyAlignment="1">
      <alignment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0" fillId="2" borderId="22" xfId="0" applyNumberFormat="1" applyFont="1" applyFill="1" applyBorder="1" applyAlignment="1" applyProtection="1">
      <alignment horizontal="center" vertical="center" wrapText="1"/>
      <protection locked="0"/>
    </xf>
    <xf numFmtId="49" fontId="11" fillId="2" borderId="23" xfId="0" applyNumberFormat="1" applyFont="1" applyFill="1" applyBorder="1" applyAlignment="1" applyProtection="1">
      <alignment horizontal="center" vertical="center" wrapText="1"/>
      <protection locked="0"/>
    </xf>
    <xf numFmtId="49" fontId="11" fillId="2" borderId="24" xfId="0" applyNumberFormat="1" applyFont="1" applyFill="1" applyBorder="1" applyAlignment="1" applyProtection="1">
      <alignment horizontal="center" vertical="center" wrapText="1"/>
      <protection locked="0"/>
    </xf>
    <xf numFmtId="49" fontId="11" fillId="2" borderId="25"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0" fontId="13" fillId="2" borderId="0" xfId="0" applyFont="1" applyFill="1" applyAlignment="1">
      <alignment wrapText="1"/>
    </xf>
    <xf numFmtId="0" fontId="4" fillId="4" borderId="28" xfId="0" applyFont="1" applyFill="1" applyBorder="1" applyAlignment="1">
      <alignment horizontal="center" vertical="center" wrapText="1"/>
    </xf>
    <xf numFmtId="0" fontId="8" fillId="0" borderId="0" xfId="0" applyFont="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4" fillId="3"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7" fillId="0" borderId="0" xfId="0" applyFont="1" applyAlignment="1">
      <alignment horizontal="center" wrapText="1"/>
    </xf>
    <xf numFmtId="0" fontId="0" fillId="0" borderId="30" xfId="0" applyBorder="1"/>
    <xf numFmtId="0" fontId="4" fillId="5" borderId="6" xfId="0" applyFont="1" applyFill="1" applyBorder="1" applyAlignment="1">
      <alignment horizontal="center" vertical="center" wrapText="1"/>
    </xf>
    <xf numFmtId="0" fontId="14"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31" xfId="0" applyFont="1" applyBorder="1" applyAlignment="1" applyProtection="1">
      <alignment horizontal="justify" vertical="center" wrapText="1"/>
      <protection locked="0"/>
    </xf>
    <xf numFmtId="0" fontId="8" fillId="0" borderId="0" xfId="0" applyFont="1" applyAlignment="1">
      <alignment vertical="center"/>
    </xf>
    <xf numFmtId="9" fontId="18"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20" fillId="0" borderId="11" xfId="0" applyFont="1" applyBorder="1" applyAlignment="1" applyProtection="1">
      <alignment horizontal="justify" vertical="center" wrapText="1"/>
      <protection locked="0"/>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19" fillId="0" borderId="31" xfId="0" applyFont="1" applyBorder="1" applyAlignment="1" applyProtection="1">
      <alignment horizontal="left" vertical="center" wrapText="1"/>
      <protection locked="0"/>
    </xf>
    <xf numFmtId="0" fontId="0" fillId="0" borderId="11" xfId="0" applyBorder="1"/>
    <xf numFmtId="0" fontId="4" fillId="3" borderId="6" xfId="0" applyFont="1" applyFill="1" applyBorder="1" applyAlignment="1">
      <alignment horizontal="center" vertical="center" wrapText="1"/>
    </xf>
    <xf numFmtId="0" fontId="19" fillId="0" borderId="31" xfId="0" applyFont="1" applyBorder="1" applyAlignment="1" applyProtection="1">
      <alignment horizontal="justify" vertical="top" wrapText="1"/>
      <protection locked="0"/>
    </xf>
    <xf numFmtId="0" fontId="20" fillId="0" borderId="11" xfId="0" applyFont="1" applyBorder="1" applyAlignment="1" applyProtection="1">
      <alignment horizontal="left" vertical="top" wrapText="1"/>
      <protection locked="0"/>
    </xf>
    <xf numFmtId="0" fontId="4" fillId="8" borderId="6" xfId="0" applyFont="1" applyFill="1" applyBorder="1" applyAlignment="1">
      <alignment horizontal="center" vertical="center" wrapText="1"/>
    </xf>
    <xf numFmtId="0" fontId="20" fillId="0" borderId="11" xfId="0" applyFont="1" applyBorder="1" applyAlignment="1" applyProtection="1">
      <alignment horizontal="justify" vertical="top" wrapText="1"/>
      <protection locked="0"/>
    </xf>
    <xf numFmtId="0" fontId="4" fillId="9" borderId="6" xfId="0" applyFont="1" applyFill="1" applyBorder="1" applyAlignment="1">
      <alignment horizontal="center" vertical="center" wrapText="1"/>
    </xf>
    <xf numFmtId="0" fontId="19" fillId="0" borderId="32" xfId="0" applyFont="1" applyBorder="1" applyAlignment="1" applyProtection="1">
      <alignment horizontal="justify" vertical="top" wrapText="1"/>
      <protection locked="0"/>
    </xf>
    <xf numFmtId="0" fontId="14" fillId="2" borderId="0" xfId="0" applyFont="1" applyFill="1" applyAlignment="1">
      <alignment vertical="center"/>
    </xf>
    <xf numFmtId="0" fontId="8"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xf numFmtId="0" fontId="0" fillId="2" borderId="33" xfId="0" applyFill="1" applyBorder="1"/>
    <xf numFmtId="0" fontId="0" fillId="2" borderId="34" xfId="0" applyFill="1" applyBorder="1"/>
    <xf numFmtId="0" fontId="0" fillId="2" borderId="35" xfId="0" applyFill="1" applyBorder="1"/>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a16="http://schemas.microsoft.com/office/drawing/2014/main" id="{E6295AEC-16A4-4110-9A21-C3F344A1E6FD}"/>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hn.burgos\Downloads\Anexo%20ESCI%20con%20corte%20a%2030%20de%20junio%20de%202024.xlsx" TargetMode="External"/><Relationship Id="rId1" Type="http://schemas.openxmlformats.org/officeDocument/2006/relationships/externalLinkPath" Target="/Users/john.burgos/Downloads/Anexo%20ESCI%20con%20corte%20a%2030%20de%20junio%20de%20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N2">
            <v>1</v>
          </cell>
        </row>
        <row r="26">
          <cell r="N26">
            <v>1</v>
          </cell>
        </row>
        <row r="43">
          <cell r="N43">
            <v>0.91666666666666663</v>
          </cell>
        </row>
        <row r="55">
          <cell r="N55">
            <v>1</v>
          </cell>
        </row>
        <row r="69">
          <cell r="N69">
            <v>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9E346-B723-43A4-8D2F-FD8263D90020}">
  <dimension ref="B1:V38"/>
  <sheetViews>
    <sheetView tabSelected="1" zoomScale="60" zoomScaleNormal="60" workbookViewId="0">
      <selection activeCell="F20" sqref="F20:M20"/>
    </sheetView>
  </sheetViews>
  <sheetFormatPr baseColWidth="10" defaultColWidth="11.42578125" defaultRowHeight="12.75" x14ac:dyDescent="0.2"/>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3.5" thickBot="1" x14ac:dyDescent="0.25"/>
    <row r="2" spans="2:16" ht="18" customHeight="1" thickTop="1" x14ac:dyDescent="0.2">
      <c r="B2" s="2"/>
      <c r="C2" s="3"/>
      <c r="D2" s="3"/>
      <c r="E2" s="3"/>
      <c r="F2" s="3"/>
      <c r="G2" s="3"/>
      <c r="H2" s="3"/>
      <c r="I2" s="3"/>
      <c r="J2" s="3"/>
      <c r="K2" s="3"/>
      <c r="L2" s="3"/>
      <c r="M2" s="3"/>
      <c r="N2" s="3"/>
      <c r="O2" s="3"/>
      <c r="P2" s="4"/>
    </row>
    <row r="3" spans="2:16" ht="18" customHeight="1" x14ac:dyDescent="0.3">
      <c r="B3" s="5"/>
      <c r="E3" s="6" t="s">
        <v>0</v>
      </c>
      <c r="F3" s="7" t="s">
        <v>1</v>
      </c>
      <c r="G3" s="7"/>
      <c r="H3" s="7"/>
      <c r="I3" s="7"/>
      <c r="J3" s="7"/>
      <c r="K3" s="7"/>
      <c r="L3" s="7"/>
      <c r="M3" s="7"/>
      <c r="N3" s="8"/>
      <c r="O3" s="8"/>
      <c r="P3" s="9"/>
    </row>
    <row r="4" spans="2:16" ht="18" customHeight="1" x14ac:dyDescent="0.3">
      <c r="B4" s="5"/>
      <c r="E4" s="10"/>
      <c r="F4" s="7"/>
      <c r="G4" s="7"/>
      <c r="H4" s="7"/>
      <c r="I4" s="7"/>
      <c r="J4" s="7"/>
      <c r="K4" s="7"/>
      <c r="L4" s="7"/>
      <c r="M4" s="7"/>
      <c r="N4" s="8"/>
      <c r="O4" s="8"/>
      <c r="P4" s="9"/>
    </row>
    <row r="5" spans="2:16" ht="41.25" customHeight="1" x14ac:dyDescent="0.3">
      <c r="B5" s="5"/>
      <c r="E5" s="11" t="s">
        <v>2</v>
      </c>
      <c r="F5" s="12" t="s">
        <v>3</v>
      </c>
      <c r="G5" s="13"/>
      <c r="H5" s="13"/>
      <c r="I5" s="13"/>
      <c r="J5" s="13"/>
      <c r="K5" s="13"/>
      <c r="L5" s="13"/>
      <c r="M5" s="14"/>
      <c r="N5" s="15"/>
      <c r="O5" s="15"/>
      <c r="P5" s="9"/>
    </row>
    <row r="6" spans="2:16" ht="18" customHeight="1" thickBot="1" x14ac:dyDescent="0.35">
      <c r="B6" s="5"/>
      <c r="E6" s="16"/>
      <c r="F6" s="15"/>
      <c r="G6" s="15"/>
      <c r="H6" s="15"/>
      <c r="I6" s="15"/>
      <c r="J6" s="15"/>
      <c r="K6" s="15"/>
      <c r="L6" s="15"/>
      <c r="P6" s="9"/>
    </row>
    <row r="7" spans="2:16" ht="93" customHeight="1" thickBot="1" x14ac:dyDescent="0.25">
      <c r="B7" s="5"/>
      <c r="I7" s="17" t="s">
        <v>4</v>
      </c>
      <c r="J7" s="18"/>
      <c r="K7" s="19"/>
      <c r="M7" s="20">
        <f>+AVERAGE(G25,G27,G29,G31,G33)</f>
        <v>0.98333333333333317</v>
      </c>
      <c r="N7" s="21"/>
      <c r="O7" s="21"/>
      <c r="P7" s="9"/>
    </row>
    <row r="8" spans="2:16" ht="18" customHeight="1" x14ac:dyDescent="0.25">
      <c r="B8" s="5"/>
      <c r="M8" s="22"/>
      <c r="N8" s="22"/>
      <c r="O8" s="22"/>
      <c r="P8" s="9"/>
    </row>
    <row r="9" spans="2:16" ht="18" customHeight="1" x14ac:dyDescent="0.2">
      <c r="B9" s="5"/>
      <c r="P9" s="9"/>
    </row>
    <row r="10" spans="2:16" x14ac:dyDescent="0.2">
      <c r="B10" s="5"/>
      <c r="P10" s="9"/>
    </row>
    <row r="11" spans="2:16" x14ac:dyDescent="0.2">
      <c r="B11" s="5"/>
      <c r="P11" s="9"/>
    </row>
    <row r="12" spans="2:16" x14ac:dyDescent="0.2">
      <c r="B12" s="5"/>
      <c r="P12" s="9"/>
    </row>
    <row r="13" spans="2:16" x14ac:dyDescent="0.2">
      <c r="B13" s="5"/>
      <c r="P13" s="9"/>
    </row>
    <row r="14" spans="2:16" x14ac:dyDescent="0.2">
      <c r="B14" s="5"/>
      <c r="P14" s="9"/>
    </row>
    <row r="15" spans="2:16" x14ac:dyDescent="0.2">
      <c r="B15" s="5"/>
      <c r="P15" s="9"/>
    </row>
    <row r="16" spans="2:16" x14ac:dyDescent="0.2">
      <c r="B16" s="5"/>
      <c r="P16" s="9"/>
    </row>
    <row r="17" spans="2:22" ht="23.25" x14ac:dyDescent="0.2">
      <c r="B17" s="5"/>
      <c r="C17" s="23" t="s">
        <v>5</v>
      </c>
      <c r="D17" s="24"/>
      <c r="E17" s="24"/>
      <c r="F17" s="24"/>
      <c r="G17" s="24"/>
      <c r="H17" s="24"/>
      <c r="I17" s="24"/>
      <c r="J17" s="24"/>
      <c r="K17" s="24"/>
      <c r="L17" s="24"/>
      <c r="M17" s="25"/>
      <c r="N17" s="26"/>
      <c r="O17" s="26"/>
      <c r="P17" s="9"/>
    </row>
    <row r="18" spans="2:22" ht="15.75" customHeight="1" x14ac:dyDescent="0.2">
      <c r="B18" s="5"/>
      <c r="C18" s="27"/>
      <c r="D18" s="27"/>
      <c r="E18" s="27"/>
      <c r="F18" s="27"/>
      <c r="G18" s="27"/>
      <c r="H18" s="27"/>
      <c r="I18" s="27"/>
      <c r="J18" s="27"/>
      <c r="K18" s="27"/>
      <c r="L18" s="27"/>
      <c r="M18" s="27"/>
      <c r="N18" s="28"/>
      <c r="O18" s="28"/>
      <c r="P18" s="9"/>
    </row>
    <row r="19" spans="2:22" ht="141.75" customHeight="1" x14ac:dyDescent="0.2">
      <c r="B19" s="5"/>
      <c r="C19" s="29" t="s">
        <v>6</v>
      </c>
      <c r="D19" s="30"/>
      <c r="E19" s="31" t="s">
        <v>7</v>
      </c>
      <c r="F19" s="32" t="s">
        <v>8</v>
      </c>
      <c r="G19" s="33"/>
      <c r="H19" s="33"/>
      <c r="I19" s="33"/>
      <c r="J19" s="33"/>
      <c r="K19" s="33"/>
      <c r="L19" s="33"/>
      <c r="M19" s="34"/>
      <c r="N19" s="35"/>
      <c r="O19" s="35"/>
      <c r="P19" s="9"/>
    </row>
    <row r="20" spans="2:22" ht="105.75" customHeight="1" x14ac:dyDescent="0.2">
      <c r="B20" s="5"/>
      <c r="C20" s="29" t="s">
        <v>9</v>
      </c>
      <c r="D20" s="30"/>
      <c r="E20" s="31" t="s">
        <v>10</v>
      </c>
      <c r="F20" s="36" t="s">
        <v>11</v>
      </c>
      <c r="G20" s="37"/>
      <c r="H20" s="37"/>
      <c r="I20" s="37"/>
      <c r="J20" s="37"/>
      <c r="K20" s="37"/>
      <c r="L20" s="37"/>
      <c r="M20" s="38"/>
      <c r="N20" s="35"/>
      <c r="O20" s="35"/>
      <c r="P20" s="9"/>
    </row>
    <row r="21" spans="2:22" ht="143.25" customHeight="1" x14ac:dyDescent="0.2">
      <c r="B21" s="5"/>
      <c r="C21" s="39" t="s">
        <v>12</v>
      </c>
      <c r="D21" s="40"/>
      <c r="E21" s="31" t="s">
        <v>10</v>
      </c>
      <c r="F21" s="36" t="s">
        <v>13</v>
      </c>
      <c r="G21" s="37"/>
      <c r="H21" s="37"/>
      <c r="I21" s="37"/>
      <c r="J21" s="37"/>
      <c r="K21" s="37"/>
      <c r="L21" s="37"/>
      <c r="M21" s="38"/>
      <c r="N21" s="35"/>
      <c r="O21" s="35"/>
      <c r="P21" s="9"/>
    </row>
    <row r="22" spans="2:22" ht="66" customHeight="1" thickBot="1" x14ac:dyDescent="0.25">
      <c r="B22" s="5"/>
      <c r="G22" s="41"/>
      <c r="P22" s="9"/>
    </row>
    <row r="23" spans="2:22" ht="102.75" customHeight="1" thickBot="1" x14ac:dyDescent="0.25">
      <c r="B23" s="5"/>
      <c r="C23" s="42" t="s">
        <v>14</v>
      </c>
      <c r="D23" s="43"/>
      <c r="E23" s="44" t="s">
        <v>15</v>
      </c>
      <c r="F23" s="43"/>
      <c r="G23" s="44" t="s">
        <v>16</v>
      </c>
      <c r="H23" s="43"/>
      <c r="I23" s="45" t="s">
        <v>17</v>
      </c>
      <c r="J23" s="46"/>
      <c r="K23" s="47" t="s">
        <v>18</v>
      </c>
      <c r="L23" s="46"/>
      <c r="M23" s="48" t="s">
        <v>19</v>
      </c>
      <c r="N23" s="46"/>
      <c r="O23" s="49" t="s">
        <v>20</v>
      </c>
      <c r="P23" s="9"/>
      <c r="Q23" s="50"/>
    </row>
    <row r="24" spans="2:22" ht="6.75" customHeight="1" x14ac:dyDescent="0.35">
      <c r="B24" s="5"/>
      <c r="C24" s="51"/>
      <c r="D24"/>
      <c r="E24"/>
      <c r="F24"/>
      <c r="G24"/>
      <c r="H24"/>
      <c r="I24" s="52"/>
      <c r="J24"/>
      <c r="K24" s="52"/>
      <c r="L24"/>
      <c r="M24"/>
      <c r="N24"/>
      <c r="O24"/>
      <c r="P24" s="9"/>
    </row>
    <row r="25" spans="2:22" ht="409.6" customHeight="1" x14ac:dyDescent="0.2">
      <c r="B25" s="5"/>
      <c r="C25" s="53" t="s">
        <v>21</v>
      </c>
      <c r="D25" s="54"/>
      <c r="E25" s="55" t="str">
        <f>+IF([1]Hoja1!$N$2&gt;=0.5,"Si","No")</f>
        <v>Si</v>
      </c>
      <c r="F25" s="56"/>
      <c r="G25" s="57">
        <f>+[1]Hoja1!N2</f>
        <v>1</v>
      </c>
      <c r="H25" s="56"/>
      <c r="I25" s="58" t="s">
        <v>22</v>
      </c>
      <c r="J25" s="59"/>
      <c r="K25" s="60">
        <v>1</v>
      </c>
      <c r="L25" s="61"/>
      <c r="M25" s="62" t="s">
        <v>23</v>
      </c>
      <c r="N25" s="63"/>
      <c r="O25" s="64">
        <f>G25-K25</f>
        <v>0</v>
      </c>
      <c r="P25" s="65"/>
      <c r="Q25" s="66"/>
      <c r="R25" s="66"/>
      <c r="S25" s="66"/>
      <c r="T25" s="66"/>
      <c r="U25" s="66"/>
      <c r="V25" s="66"/>
    </row>
    <row r="26" spans="2:22" ht="6.75" customHeight="1" x14ac:dyDescent="0.35">
      <c r="B26" s="5"/>
      <c r="C26" s="51"/>
      <c r="D26"/>
      <c r="E26" s="67"/>
      <c r="F26"/>
      <c r="G26" s="68"/>
      <c r="H26"/>
      <c r="I26" s="69"/>
      <c r="J26"/>
      <c r="K26" s="52"/>
      <c r="L26"/>
      <c r="M26" s="70"/>
      <c r="N26" s="70"/>
      <c r="O26" s="71"/>
      <c r="P26" s="9"/>
    </row>
    <row r="27" spans="2:22" ht="409.6" customHeight="1" x14ac:dyDescent="0.2">
      <c r="B27" s="5"/>
      <c r="C27" s="72" t="s">
        <v>24</v>
      </c>
      <c r="D27" s="54"/>
      <c r="E27" s="55" t="str">
        <f>+IF([1]Hoja1!$N$26&gt;=0.5,"Si","No")</f>
        <v>Si</v>
      </c>
      <c r="F27"/>
      <c r="G27" s="57">
        <f>+[1]Hoja1!N26</f>
        <v>1</v>
      </c>
      <c r="H27"/>
      <c r="I27" s="73" t="s">
        <v>25</v>
      </c>
      <c r="J27"/>
      <c r="K27" s="60">
        <v>1</v>
      </c>
      <c r="L27" s="74"/>
      <c r="M27" s="62" t="s">
        <v>26</v>
      </c>
      <c r="N27" s="63"/>
      <c r="O27" s="64">
        <f>G27-K27</f>
        <v>0</v>
      </c>
      <c r="P27" s="9"/>
    </row>
    <row r="28" spans="2:22" ht="6.75" customHeight="1" x14ac:dyDescent="0.35">
      <c r="B28" s="5"/>
      <c r="C28" s="51"/>
      <c r="D28"/>
      <c r="E28" s="67"/>
      <c r="F28"/>
      <c r="G28" s="68"/>
      <c r="H28"/>
      <c r="I28" s="69"/>
      <c r="J28"/>
      <c r="K28" s="52"/>
      <c r="L28"/>
      <c r="M28" s="70"/>
      <c r="N28" s="70"/>
      <c r="O28" s="71"/>
      <c r="P28" s="9"/>
    </row>
    <row r="29" spans="2:22" ht="409.6" customHeight="1" x14ac:dyDescent="0.2">
      <c r="B29" s="5"/>
      <c r="C29" s="75" t="s">
        <v>27</v>
      </c>
      <c r="D29" s="54"/>
      <c r="E29" s="55" t="str">
        <f>+IF([1]Hoja1!$N$43&gt;=0.5,"Si","No")</f>
        <v>Si</v>
      </c>
      <c r="F29"/>
      <c r="G29" s="57">
        <f>+[1]Hoja1!N43</f>
        <v>0.91666666666666663</v>
      </c>
      <c r="H29"/>
      <c r="I29" s="76" t="s">
        <v>28</v>
      </c>
      <c r="J29"/>
      <c r="K29" s="60">
        <v>0.92</v>
      </c>
      <c r="L29" s="74"/>
      <c r="M29" s="77" t="s">
        <v>29</v>
      </c>
      <c r="N29" s="63"/>
      <c r="O29" s="64">
        <f>G29-K29</f>
        <v>-3.3333333333334103E-3</v>
      </c>
      <c r="P29" s="9"/>
    </row>
    <row r="30" spans="2:22" ht="6.75" customHeight="1" x14ac:dyDescent="0.35">
      <c r="B30" s="5"/>
      <c r="C30" s="51"/>
      <c r="D30"/>
      <c r="E30" s="67"/>
      <c r="F30"/>
      <c r="G30" s="68"/>
      <c r="H30"/>
      <c r="I30" s="69"/>
      <c r="J30"/>
      <c r="K30" s="52"/>
      <c r="L30"/>
      <c r="M30" s="70"/>
      <c r="N30" s="70"/>
      <c r="O30" s="71"/>
      <c r="P30" s="9"/>
    </row>
    <row r="31" spans="2:22" ht="276.75" customHeight="1" x14ac:dyDescent="0.2">
      <c r="B31" s="5"/>
      <c r="C31" s="78" t="s">
        <v>30</v>
      </c>
      <c r="D31" s="54"/>
      <c r="E31" s="55" t="str">
        <f>+IF([1]Hoja1!$N$55&gt;=0.5,"Si","No")</f>
        <v>Si</v>
      </c>
      <c r="F31"/>
      <c r="G31" s="57">
        <f>+[1]Hoja1!N55</f>
        <v>1</v>
      </c>
      <c r="H31"/>
      <c r="I31" s="76" t="s">
        <v>31</v>
      </c>
      <c r="J31"/>
      <c r="K31" s="60">
        <v>1</v>
      </c>
      <c r="L31" s="74"/>
      <c r="M31" s="79" t="s">
        <v>32</v>
      </c>
      <c r="N31" s="63"/>
      <c r="O31" s="64">
        <f>G31-K31</f>
        <v>0</v>
      </c>
      <c r="P31" s="9"/>
    </row>
    <row r="32" spans="2:22" ht="6.75" customHeight="1" x14ac:dyDescent="0.35">
      <c r="B32" s="5"/>
      <c r="C32" s="51"/>
      <c r="D32"/>
      <c r="E32" s="67"/>
      <c r="F32"/>
      <c r="G32" s="68"/>
      <c r="H32"/>
      <c r="I32" s="69"/>
      <c r="J32"/>
      <c r="K32" s="52"/>
      <c r="L32"/>
      <c r="M32" s="70"/>
      <c r="N32" s="70"/>
      <c r="O32" s="71"/>
      <c r="P32" s="9"/>
    </row>
    <row r="33" spans="2:16" ht="192.75" customHeight="1" thickBot="1" x14ac:dyDescent="0.25">
      <c r="B33" s="5"/>
      <c r="C33" s="80" t="s">
        <v>33</v>
      </c>
      <c r="D33" s="54"/>
      <c r="E33" s="55" t="str">
        <f>+IF([1]Hoja1!$N$69&gt;=0.5,"Si","No")</f>
        <v>Si</v>
      </c>
      <c r="F33"/>
      <c r="G33" s="57">
        <f>+[1]Hoja1!N69</f>
        <v>1</v>
      </c>
      <c r="H33"/>
      <c r="I33" s="81" t="s">
        <v>34</v>
      </c>
      <c r="J33"/>
      <c r="K33" s="60">
        <v>1</v>
      </c>
      <c r="L33" s="74"/>
      <c r="M33" s="79" t="s">
        <v>35</v>
      </c>
      <c r="N33" s="63"/>
      <c r="O33" s="64">
        <f>G33-K33</f>
        <v>0</v>
      </c>
      <c r="P33" s="9"/>
    </row>
    <row r="34" spans="2:16" ht="15.75" x14ac:dyDescent="0.2">
      <c r="B34" s="5"/>
      <c r="C34" s="82"/>
      <c r="D34" s="82"/>
      <c r="E34" s="28"/>
      <c r="M34" s="83"/>
      <c r="N34" s="83"/>
      <c r="O34" s="83"/>
      <c r="P34" s="9"/>
    </row>
    <row r="35" spans="2:16" ht="15.75" x14ac:dyDescent="0.2">
      <c r="B35" s="5"/>
      <c r="C35" s="84"/>
      <c r="D35" s="82"/>
      <c r="E35" s="28"/>
      <c r="M35" s="83"/>
      <c r="N35" s="83"/>
      <c r="O35" s="83"/>
      <c r="P35" s="9"/>
    </row>
    <row r="36" spans="2:16" x14ac:dyDescent="0.2">
      <c r="B36" s="5"/>
      <c r="C36" s="85"/>
      <c r="P36" s="9"/>
    </row>
    <row r="37" spans="2:16" ht="13.5" thickBot="1" x14ac:dyDescent="0.25">
      <c r="B37" s="86"/>
      <c r="C37" s="87"/>
      <c r="D37" s="87"/>
      <c r="E37" s="87"/>
      <c r="F37" s="87"/>
      <c r="G37" s="87"/>
      <c r="H37" s="87"/>
      <c r="I37" s="87"/>
      <c r="J37" s="87"/>
      <c r="K37" s="87"/>
      <c r="L37" s="87"/>
      <c r="M37" s="87"/>
      <c r="N37" s="87"/>
      <c r="O37" s="87"/>
      <c r="P37" s="88"/>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E84905F8-2463-4609-BD44-E73517018586}">
      <formula1>"Si,No,En proceso"</formula1>
    </dataValidation>
    <dataValidation type="list" allowBlank="1" showInputMessage="1" showErrorMessage="1" sqref="N20:O20 E20:E21" xr:uid="{713A93C1-3767-4EE8-8918-A3D873714774}">
      <formula1>"Si, No"</formula1>
    </dataValidation>
    <dataValidation type="list" allowBlank="1" showInputMessage="1" showErrorMessage="1" sqref="N19:O19" xr:uid="{51033372-5165-48DE-83DA-8616A2D50935}">
      <formula1>"Si,No"</formula1>
    </dataValidation>
    <dataValidation allowBlank="1" showInputMessage="1" showErrorMessage="1" prompt="Celda formulada, información proveniente de la pestaña de deficiencias." sqref="E23" xr:uid="{21F12F7A-C506-4247-A6AE-3FA2B9AB4E04}"/>
  </dataValidation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Edward Burgos Pineros</dc:creator>
  <cp:lastModifiedBy>John Edward Burgos Pineros</cp:lastModifiedBy>
  <dcterms:created xsi:type="dcterms:W3CDTF">2024-07-29T21:23:59Z</dcterms:created>
  <dcterms:modified xsi:type="dcterms:W3CDTF">2024-07-29T21:25:04Z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2024-07-29T21:24:26Z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417d479a-bca2-4b59-ad6b-096b08cc9814</vt:lpwstr>
  </property>
  <property fmtid="{D5CDD505-2E9C-101B-9397-08002B2CF9AE}" pid="8" name="MSIP_Label_6d4a1d0b-1085-4621-a04c-793d50865184_ContentBits">
    <vt:lpwstr>0</vt:lpwstr>
  </property>
</Properties>
</file>