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diana.castro\AppData\Local\Microsoft\Windows\INetCache\Content.Outlook\G629BQQH\"/>
    </mc:Choice>
  </mc:AlternateContent>
  <xr:revisionPtr revIDLastSave="0" documentId="13_ncr:1_{63D0C71C-F0F0-41C5-AD3A-D727CC02C19E}" xr6:coauthVersionLast="47" xr6:coauthVersionMax="47" xr10:uidLastSave="{00000000-0000-0000-0000-000000000000}"/>
  <bookViews>
    <workbookView xWindow="-120" yWindow="-120" windowWidth="29040" windowHeight="15840" xr2:uid="{00000000-000D-0000-FFFF-FFFF00000000}"/>
  </bookViews>
  <sheets>
    <sheet name="Matriz de Riesgos Corrupcion" sheetId="9" r:id="rId1"/>
    <sheet name="Hoja6" sheetId="21" state="hidden" r:id="rId2"/>
    <sheet name="Mapa Calorimetrico" sheetId="17" state="hidden" r:id="rId3"/>
    <sheet name="Hoja3" sheetId="18" state="hidden" r:id="rId4"/>
    <sheet name="Hoja2" sheetId="16" state="hidden" r:id="rId5"/>
    <sheet name="Hoja1" sheetId="15" state="hidden" r:id="rId6"/>
    <sheet name="Probabilidad Impacto" sheetId="6" state="hidden" r:id="rId7"/>
    <sheet name="Calificación diseño control" sheetId="14" state="hidden" r:id="rId8"/>
    <sheet name="Calificación ejecucion control" sheetId="10" state="hidden" r:id="rId9"/>
    <sheet name="Solidez del control" sheetId="11" state="hidden" r:id="rId10"/>
    <sheet name="Desplazamiento RI" sheetId="12" state="hidden"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_FilterDatabase" localSheetId="0" hidden="1">'Matriz de Riesgos Corrupcion'!$A$4:$HG$45</definedName>
    <definedName name="_xlcn.WorksheetConnection_Hoja2B1C21" hidden="1">Hoja2!$B$1:$C$14</definedName>
    <definedName name="Admin">[1]TABLA!$Q$2:$Q$3</definedName>
    <definedName name="AGENTE">#REF!</definedName>
    <definedName name="Agricultura">[1]TABLA!#REF!</definedName>
    <definedName name="Agricultura_y_Desarrollo_Rural">[1]TABLA!#REF!</definedName>
    <definedName name="Ambiental">'[1]Tablas instituciones'!$D$2:$D$9</definedName>
    <definedName name="ambiente">[1]TABLA!#REF!</definedName>
    <definedName name="Ambiente_y_Desarrollo_Sostenible">[1]TABLA!#REF!</definedName>
    <definedName name="APROBADO">#REF!</definedName>
    <definedName name="_xlnm.Print_Area" localSheetId="0">'Matriz de Riesgos Corrupcion'!$A$1:$HG$45</definedName>
    <definedName name="AREA_IMPACTO">#REF!</definedName>
    <definedName name="AREAS_IMPACTO">#REF!</definedName>
    <definedName name="CALIDAD_CONTROL">[2]CALCONT!$D$12:$E$112</definedName>
    <definedName name="CALIDADCONTROL">'[3]BASE OCULTAR'!$C$10:$D$110</definedName>
    <definedName name="CALIF">'[4]BASE OCULTAR'!$C$6:$D$107</definedName>
    <definedName name="CALIFIACIONCONTROL">#REF!</definedName>
    <definedName name="CALIFICACION">#REF!</definedName>
    <definedName name="CALIFICACIONTEST">'[5]BASE OCULTAR'!$H$11:$I$91</definedName>
    <definedName name="CALVE">#REF!</definedName>
    <definedName name="CANAL_DE_DISTRIBUCION">[6]DATOS!$C$16:$C$27</definedName>
    <definedName name="CATEGORIA">#REF!</definedName>
    <definedName name="CAUSA">#REF!</definedName>
    <definedName name="CAUSAS">[7]CAUSAS!$C$6:$O$11</definedName>
    <definedName name="CAUSAS2">'[8]NO BORRAR'!$B$91:$B$95</definedName>
    <definedName name="CAUSASDERIESGO">#REF!</definedName>
    <definedName name="CAUSASDERIESGO1">#REF!</definedName>
    <definedName name="cc">[9]Hoja1!#REF!</definedName>
    <definedName name="Ciencia__Tecnología_e_innovación">[1]TABLA!#REF!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SE">#REF!</definedName>
    <definedName name="Clasecontrol">[10]Hoja1!#REF!</definedName>
    <definedName name="clases1" localSheetId="7">[11]TABLA!$G$2:$G$5</definedName>
    <definedName name="clases1">[12]TABLA!$G$2:$G$5</definedName>
    <definedName name="CLASIFICACIÓNCONTROLES">'[13]NO BORRAR'!$B$4:$C$104</definedName>
    <definedName name="CLASIFICACIÓNCONTROLESICETEX">#REF!</definedName>
    <definedName name="CLAVE">#REF!</definedName>
    <definedName name="CLAVECAUSA">[7]CAUSAS!$C$12:$O$12</definedName>
    <definedName name="CLAVECONTROL">'[7]NO BORRAR'!$B$41:$B$57</definedName>
    <definedName name="CLAVEOBJ">#REF!</definedName>
    <definedName name="CLAVEPOLITICA">'[7]NO BORRAR'!$B$3:$B$17</definedName>
    <definedName name="CLAVEPROCEDIMIENTO">'[7]NO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ercio__Industria_y_Turismo">[1]TABLA!#REF!</definedName>
    <definedName name="COMPORTAMIENTO_HUMANO">#REF!</definedName>
    <definedName name="COMPORTAMIENTO_ORGANIZACIONAL">#REF!</definedName>
    <definedName name="CONFLICTOS_SOCIALES">#REF!</definedName>
    <definedName name="CONTEXTO">'[13]NO BORRAR'!$A$271:$A$273</definedName>
    <definedName name="CONTEXTO_ECONOMICO_DE_MERCADO">#REF!</definedName>
    <definedName name="CONTEXTO_POLITICO">#REF!</definedName>
    <definedName name="CONTROL">'[7]NO BORRAR'!$C$41:$C$53</definedName>
    <definedName name="CONTROLCALIFICADO">#REF!</definedName>
    <definedName name="CONTROLFINAL">#REF!</definedName>
    <definedName name="CONTROLFINAL2">#REF!</definedName>
    <definedName name="COSTO_DE_ACTIVIDADES">#REF!</definedName>
    <definedName name="CRONOGRAMA_DE_ACTIVIDADES">#REF!</definedName>
    <definedName name="DAÑOS_A_ACTIVOS">#REF!</definedName>
    <definedName name="departamentos">[1]TABLA!$D$2:$D$36</definedName>
    <definedName name="DESEMPEÑO">#REF!</definedName>
    <definedName name="DIRECCION_ACTIVIDADES_MARITIMAS">#REF!</definedName>
    <definedName name="DISCRECION">#REF!</definedName>
    <definedName name="DOCUMENT">#REF!</definedName>
    <definedName name="ECONOMICO">#REF!</definedName>
    <definedName name="EFECTIVO">#REF!</definedName>
    <definedName name="EFECTORIESGO1">#REF!</definedName>
    <definedName name="EJECUCION_Y__ADMINISTRACION_DEL_PROCESO">#REF!</definedName>
    <definedName name="EJECUCION_Y_ADMINISTRACION_DEL_PROCESO">#REF!</definedName>
    <definedName name="ENTORNO">#REF!</definedName>
    <definedName name="er">[14]CALCONT!$L$12:$M$17</definedName>
    <definedName name="ESTABILIDAD_POLITICA">#REF!</definedName>
    <definedName name="EVENTOS">#REF!</definedName>
    <definedName name="EVENTOS_NATUALES">#REF!</definedName>
    <definedName name="EVENTOS_NATURALES">#REF!</definedName>
    <definedName name="EVENTOS_NATURALES_">#REF!</definedName>
    <definedName name="EVIDENC">#REF!</definedName>
    <definedName name="FACTOR">[6]DATOS!$A$16:$E$16</definedName>
    <definedName name="FACTOR_DEL_RIESGO">[15]FUENTES!$A$2:$A$10</definedName>
    <definedName name="FACTORES_ICETEX">#REF!</definedName>
    <definedName name="Factoresexternos">[10]Hoja1!$G$2:$G$16</definedName>
    <definedName name="FactoresInternos">[10]Hoja1!$H$2:$H$11</definedName>
    <definedName name="FACTORIESGO">[16]DATOS!$E$3:$F$28</definedName>
    <definedName name="FACTORR">#REF!</definedName>
    <definedName name="FALLAS_TECNOLOGICAS">#REF!</definedName>
    <definedName name="FOCALIZACIONDELCONTROL">'[17]NO BORRAR'!#REF!</definedName>
    <definedName name="FRAUD_EXTERNO">#REF!</definedName>
    <definedName name="FRAUDE_EXTERNO">#REF!</definedName>
    <definedName name="FRAUDE_INTERNO">#REF!</definedName>
    <definedName name="FRECUENCIA">#REF!</definedName>
    <definedName name="FUENTE">#REF!</definedName>
    <definedName name="FUENTES">#REF!</definedName>
    <definedName name="FUENTES_DE_RIESGO">#REF!</definedName>
    <definedName name="FUENTES_RIESGO">#REF!</definedName>
    <definedName name="GENTE">#REF!</definedName>
    <definedName name="GESTION_CONTROL">#REF!</definedName>
    <definedName name="GESTION_TECNICA">#REF!</definedName>
    <definedName name="GRAVEDAD">#REF!</definedName>
    <definedName name="IMPACTO">#REF!</definedName>
    <definedName name="IMPACTO3">'[8]NO BORRAR'!$B$100:$B$104</definedName>
    <definedName name="IMPACTORIESGO">#REF!</definedName>
    <definedName name="IMPACTOS">[16]DATOS!$P$32:$P$58</definedName>
    <definedName name="IMPLEMENT">#REF!</definedName>
    <definedName name="INCIDENUMERO">[2]CALCONT!$L$12:$M$17</definedName>
    <definedName name="Indicadores">#REF!</definedName>
    <definedName name="INGRESOS_Y_DERECHOS">#REF!</definedName>
    <definedName name="INSTALACIONES">#REF!</definedName>
    <definedName name="INSTALACIONES_">#REF!</definedName>
    <definedName name="INTANGIBLES">#REF!</definedName>
    <definedName name="LEG">#REF!</definedName>
    <definedName name="LEGAL">#REF!</definedName>
    <definedName name="LET">#REF!</definedName>
    <definedName name="MACRO">#REF!</definedName>
    <definedName name="MACROPROCESO">#REF!</definedName>
    <definedName name="MATRIZRIESGO">#REF!</definedName>
    <definedName name="MERCADO">#REF!</definedName>
    <definedName name="NATUR">#REF!</definedName>
    <definedName name="NATURALEZA">[16]DATOS!$E$37:$E$39</definedName>
    <definedName name="NIVEL">#REF!</definedName>
    <definedName name="NivelImp">[10]Hoja1!#REF!</definedName>
    <definedName name="NivelProb">[10]Hoja1!#REF!</definedName>
    <definedName name="NOEFECTIVO">#REF!</definedName>
    <definedName name="NOMBRE">#REF!</definedName>
    <definedName name="NOMBRE_RIESGO">#REF!</definedName>
    <definedName name="NOMBREPROCESO">'[8]NO BORRAR'!$F$91:$F$112</definedName>
    <definedName name="NUM">#REF!</definedName>
    <definedName name="NUNCA">#REF!</definedName>
    <definedName name="OBJETIVOS">#REF!</definedName>
    <definedName name="OPCIONESTRATAMIENTO">'[8]NO BORRAR'!$B$111:$B$114</definedName>
    <definedName name="OPER">#REF!</definedName>
    <definedName name="OPERACIÓN">[6]DATOS!$E$16:$E$27</definedName>
    <definedName name="orden">[1]TABLA!$A$3:$A$4</definedName>
    <definedName name="ORIGEN">#REF!</definedName>
    <definedName name="OTROS">[18]CALIFICRITERIOS!#REF!</definedName>
    <definedName name="PERFIL">#REF!</definedName>
    <definedName name="PERIOD">#REF!</definedName>
    <definedName name="PERIODICIDAD">[16]DATOS!$D$37:$D$42</definedName>
    <definedName name="Periodicidad1">[16]DATOS!$D$37:$D$43</definedName>
    <definedName name="PERIODICIDADDELCONTROL">'[13]NO BORRAR'!$B$190:$B$199</definedName>
    <definedName name="PERNEGATIVA">#REF!</definedName>
    <definedName name="PERPOSITIVA">#REF!</definedName>
    <definedName name="PERSONA">#REF!</definedName>
    <definedName name="PERSONAS">#REF!</definedName>
    <definedName name="PESO">#REF!</definedName>
    <definedName name="POLITICAS_GUBERNAMENTALES">#REF!</definedName>
    <definedName name="proba">[19]Hoja1!$A$2:$A$6</definedName>
    <definedName name="PROBAB">#REF!</definedName>
    <definedName name="Probabilidad">[10]Hoja1!#REF!</definedName>
    <definedName name="ProbabilidadCualitativa">'[20]Soporte Calificación'!$G$65486:$G$65489</definedName>
    <definedName name="ProbabilidadCuantitativa">'[20]Soporte Calificación'!$H$65486:$H$65490</definedName>
    <definedName name="PROBABILSEGMENTO">'[21]BASE PROB'!$V$4:$W$36</definedName>
    <definedName name="PROC">#REF!</definedName>
    <definedName name="PROCESO">#REF!</definedName>
    <definedName name="PROCESOS">[6]DATOS!$A$4:$A$7</definedName>
    <definedName name="PRODUCTO">[6]DATOS!$D$16:$D$27</definedName>
    <definedName name="PROMIMPACTO">#REF!</definedName>
    <definedName name="PUNTAJE">#REF!</definedName>
    <definedName name="PUNTAJEF">#REF!</definedName>
    <definedName name="PUNTAJEG">#REF!</definedName>
    <definedName name="q">#REF!</definedName>
    <definedName name="RASOCIADO">#REF!</definedName>
    <definedName name="REAL">#REF!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P">#REF!</definedName>
    <definedName name="RESPUESTA">'[7]NO BORRAR'!$G$1:$G$5</definedName>
    <definedName name="RIESGO">#REF!</definedName>
    <definedName name="RIESGO_ASOCIADO">#REF!</definedName>
    <definedName name="RIESGO_ASOCIADO_POR_CAUSA">[15]FUENTES!$A$11:$A$15</definedName>
    <definedName name="RIESGO_ASOCIADO_POR_IMPACTO">[15]FUENTES!$A$17:$A$22</definedName>
    <definedName name="RIESGOESPECIFICO">#REF!</definedName>
    <definedName name="RIESGOESPECIFICO2">#REF!</definedName>
    <definedName name="RIESGOS">#REF!</definedName>
    <definedName name="SE">#REF!</definedName>
    <definedName name="sector">[1]TABLA!$B$2:$B$26</definedName>
    <definedName name="SI_NO">'[22]NO BORRAR'!$F$1:$F$2</definedName>
    <definedName name="SIEMPRE">#REF!</definedName>
    <definedName name="SISTEMAS">#REF!</definedName>
    <definedName name="SISTEMAS_DE_INFORMACION">#REF!</definedName>
    <definedName name="SS">[18]CALIFICRITERIOS!#REF!</definedName>
    <definedName name="TECNOLOGIA">#REF!</definedName>
    <definedName name="TECNOLOGIA_">#REF!</definedName>
    <definedName name="TIPO">#REF!</definedName>
    <definedName name="TIPOACCION">'[7]NO BORRAR'!$I$1:$I$9</definedName>
    <definedName name="TIPOCONTROL">[16]DATOS!$F$37:$F$39</definedName>
    <definedName name="Tipos">[1]TABLA!$G$2:$G$4</definedName>
    <definedName name="TOTAL_PUNTAJE_RIESGO">#REF!</definedName>
    <definedName name="TRATAMIENTO_RIESGO">'[22]NO BORRAR'!$G$1:$G$5</definedName>
    <definedName name="USUARIO">#REF!</definedName>
    <definedName name="VALORES_ETICOS">#REF!</definedName>
    <definedName name="vigencias">[1]TABLA!$E$2:$E$7</definedName>
    <definedName name="X">#REF!</definedName>
    <definedName name="Y">#REF!</definedName>
    <definedName name="Z">#REF!</definedName>
    <definedName name="zona">#REF!</definedName>
  </definedNames>
  <calcPr calcId="191029"/>
  <extLst>
    <ext xmlns:x15="http://schemas.microsoft.com/office/spreadsheetml/2010/11/main" uri="{FCE2AD5D-F65C-4FA6-A056-5C36A1767C68}">
      <x15:dataModel>
        <x15:modelTables>
          <x15:modelTable id="Rango" name="Rango" connection="WorksheetConnection_Hoja2!$B$1:$C$2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22" i="9" l="1"/>
  <c r="BD40" i="9"/>
  <c r="BC40" i="9"/>
  <c r="AW40" i="9"/>
  <c r="AH40" i="9"/>
  <c r="AI40" i="9"/>
  <c r="BG40" i="9"/>
  <c r="BH40" i="9"/>
  <c r="AK40" i="9"/>
  <c r="AK5" i="9"/>
  <c r="BG14" i="9"/>
  <c r="BH14" i="9"/>
  <c r="BD14" i="9"/>
  <c r="BC14" i="9"/>
  <c r="AW14" i="9"/>
  <c r="AK14" i="9"/>
  <c r="AH14" i="9"/>
  <c r="BC32" i="9"/>
  <c r="AW32" i="9"/>
  <c r="BC31" i="9"/>
  <c r="AW31" i="9"/>
  <c r="BG30" i="9"/>
  <c r="BH30" i="9"/>
  <c r="BD30" i="9"/>
  <c r="BC30" i="9"/>
  <c r="AW30" i="9"/>
  <c r="AK30" i="9"/>
  <c r="AH30" i="9"/>
  <c r="BD18" i="9"/>
  <c r="BC18" i="9"/>
  <c r="AW18" i="9"/>
  <c r="BD26" i="9"/>
  <c r="BC26" i="9"/>
  <c r="AW26" i="9"/>
  <c r="AH26" i="9"/>
  <c r="AI26" i="9"/>
  <c r="BG26" i="9"/>
  <c r="BH26" i="9"/>
  <c r="AK26" i="9"/>
  <c r="AL26" i="9"/>
  <c r="BH43" i="9"/>
  <c r="AW43" i="9"/>
  <c r="AK39" i="9"/>
  <c r="AH22" i="9"/>
  <c r="AH11" i="9"/>
  <c r="AK43" i="9"/>
  <c r="AH43" i="9"/>
  <c r="BD9" i="9"/>
  <c r="BC9" i="9"/>
  <c r="AW9" i="9"/>
  <c r="AH9" i="9"/>
  <c r="AI9" i="9"/>
  <c r="BG9" i="9"/>
  <c r="BH9" i="9"/>
  <c r="AK9" i="9"/>
  <c r="AW45" i="9"/>
  <c r="BG44" i="9"/>
  <c r="BH44" i="9"/>
  <c r="BD44" i="9"/>
  <c r="BC44" i="9"/>
  <c r="AW44" i="9"/>
  <c r="AK44" i="9"/>
  <c r="AH44" i="9"/>
  <c r="BD17" i="9"/>
  <c r="BC17" i="9"/>
  <c r="AW17" i="9"/>
  <c r="AH17" i="9"/>
  <c r="AI17" i="9"/>
  <c r="BD16" i="9"/>
  <c r="BC16" i="9"/>
  <c r="AW16" i="9"/>
  <c r="AH16" i="9"/>
  <c r="AI16" i="9"/>
  <c r="BD15" i="9"/>
  <c r="BC15" i="9"/>
  <c r="AW15" i="9"/>
  <c r="AH15" i="9"/>
  <c r="AI15" i="9"/>
  <c r="BG17" i="9"/>
  <c r="BH17" i="9"/>
  <c r="AK17" i="9"/>
  <c r="BG16" i="9"/>
  <c r="BH16" i="9"/>
  <c r="AK16" i="9"/>
  <c r="AL16" i="9"/>
  <c r="BG15" i="9"/>
  <c r="BH15" i="9"/>
  <c r="AK15" i="9"/>
  <c r="AW42" i="9"/>
  <c r="AW41" i="9"/>
  <c r="AH41" i="9"/>
  <c r="AI41" i="9"/>
  <c r="AW39" i="9"/>
  <c r="AH39" i="9"/>
  <c r="BC38" i="9"/>
  <c r="AW38" i="9"/>
  <c r="BG37" i="9"/>
  <c r="BH37" i="9"/>
  <c r="BD37" i="9"/>
  <c r="BC37" i="9"/>
  <c r="AW37" i="9"/>
  <c r="AK37" i="9"/>
  <c r="AH37" i="9"/>
  <c r="BC34" i="9"/>
  <c r="AW34" i="9"/>
  <c r="BG33" i="9"/>
  <c r="BH33" i="9"/>
  <c r="BD33" i="9"/>
  <c r="BC33" i="9"/>
  <c r="AW33" i="9"/>
  <c r="AK33" i="9"/>
  <c r="AH33" i="9"/>
  <c r="BG29" i="9"/>
  <c r="BH29" i="9"/>
  <c r="BD29" i="9"/>
  <c r="BC29" i="9"/>
  <c r="AW29" i="9"/>
  <c r="AK29" i="9"/>
  <c r="AH29" i="9"/>
  <c r="BD28" i="9"/>
  <c r="BC28" i="9"/>
  <c r="AW28" i="9"/>
  <c r="AH28" i="9"/>
  <c r="AI28" i="9"/>
  <c r="BD27" i="9"/>
  <c r="BC27" i="9"/>
  <c r="AW27" i="9"/>
  <c r="AH27" i="9"/>
  <c r="AI27" i="9"/>
  <c r="AK41" i="9"/>
  <c r="BG41" i="9"/>
  <c r="BH41" i="9"/>
  <c r="BG27" i="9"/>
  <c r="BH27" i="9"/>
  <c r="AK27" i="9"/>
  <c r="BG28" i="9"/>
  <c r="BH28" i="9"/>
  <c r="AK28" i="9"/>
  <c r="BD21" i="9"/>
  <c r="BC21" i="9"/>
  <c r="AW21" i="9"/>
  <c r="AH21" i="9"/>
  <c r="AI21" i="9"/>
  <c r="BD20" i="9"/>
  <c r="BC20" i="9"/>
  <c r="AW20" i="9"/>
  <c r="AH20" i="9"/>
  <c r="AI20" i="9"/>
  <c r="BG20" i="9"/>
  <c r="BH20" i="9"/>
  <c r="BD19" i="9"/>
  <c r="BC19" i="9"/>
  <c r="AW19" i="9"/>
  <c r="AH19" i="9"/>
  <c r="AI19" i="9"/>
  <c r="AK19" i="9"/>
  <c r="BG19" i="9"/>
  <c r="BH19" i="9"/>
  <c r="BG21" i="9"/>
  <c r="BH21" i="9"/>
  <c r="AK21" i="9"/>
  <c r="AL21" i="9"/>
  <c r="AW23" i="9"/>
  <c r="BG22" i="9"/>
  <c r="BH22" i="9"/>
  <c r="BC22" i="9"/>
  <c r="AW22" i="9"/>
  <c r="BI13" i="9"/>
  <c r="BD13" i="9"/>
  <c r="BC13" i="9"/>
  <c r="AW13" i="9"/>
  <c r="AH13" i="9"/>
  <c r="AI13" i="9"/>
  <c r="BD12" i="9"/>
  <c r="BC12" i="9"/>
  <c r="AW12" i="9"/>
  <c r="AH12" i="9"/>
  <c r="AI12" i="9"/>
  <c r="BG12" i="9"/>
  <c r="BH12" i="9"/>
  <c r="AK12" i="9"/>
  <c r="BG13" i="9"/>
  <c r="BH13" i="9"/>
  <c r="AK13" i="9"/>
  <c r="BH11" i="9"/>
  <c r="BD11" i="9"/>
  <c r="BE11" i="9"/>
  <c r="BC11" i="9"/>
  <c r="AW11" i="9"/>
  <c r="AK11" i="9"/>
  <c r="BH8" i="9"/>
  <c r="BD8" i="9"/>
  <c r="BC8" i="9"/>
  <c r="AK8" i="9"/>
  <c r="AH8" i="9"/>
  <c r="BH7" i="9"/>
  <c r="AW7" i="9"/>
  <c r="AK7" i="9"/>
  <c r="AH7" i="9"/>
  <c r="AK10" i="9"/>
  <c r="AK35" i="9"/>
  <c r="AK36" i="9"/>
  <c r="AK46" i="9"/>
  <c r="AK6" i="9"/>
  <c r="AH10" i="9"/>
  <c r="AH6" i="9"/>
  <c r="AW25" i="9"/>
  <c r="AH25" i="9"/>
  <c r="C15" i="16"/>
  <c r="C15" i="15"/>
  <c r="AW46" i="9"/>
  <c r="AW36" i="9"/>
  <c r="AW35" i="9"/>
  <c r="AW24" i="9"/>
  <c r="AW6" i="9"/>
  <c r="AW10" i="9"/>
  <c r="AH46" i="9"/>
  <c r="AH36" i="9"/>
  <c r="AH35" i="9"/>
  <c r="AH24" i="9"/>
  <c r="BD6" i="9"/>
  <c r="BG6" i="9"/>
  <c r="BH6" i="9"/>
  <c r="BD46" i="9"/>
  <c r="BE46" i="9" s="1"/>
  <c r="BC46" i="9"/>
  <c r="BC6" i="9"/>
  <c r="BG10" i="9"/>
  <c r="BH10" i="9"/>
  <c r="BD10" i="9"/>
  <c r="BC10" i="9"/>
  <c r="BC36" i="9"/>
  <c r="BG46" i="9"/>
  <c r="BH46" i="9"/>
  <c r="BD36" i="9"/>
  <c r="AK24" i="9"/>
  <c r="BG24" i="9"/>
  <c r="BH24" i="9"/>
  <c r="AK25" i="9"/>
  <c r="BG25" i="9"/>
  <c r="BH2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Aleixi Mora</author>
    <author>KRC-ADM</author>
    <author>Fabian Leonardo Alfonso Sabo</author>
    <author>DIANA CASTRO ROA</author>
  </authors>
  <commentList>
    <comment ref="O3" authorId="0" shapeId="0" xr:uid="{00000000-0006-0000-0000-000001000000}">
      <text>
        <r>
          <rPr>
            <b/>
            <sz val="18"/>
            <color indexed="81"/>
            <rFont val="Tahoma"/>
            <family val="2"/>
          </rPr>
          <t xml:space="preserve">Marque con una X, si la  respuesta a cada una de las pregunta es afirmativa. </t>
        </r>
        <r>
          <rPr>
            <sz val="18"/>
            <color indexed="81"/>
            <rFont val="Tahoma"/>
            <family val="2"/>
          </rPr>
          <t xml:space="preserve">
</t>
        </r>
      </text>
    </comment>
    <comment ref="BA3" authorId="1" shapeId="0" xr:uid="{00000000-0006-0000-0000-000002000000}">
      <text>
        <r>
          <rPr>
            <b/>
            <sz val="18"/>
            <color indexed="81"/>
            <rFont val="Tahoma"/>
            <family val="2"/>
          </rPr>
          <t xml:space="preserve">Peso del diseño de cada control + 
Peso de la ejecución de cada control
</t>
        </r>
      </text>
    </comment>
    <comment ref="AO4" authorId="0" shapeId="0" xr:uid="{00000000-0006-0000-0000-000003000000}">
      <text>
        <r>
          <rPr>
            <b/>
            <sz val="16"/>
            <color indexed="81"/>
            <rFont val="Tahoma"/>
            <family val="2"/>
          </rPr>
          <t xml:space="preserve">Los Controles se pueden clasificar en:
1. Controles Preventivos: Controles que están diseñados para evitar un evento no deseado en el momento en que se produce. Este tipo de controles intentan evitar la ocurrencia de los riesgos que puedan afectar el cumplimiento de los objetivos.
</t>
        </r>
        <r>
          <rPr>
            <sz val="16"/>
            <color indexed="81"/>
            <rFont val="Tahoma"/>
            <family val="2"/>
          </rPr>
          <t xml:space="preserve">Ejemplo: Revisión al cumplimiento de los requisitos contractuales, en el proceso de selección del contratista o proveedor.
</t>
        </r>
        <r>
          <rPr>
            <b/>
            <sz val="16"/>
            <color indexed="81"/>
            <rFont val="Tahoma"/>
            <family val="2"/>
          </rPr>
          <t xml:space="preserve">
2. Controles Detectivos. Controles que están diseñados para identificar un evento o resultado no previsto después de que se haya producido. Buscan detectar la situación no deseada para que se corrija y se tomen las acciones correspondientes.
</t>
        </r>
        <r>
          <rPr>
            <sz val="16"/>
            <color indexed="81"/>
            <rFont val="Tahoma"/>
            <family val="2"/>
          </rPr>
          <t xml:space="preserve">Ejemplo: Realizar una conciliación bancaria, para verificar que los saldos en libros corresponden con los saldos en Bancos.
</t>
        </r>
        <r>
          <rPr>
            <b/>
            <sz val="16"/>
            <color indexed="81"/>
            <rFont val="Tahoma"/>
            <family val="2"/>
          </rPr>
          <t>3. Controles Correctivos. Permiten el restablecimiento de una actividad, después de ser detectado un evento no deseable, posibilitando la modificación de las acciones que propiciaron su ocurrencia. Estos controles se establecen cuando los anteriores no operan, y permiten mejorar las deficiencias. Son de tipo administrativo y requieren políticas o procedimientos para su ejecución.</t>
        </r>
      </text>
    </comment>
    <comment ref="F17" authorId="2" shapeId="0" xr:uid="{00000000-0006-0000-0000-000004000000}">
      <text>
        <r>
          <rPr>
            <b/>
            <sz val="9"/>
            <color indexed="81"/>
            <rFont val="Tahoma"/>
            <family val="2"/>
          </rPr>
          <t>Fabian Leonardo Alfonso Sabo:</t>
        </r>
        <r>
          <rPr>
            <sz val="9"/>
            <color indexed="81"/>
            <rFont val="Tahoma"/>
            <family val="2"/>
          </rPr>
          <t xml:space="preserve">
NUEVO CONTROL</t>
        </r>
      </text>
    </comment>
    <comment ref="D28" authorId="3" shapeId="0" xr:uid="{00000000-0006-0000-0000-000006000000}">
      <text>
        <r>
          <rPr>
            <b/>
            <sz val="16"/>
            <color indexed="81"/>
            <rFont val="Tahoma"/>
            <family val="2"/>
          </rPr>
          <t>DIANA CASTRO ROA: Revisar la redacción de las causas para que sean más específicas.</t>
        </r>
      </text>
    </comment>
    <comment ref="AN30" authorId="3" shapeId="0" xr:uid="{00000000-0006-0000-0000-000007000000}">
      <text>
        <r>
          <rPr>
            <b/>
            <sz val="12"/>
            <color indexed="81"/>
            <rFont val="Tahoma"/>
            <family val="2"/>
          </rPr>
          <t>DIANA CASTRO ROA:</t>
        </r>
        <r>
          <rPr>
            <sz val="12"/>
            <color indexed="81"/>
            <rFont val="Tahoma"/>
            <family val="2"/>
          </rPr>
          <t xml:space="preserve">
revisar descripción del control</t>
        </r>
      </text>
    </comment>
    <comment ref="AN32" authorId="3" shapeId="0" xr:uid="{00000000-0006-0000-0000-000008000000}">
      <text>
        <r>
          <rPr>
            <b/>
            <sz val="9"/>
            <color indexed="81"/>
            <rFont val="Tahoma"/>
            <family val="2"/>
          </rPr>
          <t>DIANA CASTRO ROA:</t>
        </r>
        <r>
          <rPr>
            <sz val="9"/>
            <color indexed="81"/>
            <rFont val="Tahoma"/>
            <family val="2"/>
          </rPr>
          <t xml:space="preserve">
Revisar descripción del control</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tos" type="5" refreshedVersion="7"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Hoja2!$B$1:$C$21" type="102" refreshedVersion="7" minRefreshableVersion="5">
    <extLst>
      <ext xmlns:x15="http://schemas.microsoft.com/office/spreadsheetml/2010/11/main" uri="{DE250136-89BD-433C-8126-D09CA5730AF9}">
        <x15:connection id="Rango">
          <x15:rangePr sourceName="_xlcn.WorksheetConnection_Hoja2B1C21"/>
        </x15:connection>
      </ext>
    </extLst>
  </connection>
</connections>
</file>

<file path=xl/sharedStrings.xml><?xml version="1.0" encoding="utf-8"?>
<sst xmlns="http://schemas.openxmlformats.org/spreadsheetml/2006/main" count="1692" uniqueCount="548">
  <si>
    <t>No.</t>
  </si>
  <si>
    <t>PROCESO</t>
  </si>
  <si>
    <t>FACTOR RIESGO</t>
  </si>
  <si>
    <t>CAUSAS Y FUENTES DE RIESGO</t>
  </si>
  <si>
    <t>NOMBRE DEL RIESGO</t>
  </si>
  <si>
    <t>CONSECUENCIAS</t>
  </si>
  <si>
    <t>TIPO DE RIESGO DE FRAUDE</t>
  </si>
  <si>
    <t>IMPACTO</t>
  </si>
  <si>
    <t xml:space="preserve">SOLIDEZ INDIVIDUAL DEL CONTROL </t>
  </si>
  <si>
    <t>INCIDENCIA DEL CONTROL SOBRE PROBABILIDAD</t>
  </si>
  <si>
    <t>OPCIONES DE MANEJO 
DEL RIESGO</t>
  </si>
  <si>
    <t>ACTIVIDAD</t>
  </si>
  <si>
    <t>SOPORTE</t>
  </si>
  <si>
    <t>INDICADOR</t>
  </si>
  <si>
    <t>Acción u Omisión</t>
  </si>
  <si>
    <t>Uso de poder</t>
  </si>
  <si>
    <t>Desviación de la gestión de lo público</t>
  </si>
  <si>
    <t>Beneficio Privado</t>
  </si>
  <si>
    <t xml:space="preserve">Nivel </t>
  </si>
  <si>
    <t>Rango</t>
  </si>
  <si>
    <t>1. ¿Afectar al grupo de funcionarios del proceso?</t>
  </si>
  <si>
    <t>2. ¿Afectar el cumplimiento de metas y objetivos de la dependencia?</t>
  </si>
  <si>
    <t>3. ¿Afectar el cumplimiento de misión de la Entidad?</t>
  </si>
  <si>
    <t>4. ¿Afectar el cumplimiento de la misión del sector al que pertenece la Entidad?</t>
  </si>
  <si>
    <t>5. ¿Generar pérdida de confianza de la Entidad, afectando su reputación?</t>
  </si>
  <si>
    <t>6. ¿Generar pérdida de recursos económicos?</t>
  </si>
  <si>
    <t>7. ¿Afectar la generación de los productos o la prestación de servicios?</t>
  </si>
  <si>
    <t>8. ¿Dar lugar al detrimento de calidad de vida de la comunidad por la pérdida del bien o servicios o los recursos públicos?</t>
  </si>
  <si>
    <t>9. ¿Generar pérdida de información de la Entidad?</t>
  </si>
  <si>
    <t>10. ¿Generar intervención de los órganos de control, de la Fiscalía, u otro ente?</t>
  </si>
  <si>
    <t>11. ¿Da lugar a procesos sancionatorios?</t>
  </si>
  <si>
    <t>12. ¿Dar lugar a procesos disciplinarios?</t>
  </si>
  <si>
    <t>13. ¿Dar lugar a procesos fiscales?</t>
  </si>
  <si>
    <t>14. ¿Dar lugar a procesos penales?</t>
  </si>
  <si>
    <t>15. ¿Generar pérdida de credibilidad del sector?</t>
  </si>
  <si>
    <t>16. ¿Ocasionar lesiones físicas o pérdida de vidas humanas?</t>
  </si>
  <si>
    <t>17. ¿Afectar la imagen regional?</t>
  </si>
  <si>
    <t>18. ¿Afectar la imagen nacional?</t>
  </si>
  <si>
    <t>19. ¿Generar daño ambiental?</t>
  </si>
  <si>
    <t>Total preguntas afirmativas</t>
  </si>
  <si>
    <t>Nivel</t>
  </si>
  <si>
    <t>NOMBRE CONTROL</t>
  </si>
  <si>
    <t>TIPO</t>
  </si>
  <si>
    <t>Responsable</t>
  </si>
  <si>
    <t>Segregación Funciones</t>
  </si>
  <si>
    <t>Periodicidad</t>
  </si>
  <si>
    <t>Propósito</t>
  </si>
  <si>
    <t>Control Confiable</t>
  </si>
  <si>
    <t>Qué pasa con las observaciones o desviaciones</t>
  </si>
  <si>
    <t>Evidencia de la ejecución del control</t>
  </si>
  <si>
    <t>FECHA DE INICIO</t>
  </si>
  <si>
    <t>R1</t>
  </si>
  <si>
    <t>Desarrollo Estratégico</t>
  </si>
  <si>
    <t>EXTERNO</t>
  </si>
  <si>
    <t>Intereses particulares o beneficio propio impidiendo que se muestre la gestión real de la Entidad</t>
  </si>
  <si>
    <t>Manipulación de información de planes, programas y proyectos</t>
  </si>
  <si>
    <t>Posibilidad que la información relacionada con los Proyectos de Inversión, planes, y programas de la Entidad sea manipulada por parte de funcionarios del proceso con el fin de favorecer indebidamente a terceros o  para beneficio propio</t>
  </si>
  <si>
    <t>X</t>
  </si>
  <si>
    <t>Planes, programas y proyectos inconclusos
Pérdida de la imagen institucional
Pérdida de confianza en lo público
Procesos disciplinarios
Detrimento patrimonial
Perdida de recursos</t>
  </si>
  <si>
    <t>POSIBLE</t>
  </si>
  <si>
    <t>MAYOR</t>
  </si>
  <si>
    <t>EXTREMO</t>
  </si>
  <si>
    <t>PREVENTIVO</t>
  </si>
  <si>
    <t>Fuerte</t>
  </si>
  <si>
    <t>Siempre</t>
  </si>
  <si>
    <t>FUERTE</t>
  </si>
  <si>
    <t>ALTO</t>
  </si>
  <si>
    <t>REDUCIR EL RIESGO</t>
  </si>
  <si>
    <t>R2</t>
  </si>
  <si>
    <t>Presiones indebidas para emitir pronunciamientos técnicos ajenos a la realidad o al contexto de la gestión ambiental.</t>
  </si>
  <si>
    <t>Direccionamiento indebido de los pronunciamientos de carácter ambiental</t>
  </si>
  <si>
    <t>Posibilidad de que los funcionarios de la Entidad que intervengan en la toma de decisiones  relacionados con temas ambientales del Sistema, direccionen los pronunciamientos de carácter ambiental en los que participan con el fin de favorecer indebidamente a terceros o  para beneficio propio</t>
  </si>
  <si>
    <t>CATASTROFICO</t>
  </si>
  <si>
    <t>Revisión previa a emisión de pronunciamientos ambientales</t>
  </si>
  <si>
    <t>R3</t>
  </si>
  <si>
    <t>Gestión TIC´S</t>
  </si>
  <si>
    <t>INTERNO</t>
  </si>
  <si>
    <t>Desacato de las políticas de seguridad de la información por Intereses particulares.</t>
  </si>
  <si>
    <t>Manipulación de las configuraciones de perfiles de acceso a usuarios de sistemas de información</t>
  </si>
  <si>
    <t>Posibilidad que los perfiles de acceso de usuarios a sistemas de información gestionados por la Dirección de TIC, sean manipulados por los administradores de los mismos en sus configuraciones en relación con las matrices de roles y responsabilidades, para beneficio personal o de terceros</t>
  </si>
  <si>
    <t xml:space="preserve">Pérdida de información
Demandas contra el Estado
Pérdida de confianza en lo público
Procesos disciplinarios </t>
  </si>
  <si>
    <t>IMPROBABLE</t>
  </si>
  <si>
    <t xml:space="preserve"> </t>
  </si>
  <si>
    <t>R4</t>
  </si>
  <si>
    <t>Gestión Grupos de Interés</t>
  </si>
  <si>
    <t>El gestor no informe apropiadamente a la comunidad sobre temas de interés del Sistema y de la Entidad, por intereses particulares o presiones indebidas</t>
  </si>
  <si>
    <t xml:space="preserve">Pérdida de información
Pérdida de imagen institucional
Incremento en las PQRS
Pérdida de confianza en lo público
Investigaciones sancionatorias y disciplinarias </t>
  </si>
  <si>
    <t>Verificación previa de información divulgada a grupos de interés</t>
  </si>
  <si>
    <t>R5</t>
  </si>
  <si>
    <t>Beneficio propio o de terceros</t>
  </si>
  <si>
    <t xml:space="preserve">Manipulación indebida de bases de datos de PQRS </t>
  </si>
  <si>
    <t xml:space="preserve">Incumplimiento a la ley de Habeas Data
Pérdida de información
Pérdida de imagen institucional
Investigaciones penales y disciplinarias </t>
  </si>
  <si>
    <t>R6</t>
  </si>
  <si>
    <t>Gestión de Mercadeo</t>
  </si>
  <si>
    <t>Personas influyentes que ofrecen beneficios económicos o en especie a funcionarios de TRANSMILENIO S.A. para favorecer a cualquier persona particular en la celebración de los contratos de explotación colateral, sin cumplir los procedimientos establecidos por la Entidad y la normatividad vigente.</t>
  </si>
  <si>
    <t>Direccionamiento indebido de los espacios de explotación colateral</t>
  </si>
  <si>
    <t xml:space="preserve">
Mal uso de los espacios de explotación colateral
Pérdida de imagen institucional
Pérdida de recursos económicos
Investigaciones penales y disciplinarias </t>
  </si>
  <si>
    <t>Revisión y aprobación de los contratos y/o de las autorizaciones otorgadas por explotación colateral.</t>
  </si>
  <si>
    <t>R7</t>
  </si>
  <si>
    <t>Reporte de información del seguimiento de los contratos de concesión de manera incompleta u omitiendo elementos fundamentales para la toma de decisiones
Intereses particulares</t>
  </si>
  <si>
    <t>Ocultamiento de información de los contratos de concesión</t>
  </si>
  <si>
    <t xml:space="preserve">Posibilidad que supervisores y/o interventorías de contratos de concesión oculten información relevante que presentan en el marco del Comité de Seguimiento a la Operación del SITP, buscando beneficios particulares, sobornos y extorsión de funcionarios públicos </t>
  </si>
  <si>
    <t>Afectación de toma de decisiones oportuna y veraz por parte del Comité de Seguimiento a la Operación del SITP
Incumplimientos contractuales de los contratos de concesión
Afectación de la Operación del Sistema
Pérdida de imagen
Procesos sancionatorios</t>
  </si>
  <si>
    <t>Seguimiento y reporte de la información a presentar de los contratos de concesión</t>
  </si>
  <si>
    <t>R8</t>
  </si>
  <si>
    <t>Planeación del SITP</t>
  </si>
  <si>
    <t>Alteraciones de los parámetros operacionales de los servicios</t>
  </si>
  <si>
    <t xml:space="preserve">Afectación en las rutas
Pérdida de recursos económicos 
Pérdida de imagen institucional
Investigaciones sancionatorias y disciplinarias </t>
  </si>
  <si>
    <t>R9</t>
  </si>
  <si>
    <t>Supervisión y Control de la Operación</t>
  </si>
  <si>
    <t xml:space="preserve">Incremento de las PQRS 
Afectación en la calidad del servicio zonal
Detrimento de la calidad de vida de la comunidad
Pérdida de recursos económicos 
Pérdida de imagen institucional
Investigaciones sancionatorias y disciplinarias </t>
  </si>
  <si>
    <t>Verificación programación de operación del servicio</t>
  </si>
  <si>
    <t>MODERADO</t>
  </si>
  <si>
    <t>R10</t>
  </si>
  <si>
    <t>R12</t>
  </si>
  <si>
    <t>Ofrecimiento dadivas o favorecimiento de Intereses particulares a cambio de reportar una cantidad inexacta de kilómetros.</t>
  </si>
  <si>
    <t>Perdida de recursos económicos
Afectación en la calidad del servicio zonal
Pérdida de imagen institucional
Procesos sancionatorios, disciplinarios, fiscales y penales</t>
  </si>
  <si>
    <t>R13</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</si>
  <si>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</si>
  <si>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R14</t>
  </si>
  <si>
    <t>Alteración de indicadores de desempeño de las empresas operadoras troncales</t>
  </si>
  <si>
    <t>Incumplimiento de indicadores de desempeño
Afectación en la calidad del servicio zonal
Procesos sancionatorios y disciplinarios</t>
  </si>
  <si>
    <t xml:space="preserve">Revisión de indicadores de desempeño de las empresas operadoras troncales </t>
  </si>
  <si>
    <t>R15</t>
  </si>
  <si>
    <t>Manipulación de la información de los trabajos de mantenimiento ejecutados en la infraestructura del Sistema</t>
  </si>
  <si>
    <t>Pérdida de recursos económicos
Pérdida de información
Procesos sancionatorios y disciplinarios.</t>
  </si>
  <si>
    <t>Revisiones aleatorias de campo</t>
  </si>
  <si>
    <t>R16</t>
  </si>
  <si>
    <t>Habilitación de las tarjetas de conducción en el sistema GestSAE para beneficios particulares</t>
  </si>
  <si>
    <t>Alteración del estado de operatividad de las tarjetas de conducción en el sistema GestSAE</t>
  </si>
  <si>
    <t>Posibilidad de que un funcionario o contratista de la Dirección Técnica de Seguridad, reciba o solicite cualquier dádiva o algún beneficio particular, para alterar información respecto del estado de operatividad de las tarjetas de conducción con el fin de no registrar el estado actual del conductor en el sistema GestSAE.</t>
  </si>
  <si>
    <t>Pérdida de información
Afectación en la calidad del servicio 
Procesos sancionatorios y disciplinarios</t>
  </si>
  <si>
    <t>Seguimiento y análisis de eventos de seguridad vial  y registros de inoperabilidad</t>
  </si>
  <si>
    <t>R17</t>
  </si>
  <si>
    <t>El contratista no reporte los hallazgos o novedades evidenciadas en las inspecciones realizadas, por intereses particulares o presiones indebidas</t>
  </si>
  <si>
    <t>Posibilidad de que un funcionario o contratista de la Dirección Técnica de Seguridad, reciba o solicite cualquier dádiva o algún beneficio particular, para omitir hallazgos o situaciones encontradas en las inspecciones de seguridad operacional.</t>
  </si>
  <si>
    <t>El Profesional Especializado Grado 6 de Seguridad o quien este designe, realizará semanalmente visitas de campo aleatorias y sorpresivas al menos al 10% del personal en vía conforme a la programación de visitas establecida, con el fin de validar si se están realizando adecuadamente las inspecciones de seguridad, dejando como registro soportes fotográficos y reportes vía WhatsApp del sitio visitado. En caso de que sea detectada alguna omisión en los reportes, se deberá notificar al Director Técnico de Seguridad con el fin de tomar acciones sobre la persona que realizó la inspección.</t>
  </si>
  <si>
    <t>R18</t>
  </si>
  <si>
    <t>Autorización del ingreso a las estaciones sin validación del pasaje</t>
  </si>
  <si>
    <t>Perdida de recursos económicos
Afectación en la calidad del servicio</t>
  </si>
  <si>
    <t>CASI SEGURO</t>
  </si>
  <si>
    <t>R19</t>
  </si>
  <si>
    <t>Gestión del Talento Humano</t>
  </si>
  <si>
    <t>INTERNO o EXTERNO</t>
  </si>
  <si>
    <t>Debilidad en los criterios definidos para adelantar los procesos de selección.</t>
  </si>
  <si>
    <t>Direccionamiento de las pruebas de selección para fines particulares o personales</t>
  </si>
  <si>
    <t>Posibilidad del equipo encargado de los procesos de selección reciban dádivas o favores personales a cambio de direccionar pruebas del proceso de selección, con el fin de beneficiar a terceros generando nepotismo, bien sea por conflicto de intereses o por acuerdos personales</t>
  </si>
  <si>
    <t>Perdida de recursos económicos
Afectación en la ejecución de funciones de la dependencia
Pérdida de confianza de lo público
Pérdida de imagen institucional
Procesos sancionatorios y disciplinarios</t>
  </si>
  <si>
    <t>Validación de criterios en procesos de selección</t>
  </si>
  <si>
    <r>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S.A., para lo cual verificara el cumplimento de los requisitos habilitantes establecidos en el Manual de Funciones vs.. las hojas de vida de los posibles candidatos, dejando como evidencia una Matriz de Control de cumplimiento de requisitos</t>
    </r>
    <r>
      <rPr>
        <sz val="18"/>
        <color indexed="8"/>
        <rFont val="Arial"/>
        <family val="2"/>
      </rPr>
      <t>.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r>
  </si>
  <si>
    <t>R20</t>
  </si>
  <si>
    <t>Cargue de información en la base de datos de las novedades de nómina de forma mal intencionada.</t>
  </si>
  <si>
    <t>Manipulación de la información relacionada con la liquidación de la nómina.</t>
  </si>
  <si>
    <t>Posibilidad de que servidor público, un colaborador o un tercero encargados de la nómina, a cambio de dádivas o pago de favores, le dé un manejo indebido a la información relacionada con la liquidación de la nómina de los trabajadores de la Entidad</t>
  </si>
  <si>
    <t>Validación de datos cargados en el sistema con pre nómina</t>
  </si>
  <si>
    <t>R21</t>
  </si>
  <si>
    <t>Incapacidades emitidas por IPS no adscritas
Intereses y beneficios personales o particulares</t>
  </si>
  <si>
    <t>Información médica no veraz</t>
  </si>
  <si>
    <t>Validación por el área de SST de las incapacidades recurrentes y/o sospechosas.</t>
  </si>
  <si>
    <t>R22</t>
  </si>
  <si>
    <t>Gestión Económica de los Agentes del Sistema</t>
  </si>
  <si>
    <t>Pérdida de recursos económicos
Pérdida de confianza de los público
Demandas contra el estado
Procesos sancionatorios, disciplinarios, fiscales y penales</t>
  </si>
  <si>
    <t xml:space="preserve">Verificación de la información reportada por las áreas técnicas y del remitente. </t>
  </si>
  <si>
    <t>Conciliación de la Liquidación Previa de la Remuneración a los Agentes del Sistema</t>
  </si>
  <si>
    <t>Cotejo de fuentes de información del concesionario del SIRCI</t>
  </si>
  <si>
    <t>R23</t>
  </si>
  <si>
    <t>Gestión de la Información Financiera y Contable</t>
  </si>
  <si>
    <t>Intereses particulares o 
Presiones indebidas</t>
  </si>
  <si>
    <t>Apropiación indebida del rubro presupuestal</t>
  </si>
  <si>
    <t>Posibilidad que el equipo de trabajo de la Dirección Corporativa encargado del Presupuesto reciba dádivas o pago de favores, a cambio de realizar de manera intencional la imputación de rubros presupuestales que no cumplan con la descripción del mismo</t>
  </si>
  <si>
    <t>Validación cumplimiento resolución de liquidación</t>
  </si>
  <si>
    <t>Conciliación del plan de adquisiciones</t>
  </si>
  <si>
    <t>R24</t>
  </si>
  <si>
    <t>Intereses particulares
Presiones indebidas</t>
  </si>
  <si>
    <t>R25</t>
  </si>
  <si>
    <t>Gestión Jurídica</t>
  </si>
  <si>
    <t>Debilidades en la revisión de conceptos y actos jurídicos</t>
  </si>
  <si>
    <t>Direccionamiento de conceptos y actos jurídicos</t>
  </si>
  <si>
    <t>Posibilidad de que los funcionarios de la Subgerencia Jurídica reciban un beneficio particular o en beneficio de un tercero  a cambio de direccionar conceptos y actos jurídicos emitidos por la Subgerencia</t>
  </si>
  <si>
    <t>Demandas contra la entidad
Pérdida de recursos económicos
Pérdida de confianza de lo público
Procesos sancionatorios, disciplinarios, fiscales y penales</t>
  </si>
  <si>
    <r>
      <t xml:space="preserve">Revisión de conceptos </t>
    </r>
    <r>
      <rPr>
        <sz val="18"/>
        <color indexed="10"/>
        <rFont val="Arial"/>
        <family val="2"/>
      </rPr>
      <t xml:space="preserve"> </t>
    </r>
  </si>
  <si>
    <t>R26</t>
  </si>
  <si>
    <t>Manejo inadecuado e inoportuno de la información que soporta los procesos judiciales con Intereses particulares y/o 
Presiones indebidas</t>
  </si>
  <si>
    <t xml:space="preserve">Direccionamiento indebido en la defensa judicial </t>
  </si>
  <si>
    <t>Direccionamiento en la defensa judicial de la entidad, con fines particulares</t>
  </si>
  <si>
    <t>Demandas contra la entidad
Pérdida de recursos económicos
Pérdida de confianza de lo público
Procesos disciplinarios, fiscales y penales</t>
  </si>
  <si>
    <t>Vigilancia judicial periódica de los procesos</t>
  </si>
  <si>
    <t>El Profesional Especializado Grado 5 de Defensa Judicial o quien asigne el (la) Subgerente Jurídico (a) diariamente verifica las notificaciones judiciales que se reciben en el buzón de correo electrónico institucional exclusivo de notificaciones judiciales,  de los autos admisorios de demandas, tutelas y otras providencias, convocatorias a conciliaciones extrajudiciales y las comunicaciones enviadas por los  abogados demandantes u otros demandados dentro de los procesos judiciales, con el fin de asignar las actuaciones e informar a los apoderados las relacionadas con procesos a su cargo, y, por otra parte, se cuenta con un mecanismo de vigilancia judicial mediante el cual se reportan por correo electrónico diariamente a los abogados de planta del equipo de defensa judicial de la Subgerencia Jurídica, las providencias notificadas por estado o por aviso.
Lo anterior con el propósito de estructurar oportunamente la defensa judicial de TRANSMILENIO S.A., y cuando se requiere con ocasión de las notificaciones o citaciones recibidas se procede a registrar en SIPROJ las actuaciones relevantes por parte de los abogados de defensa judicial.
En el evento de evidenciarse inconsistencias en el registro de los estados relevantes del proceso en SIPROJ, conforme a verificaciones aleatorias que se realizan a la información existente en el Sistema, se indaga con el apoderado la fuente de estas para subsanarla en el menor tiempo posible o de ser necesario se requiere a la Secretaría Jurídica Distrital – equipo SIPROJ de acuerdo con el tipo de inconsistencia detectada para su ajuste.
EVIDENCIAS: Correos electrónicos y actuaciones registradas en SIPROJ.</t>
  </si>
  <si>
    <t>R27</t>
  </si>
  <si>
    <t>Adquisición de Bienes y Servicios</t>
  </si>
  <si>
    <t>Ausencia de controles durante la etapa de revisión de los contratos que se van a adjudicar</t>
  </si>
  <si>
    <t>Direccionamiento de procesos de selección</t>
  </si>
  <si>
    <t>Posibilidad de adjudicar contratos a proveedores con acuerdos colusorios con particulares o personas de la misma entidad, por parte de los funcionarios encargados de la contratación, con el fin de obtener beneficio propio en detrimento de la entidad</t>
  </si>
  <si>
    <t>Verificación del proceso contractual por diferentes filtros</t>
  </si>
  <si>
    <t>Realización de pactos colusorios en fase de estructuración y en fase de evaluación de los procesos de selección</t>
  </si>
  <si>
    <t>R28</t>
  </si>
  <si>
    <t>Gestión de Servicios Logísticos</t>
  </si>
  <si>
    <t xml:space="preserve">Presentación de los valores de los bienes de la Entidad, no reales a las condiciones y especificaciones técnicas de las pólizas </t>
  </si>
  <si>
    <t>Valores asegurables de la Entidad no reales</t>
  </si>
  <si>
    <t>Demandas contra la entidad
Perdida de recursos económicos
Pérdida de confianza de lo público
Procesos disciplinarios y fiscales</t>
  </si>
  <si>
    <t>Verificación valores reales de pólizas</t>
  </si>
  <si>
    <t>R29</t>
  </si>
  <si>
    <t>Registro inadecuado de inventarios</t>
  </si>
  <si>
    <t>Probabilidad de un inadecuado registro de la información de Inventarios relacionados con la Propiedad Planta y Equipo de propiedad de TRANSMILENIO S.A., por parte del profesional Grado 3 apoyo logístico o a quien se le designe la función, con el fin de apropiarse de ella en beneficio propio, o de terceros</t>
  </si>
  <si>
    <t>Inconsistencias en la información financiera
Perdida de recursos económicos
Pérdida de confianza de lo público
Procesos sancionatorios, disciplinarios y fiscales</t>
  </si>
  <si>
    <t>RARA VEZ</t>
  </si>
  <si>
    <t>Levantamiento físico de inventario aleatorio</t>
  </si>
  <si>
    <t>R30</t>
  </si>
  <si>
    <t>Intereses particulares o
Presiones indebidas</t>
  </si>
  <si>
    <t>Pérdida de la memoria institucional
Fuga de información
Pérdida de recursos económicos
Pérdida de confianza de lo público
Procesos sancionatorios y disciplinarios</t>
  </si>
  <si>
    <t>Seguimiento al préstamo de documentos exclusivo a funcionarios</t>
  </si>
  <si>
    <t>Debilidad en los controles de seguimiento a las carpetas por parte de la firma encargada de la administración del Archivo</t>
  </si>
  <si>
    <t>Seguimiento a planillas de control trimestral</t>
  </si>
  <si>
    <t>R31</t>
  </si>
  <si>
    <t>Evaluación y Mejoramiento de la Gestión</t>
  </si>
  <si>
    <t>Presión por parte del auditado para modificar u omitir los resultados de auditorías.</t>
  </si>
  <si>
    <t>Probable ocultamiento o modificación de los resultados de auditoría interna por parte de auditores y/o Jefe de la OCI, para beneficio propio o de terceros</t>
  </si>
  <si>
    <t>Pérdida económica
Pérdida de imagen de la Entidad.
Procesos sancionatorios y disciplinarios.</t>
  </si>
  <si>
    <t>Monitoreo de los ejercicios de auditoría y seguimiento a los avances de los mismos. (equipo auditor).</t>
  </si>
  <si>
    <t>R32</t>
  </si>
  <si>
    <t>Gestión Asuntos Disciplinarios</t>
  </si>
  <si>
    <t>Ofrecimientos indebidos a un funcionario parte del proceso de gestión de asuntos disciplinarios</t>
  </si>
  <si>
    <t>Direccionamiento indebido de las actuaciones disciplinarias</t>
  </si>
  <si>
    <t>Posibilidad de que un servidor perteneciente al proceso de Gestión de Asuntos Disciplinarios reciba o solicite cualquier dádiva, agasajo o favor personal, con el objeto de alterar el curso normal de una actuación disciplinaria y su decisión.</t>
  </si>
  <si>
    <t>Pérdida de información.
Pérdida de confianza de los grupos de valor y demás partes interesadas respecto de la gestión de las actuaciones disciplinarias.
Incumplimiento de la función correctiva y preventiva a cargo del operador disciplinario al interior de la Entidad.</t>
  </si>
  <si>
    <t>Actualización de los sistemas informáticos del Distrito Capital relacionados con la función disciplinaria</t>
  </si>
  <si>
    <t>El Profesional Especializado Grado 06 de Control Interno Disciplinario actualizará los procesos disciplinarios de la Entidad cada vez que se requiera, verificando que lo evidenciado en los expedientes corresponda con lo registrado en los sistemas informáticos dispuestos por la Dirección Distrital de Asuntos Disciplinarios, lo anterior a fin de facilitar el acceso a la información por parte de los encargados del seguimiento y control al igual que de los demás interesados. En el evento en que se encuentren expedientes que no estén actualizados en las plataformas, se deberán determinar las causas y proceder al ajuste respectivo. La evidencia del control queda soportada en el sistema informático vigente.</t>
  </si>
  <si>
    <t>R33</t>
  </si>
  <si>
    <t>R37</t>
  </si>
  <si>
    <t>MATRIZ DE RIESGOS ANTES DE CONTROLES
RIESGO INHERENTE</t>
  </si>
  <si>
    <t>MATRIZ DE RIESGOS DESPUES DE CONTROLES
RIESGO RESIDUAL</t>
  </si>
  <si>
    <t>PROBABILIDAD DE OCURRENCIA</t>
  </si>
  <si>
    <t>PROBABLE</t>
  </si>
  <si>
    <t>Procesos estrategicos</t>
  </si>
  <si>
    <t>Procesos misionales</t>
  </si>
  <si>
    <t xml:space="preserve">Procesos de apoyo </t>
  </si>
  <si>
    <t xml:space="preserve">Procesos de evaluación </t>
  </si>
  <si>
    <t>CALIFICACIÓN PROBABILIDAD</t>
  </si>
  <si>
    <t>CALIFICACIÓN IMPACTO</t>
  </si>
  <si>
    <t>NIVEL</t>
  </si>
  <si>
    <t>RANGO</t>
  </si>
  <si>
    <t>FACTIBILIDAD</t>
  </si>
  <si>
    <t>FRECUENCIA</t>
  </si>
  <si>
    <t>Responder afirmativamente de una (1) a (5) cinco pregunta(s) genera un impacto moderado.</t>
  </si>
  <si>
    <t>El evento puede ocurrir solo en circunstancias excepcionales (poco comunes o anormales)</t>
  </si>
  <si>
    <t>No se ha presentado en los últimos 5 años</t>
  </si>
  <si>
    <t>Responder afirmativamente de seis (6) a once (11) preguntas genera un impacto mayor.</t>
  </si>
  <si>
    <t>El evento puede ocurrir en algún momento</t>
  </si>
  <si>
    <t>Al menos 1 vez en los últimos 5 años</t>
  </si>
  <si>
    <t>Responder afirmativamente de doce (12) a diecinueve (19) preguntas genera un impacto catastrófico.</t>
  </si>
  <si>
    <t>El evento podrá ocurrir en algún momento</t>
  </si>
  <si>
    <t>Al menos 1 vez en los últimos 2 años</t>
  </si>
  <si>
    <t>OBSERVACION</t>
  </si>
  <si>
    <t>Es viable que el evento ocurra en la mayoría de las circunstancias</t>
  </si>
  <si>
    <t>Al menos 1 vez en el último año</t>
  </si>
  <si>
    <t>Genera medianas consecuencias sobre la entidad</t>
  </si>
  <si>
    <t>Se espera que el evento ocurra en la mayoría de las circunstancias</t>
  </si>
  <si>
    <t>Más de 1 vez al año</t>
  </si>
  <si>
    <t>Genera altas consecuencias sobre la entidad</t>
  </si>
  <si>
    <t>Genera consecuencias desastrosas para la entidad</t>
  </si>
  <si>
    <t xml:space="preserve">  </t>
  </si>
  <si>
    <t>CRITERIO DE EVALUACIÓN DE DISEÑO DEL CONTROL</t>
  </si>
  <si>
    <t xml:space="preserve">ASPECTO A EVALUAR EN EL DISEÑO DEL CONTROL </t>
  </si>
  <si>
    <t>OPCIONES DE RESPUESTA</t>
  </si>
  <si>
    <t>Y PESO EN LA EVALUACIÓN</t>
  </si>
  <si>
    <t>1. Responsable</t>
  </si>
  <si>
    <t xml:space="preserve">¿Existe un responsable asignado a la ejecución del control?  Es el cargo que ejecuta directamente el control </t>
  </si>
  <si>
    <t xml:space="preserve">Asignado </t>
  </si>
  <si>
    <t>No asignado</t>
  </si>
  <si>
    <t>¿El responsable tiene la autoridad y adecuada segregación de funciones en la ejecución del control?  Será el dueño del proceso el responsable de su ejecución</t>
  </si>
  <si>
    <t>Adecuado</t>
  </si>
  <si>
    <t>Inadecuado</t>
  </si>
  <si>
    <t>2. Periodicidad</t>
  </si>
  <si>
    <t>¿La oportunidad en que se ejecuta el control ayuda a prevenir la mitigación del riesgo o a detectar la materialización del riesgo de ma­nera oportuna? Periodicidad con la que se aplica el control (ejemplo: diario, semanal, mensual, cuando se requiera, etc.)</t>
  </si>
  <si>
    <t xml:space="preserve">Oportuna </t>
  </si>
  <si>
    <t>Inoportuna</t>
  </si>
  <si>
    <t>3. Propósito</t>
  </si>
  <si>
    <t xml:space="preserve">¿Las actividades que se desarrollan en el control realmente buscan por si sola prevenir o detectar las causas que pueden dar origen al riesgo, Ej.: verificar, validar, cotejar, compa­rar, revisar, etc.? </t>
  </si>
  <si>
    <t>Prevenir</t>
  </si>
  <si>
    <t>No es un control</t>
  </si>
  <si>
    <t>Detectar</t>
  </si>
  <si>
    <t>4. Cómo se realiza la actividad de control</t>
  </si>
  <si>
    <t xml:space="preserve">¿La fuente de información que se utiliza en el desarrollo del control es información confia­ble que permita mitigar el riesgo? </t>
  </si>
  <si>
    <t xml:space="preserve">Confiable </t>
  </si>
  <si>
    <t>No confiable</t>
  </si>
  <si>
    <r>
      <rPr>
        <b/>
        <sz val="20"/>
        <color indexed="8"/>
        <rFont val="Arial"/>
        <family val="2"/>
      </rPr>
      <t>Control manual:</t>
    </r>
    <r>
      <rPr>
        <sz val="20"/>
        <color indexed="8"/>
        <rFont val="Arial"/>
        <family val="2"/>
      </rPr>
      <t xml:space="preserve"> Es la acción que realizan los colaboradores responsables de un proceso o actividad.</t>
    </r>
  </si>
  <si>
    <r>
      <rPr>
        <b/>
        <sz val="20"/>
        <color indexed="8"/>
        <rFont val="Arial"/>
        <family val="2"/>
      </rPr>
      <t>Control automático:</t>
    </r>
    <r>
      <rPr>
        <sz val="20"/>
        <color indexed="8"/>
        <rFont val="Arial"/>
        <family val="2"/>
      </rPr>
      <t xml:space="preserve"> Es la acción o procedimiento aplicado desde un computador en una aplicación tecnológica (software), para prevenir, detectar o corregir errores o deficiencias.</t>
    </r>
  </si>
  <si>
    <r>
      <rPr>
        <b/>
        <sz val="20"/>
        <color indexed="8"/>
        <rFont val="Arial"/>
        <family val="2"/>
      </rPr>
      <t xml:space="preserve">Control asistido por TI: </t>
    </r>
    <r>
      <rPr>
        <sz val="20"/>
        <color indexed="8"/>
        <rFont val="Arial"/>
        <family val="2"/>
      </rPr>
      <t>Es la acción que es realizada por los colaboradores responsables de un proceso o actividad, y a la vez aplicado desde un computador en una aplicación tecnológica.</t>
    </r>
  </si>
  <si>
    <t>5. Qué pasa con las observaciones o desviaciones</t>
  </si>
  <si>
    <t xml:space="preserve">¿Las observaciones, desviaciones o dife­rencias identificadas como resultados de la ejecución del control son investigadas y re­sueltas de manera oportuna? </t>
  </si>
  <si>
    <t xml:space="preserve">Se investigan y resuelven oportunamente </t>
  </si>
  <si>
    <t>No se investigan y resuelven oportunamente.</t>
  </si>
  <si>
    <t>6. Evidencia de la ejecución del control</t>
  </si>
  <si>
    <t xml:space="preserve">¿Se deja evidencia o rastro de la ejecución del control que permita a cualquier tercero con la evidencia llegar a la misma conclusión? </t>
  </si>
  <si>
    <t xml:space="preserve">Completa </t>
  </si>
  <si>
    <t>Incompleta</t>
  </si>
  <si>
    <t>No existe</t>
  </si>
  <si>
    <t>CORRUPCIÓN</t>
  </si>
  <si>
    <t>CATASTRÓFICO</t>
  </si>
  <si>
    <t>Posibilidad de que los colaboradores del equipo de Gestión Social omitan información de interés relacionada con la misionalidad de la Entidad, en los diferentes espacios de interlocución con las comunidades para favorecer acciones de terceros en detrimento de las comunidades y/o de TRANSMILENIO S.A.</t>
  </si>
  <si>
    <t>REPORTES FRAUDULENTOS/ CORRUPCIÓN</t>
  </si>
  <si>
    <t>Monitoreo Integral al Operación del SITP</t>
  </si>
  <si>
    <t>El Comité de Seguimiento al Sistema Integrado de Transporte Público, en cumplimiento de las funciones de la Resolución 396  de 2023, define al principio de cada vigencia un cronograma de reuniones para que los supervisores e interventores de contratos de concesión presenten su informe  de seguimiento a los contratos de concesión a cargo, atendiendo las directrices establecidas por el presidente del comité como buenas prácticas. Con estas reuniones el Comité busca identificar causas que conlleven a la afectación de los contratos de contratos de concesión. La información a presentar debe ser validada por el Directivo o Jefe de la dependencia que coordina la supervisión o interventoría del contrato en mención. Si durante las presentaciones se encuentra información que no es completa o inconsistente, los integrantes del Comité solicitarán su ajuste el cual se pacta como compromiso y hace parte integral del acta que se levanta de cada reunión; el seguimiento a estos compromisos se presenta en próximas convocatorias.</t>
  </si>
  <si>
    <t>Modificación de algunos de los parámetros operacionales para el beneficio de algún operador del SITP</t>
  </si>
  <si>
    <t>Posibilidad que un funcionario o un miembro de alta dirección reciba dadivas por parte de un operador o concesionario, con el fin de que altere las evaluaciones para obtener beneficios particulares en los parámetros operacionales de los servicios a su cargo.</t>
  </si>
  <si>
    <t>REPORTES FRAUDULENTOS/CORRUPCIÓN</t>
  </si>
  <si>
    <t>Estudio de necesidades de flota adicional</t>
  </si>
  <si>
    <t>Alteración de los perfiles en la selección del personal vinculado a los contratos de fuerza operativa, debido a intereses particulares o por presiones indebidas.</t>
  </si>
  <si>
    <t>Pérdida de confianza de lo público
Pérdida de imagen institucional
Procesos sancionatorios y disciplinarios</t>
  </si>
  <si>
    <t>Verificación del cumplimiento de perfiles para el personal de fuerza operativa</t>
  </si>
  <si>
    <t>Verificación de la información reportada por las empresas contratistas de fuerza operativa</t>
  </si>
  <si>
    <t xml:space="preserve">Alteración del cálculo de indicadores de desempeño de las empresas operadoras troncales y/o modificación de los resultados de los mismos, por intereses particulares de los actores involucrados en el proceso. </t>
  </si>
  <si>
    <t>Posibilidad que el equipo de trabajo encargado del cálculo y seguimiento de los indicadores reciba dadivas o sobornos a cambio de alterar los resultados de los indicadores de desempeño de las empresas operadoras troncales.</t>
  </si>
  <si>
    <t xml:space="preserve">El Profesional Especializado Grado 06 de Coordinación Técnica Operativa de la DTBRT (Dirección Técnica de BRT) verifica mensualmente los resultados del cálculo de los indicadores de desempeño de la Evaluación Mensual Integral de la Calidad (EMIC) de acuerdo al procedimiento estipulado en el manual de Niveles de Servicio para cada fase y aprueba los oficios de notificación de la EMIC que se deben enviar a las empresas operadoras.
Adicionalmente, trimestralmente el Profesional Especializado Grado 06 de Coordinación Técnica Operativa de la DTBRT (Dirección Técnica de BRT) verifica los resultados del cálculo de la ETIC (Evaluación trimestral Integral de la Calidad) de acuerdo al procedimiento estipulado en el manual de Niveles de Servicio para cada fase y aprueba los oficios de notificación de la ETIC que se deben enviar a las empresas operadoras. 
Si durante la verificación de datos se determina que existen comportamientos atípicos, errores o desviaciones, se solicita a los profesionales encargados la revisión del cálculo del indicador y en los casos que sea procedente, en el marco del debido proceso hacer los ajustes. </t>
  </si>
  <si>
    <t>Posibilidad de que un trabajador oficial vinculado a la Entidad presente Información falsificada o adulterada, relacionada con su estado de salud con el fin de obtener beneficios personales</t>
  </si>
  <si>
    <t>El Profesional Universitario Grado 03 de Seguridad y Salud en el Trabajo o quien designe el Director Corporativo, mensualmente revisa cada una de las incapacidades que se reporten en el período e identifica aquellas donde se sospecha que el emisor no es EPS o IPS adscrita, y se la remiten al Profesional Especializado Grado 06 Talento Humano para que gestione su validez ante la EPS. En los casos en los que la EPS, corrobore la falsedad de la información de la incapacidad, se reportará al Profesional Especializado Grado 06 de Control Disciplinario Interno para que realice el respectivo proceso.
EVIDENCIAS: Correo electrónico de SST a Talento Humano informando las incapacidades susceptibles a verificación</t>
  </si>
  <si>
    <t>Quejas de los funcionarios
Procesos disciplinarios</t>
  </si>
  <si>
    <t>Aumento en los índices de ausentismo
Pagos no justificados de nómina por incapacidades no reales
Procesos sancionatorios y disciplinarios</t>
  </si>
  <si>
    <t>MALVERSACIÓN DE ACTIVOS/CORRUPCIÓN</t>
  </si>
  <si>
    <t>Posibilidad de que un servidor de la Entidad, asegure los bienes propios de TRANSMILENIO S.A. o de responsabilidad de ésta, por valores asegurables no reales con el objetivo de recibir dadivas o algún beneficio particular</t>
  </si>
  <si>
    <t>Cada vez que se requiera, el Profesional Especializado Grado 06 de Seguros, verifica que la documentación que allegan las áreas relacionadas con la solicitud de una nueva póliza, cumpla con las condiciones exigidas en el sector asegurador. Si no hay observaciones en la documentación, se remite vía correo electrónico al corredor de seguros para su verificación del valor asegurable sobre el cual se quiere tomar la póliza. En caso de encontrarse inconsistencias en el valor asegurado, el Profesional Especializado Grado 06 de Seguros informa a las áreas las novedades encontradas, para que subsanen las observaciones.</t>
  </si>
  <si>
    <t xml:space="preserve">Posibilidad de que los funcionarios de la Entidad pierdan de forma intencional los expedientes de archivo, para beneficio propio, de otros funcionarios o de terceros, con el fin de conseguir dádivas o favores.
</t>
  </si>
  <si>
    <t>El Profesional Universitario Grado 3 de Gestión documental o el encargado de la supervisión del contrato de Gestión Documental, trimestralmente revisa con el contratista encargado de realizar los préstamos de expedientes, las planillas de control de préstamos verificando el cumplimiento de los criterios establecidos en el Manual de Gestión documental, dejando un acta de reunión donde se consigne novedades de los préstamos y acciones a implementar por parte de la empresa contratista de gestión documental . En caso que las acciones a implementar por parte de la empresa contratista no se ejecuten o no se obtenga el resultado esperado, el Profesional Universitario Grado 3 de Gestión documental o el encargado de la supervisión del contrato informara al superior inmediato de quien tenga el expediente para que tome las acciones pertinentes que conlleven a la devolución de los documentos evitando de esta manera la pérdida del expediente.</t>
  </si>
  <si>
    <t xml:space="preserve">Pérdida de confianza de lo público
Procesos sancionatorios y disciplinarios </t>
  </si>
  <si>
    <t>Supervisión, control y seguimiento a la ejecución de procedimientos para el reporte de infracciones.</t>
  </si>
  <si>
    <t>Monitoreo por parte del jefe de la oficina de control interno de los ejercicios de auditoría y seguimiento a los avances de los mismos.</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</si>
  <si>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por lo cual la Profesional Especializada de Servicio al Usuario y Contacto SIRCI debe verificar que cada persona que vaya a gestionar PQRS en las bases de datos establecidas por la Entidad firme los acuerdos de confidencialidad al inicio de su contrato. 
En aquellas situaciones en que se vulnere los acuerdos de confidencialidad se harán las investigaciones pertinentes por parte de la Profesional Especializada de Servicio al Usuario y Contacto SIRCI, quien elevará los casos a las instancias pertinentes.</t>
  </si>
  <si>
    <t>Intereses particulares.</t>
  </si>
  <si>
    <t>Manipulación de la programación zonal</t>
  </si>
  <si>
    <t>Manipulación del Reporte  de kilómetros a remunerar en el componente zonal</t>
  </si>
  <si>
    <t>Omisión de información en los resultados de auditoría</t>
  </si>
  <si>
    <t>Posibilidad que los funcionarios de la Dirección Técnica de Buses manipulen los parámetros de la programación (zonal) con el fin de favorecer a terceros, a cambio de dádivas o pago de favores.</t>
  </si>
  <si>
    <t>Manipulación de la información relacionada con las conductas operacionales (componente zonal)</t>
  </si>
  <si>
    <t xml:space="preserve">Posibilidad de que un funcionario o contratista perteneciente al proceso de Gestión de Mercadeo reciba o solicite dádivas o favores personales con el objeto de beneficiar a un tercero relacionado con algún bien tangible o intangible susceptible de explotación colateral </t>
  </si>
  <si>
    <t>Mensualmente el Técnico de nómina se encarga de alimentar en el cuadro de novedades de Excel y en el aplicativo KACTUS todas las novedades de nómina reportadas por los funcionarios y los Directivos de las áreas técnicas (BRT-Buses -Infraestructura).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</si>
  <si>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Pérdida de la imagen institucional
Demandas contra el Estado
Pérdida de confianza en lo público
Investigaciones penales
disciplinarias y fiscales.
Detrimento patrimonial
Pérdida de recursos económicos</t>
  </si>
  <si>
    <t xml:space="preserve">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la respuesta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realizarán mesas técnicas  con las partes involucradas, para aquellos pronunciamientos de carácter ambiental que generen algún tipo de desacuerdo frente al concepto emitido o se solicitará el concepto de un experto externo. </t>
  </si>
  <si>
    <t>Posibilidad que el equipo de trabajo encargado del control de la operación de BRT realice favoritismos y favorecimientos en la vinculación del personal que trabaja para las empresas que prestan sus servicios de fuerza operativa con el fin de obtener intereses particulares.</t>
  </si>
  <si>
    <t>Los técnicos y/o el personal de apoyo de la DTB, encargado del análisis de programación zonal, verifican mensualmente las PSO´S (programaciones de operación de servicios) contra los parámetros de programación autorizados por TRANSMILENIO S.A., relacionando en un cuadro en Excel todas las solicitudes de cambios de programación zonal, y su estado. Con esta información el Profesional Especializado Grado 06 de Programación da el aval a través de correo electrónico, para el cargue de programación en el software correspondiente. De encontrarse alguna diferencia contra los parámetros autorizados, se rechaza la programación y se reporta vía correo electrónico al solicitante del cambio (Concesionario) para que realice los ajustes pertinentes.</t>
  </si>
  <si>
    <t>Presiones indebidas sobre el personal encargado de reportar las irregularidades de conductas operaciones  ofreciendo dadivas</t>
  </si>
  <si>
    <t>Alteración de los pagos a las facturas de los contratos de Fuerza operativa</t>
  </si>
  <si>
    <t>Posibilidad que el equipo de trabajo encargado de la revisión de los informes de cumplimiento manipule la facturación mensual de los contratos de Fuerza Operativa a cambio de dadivas o sobornos</t>
  </si>
  <si>
    <t>Presiones indebidas allegadas desde cualquier instancia para favorecer intereses políticos y particulares.</t>
  </si>
  <si>
    <t xml:space="preserve">Manipulación variables tarifarias </t>
  </si>
  <si>
    <t xml:space="preserve">Inexactitud de la información sobre variables tarifarias del SITP 
Perdida de recursos económicos
Pérdida de confianza de lo público
Procesos disciplinarios y fiscales
</t>
  </si>
  <si>
    <t xml:space="preserve">Revisión mensual de las  actualizaciones de tarifas </t>
  </si>
  <si>
    <t>Mesas de Directivos</t>
  </si>
  <si>
    <t xml:space="preserve">Incrementos no justificados de flota </t>
  </si>
  <si>
    <t>Posibilidad de que los Directivos de la Entidad gestionen bajo presión cambios no justificados en el incremento de flota en el Sistema, en beneficio de terceros o a cambio de favores para estos.</t>
  </si>
  <si>
    <t>Cada vez que sea requerido los Profesionales encargados de la Planeación de transporte de la Subgerencia Técnica y de Servicios elaboran un estudio de demanda para verificar la necesidad de flota adicional, a partir del estudio se define si se requiere flota adicional. Documento que sirve de soporte, para la toma de decisiones por parte de la alta gerencia, de encontrarse alguna inconsistencia  en los estudios realizados se dejara constancia de ellos y se reporta directamente a los Directivos para que tomen las decisiones a que haya lugar.
Las evidencias de este control son los estudios de demanda que se realicen.</t>
  </si>
  <si>
    <t>El contratista encargado de realizar los préstamos de expedientes, diariamente realiza seguimiento verificando en la planilla de control los expedientes que ya cumplieron el tiempo de préstamo establecido en el Manual de Gestión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préstamos.</t>
  </si>
  <si>
    <t>Probabilidad de que los funcionarios de la entidad omitan clasificar en el sistema T-DOC documentos  electrónicos  que reposan en sus bandejas de entrada para beneficio propio o de terceros</t>
  </si>
  <si>
    <t>Demora en la clasificación por personas indebidas y/o Intereses particulares</t>
  </si>
  <si>
    <t>Modificación de las cantidades de insumos e ítems ejecutados en el contrato de mantenimiento para interés particular</t>
  </si>
  <si>
    <t>Manipulación  de documentos electrónicos en la plataforma T-DOC</t>
  </si>
  <si>
    <t>Pérdida intencional de los expedientes de archivo para beneficios particulares</t>
  </si>
  <si>
    <t xml:space="preserve">Favoritismo y/o favorecimiento en la vinculación de fuerza operativa  (BRT) </t>
  </si>
  <si>
    <t>DESCRIPCIÓN DEL RIESGO</t>
  </si>
  <si>
    <t>INCIDENCIA DEL CONTROL SOBRE IMPACTO
POR GUÍA EL IMPACTO ES EL MISMO INHERENTE</t>
  </si>
  <si>
    <t>DESCRIPCIÓN DEL ACTUAL CONTROL</t>
  </si>
  <si>
    <t>FECHA DE TERMINACIÓN</t>
  </si>
  <si>
    <r>
      <t>Revisión de los usuarios Administradores del Directorio Activo y el ERP</t>
    </r>
    <r>
      <rPr>
        <sz val="18"/>
        <color rgb="FFFF0000"/>
        <rFont val="Arial"/>
        <family val="2"/>
      </rPr>
      <t xml:space="preserve">
</t>
    </r>
  </si>
  <si>
    <t>Los Profesionales Especializados 06 de Seguridad Informática y Coordinador de Procesos Corporativos, realizarán dos veces al año la revisión de los usuarios con perfil administradores en el Directorio Activo y el ERP Corporativo, a fin de verificar que tengan los privilegios que corresponde. Dicha validación se realizará por medio de consulta en el Directorio Activo y el ERP Corporativo, los cuales hacen parte de la infraestructura  tecnológica de la Entidad.
Si no es posible realizar dicha verificación a través del directorio activo y el ERP Corporativo, se procederá a realizar validación a través de la última copia de respaldo de estos aplicativos.
Si como resultado de la verificación se identifican desviaciones, se procederá con el ajuste de las configuraciones a que haya lugar y se creará el incidente de seguridad de la información respectivo.  
El resultado de la verificación será documentado mediante Acta de reunión que reposará en el repositorio del Equipo de Seguridad de la Información.</t>
  </si>
  <si>
    <t>Cada vez que se presente una solicitud de explotación colateral por parte de los comercializadores, concesionarios mercantiles o interesados que cumplan los requisitos establecidos, el Profesional Especializado Grado 06 de Negocios de Explotación Colateral o el Profesional Universitario Grado 03 de Explotación Colateral o el Profesional Universitario Grado 03 de Explotación Colateral de la Propiedad Intelectual y/o el equipo de trabajo designado para apoyar el tema, aplican la Resolución No. 297 del 2023, en la cual se establecen las condiciones para la explotación colateral de los sistemas de transporte a cargo de TRANSMILENIO S.A., para lo cual revisan el alcance de la solicitud  y proyectan: i) Un contrato de concesión mercantil, ii)  Un contrato marco de permiso temporal de uso del espacio, iii) Licencia de uso de marca, iv) Apadrinamiento, o v) Naming Right,  donde se definen las condiciones técnicas, jurídicas y financieras de los negocios de explotación colateral. Si la solicitud después de los análisis respectivos resulta no procedente, se le informa al interesado. Todos los documentos precontractuales, contractuales y  post contractuales son revisados por el equipo jurídico de contratistas del área, así como por el Subgerente de Desarrollo de Negocios para su revisión y aprobación. Las evidencias reposan en las plataformas de contratación y en el Sistema de Gestión documental de la Entidad.</t>
  </si>
  <si>
    <t>El Subgerente Técnico y de Servicios apoyado en la evaluación realizada por parte de la mesa de trabajo de kilómetros eficientes trocal o zonal, junto con los directivos de las áreas participantes, revisan semanalmente (componente zonal) o mensualmente (componente troncal) los parámetros operacionales propuestos versus los actuales, para definir la viabilidad del cambio en el sistema, lo anterior acorde con lo establecido en el procedimiento P-ST-014. Dejando como evidencia actas de reuniones donde se da viabilidad a dichos cambios
De encontrarse desviaciones o situaciones no comunes en los análisis que puedan beneficiar a algún o algunos operadores, se indaga su origen y se define en la mesa con los directivos participantes del proceso las acciones requeridas para su mitigación, dejando constancia en las actas de reuniones.</t>
  </si>
  <si>
    <t>Posibilidad que los funcionarios de la Dirección Técnica de Buses a cargo de la generación del reporte de los kilómetros a remunerar (zonal) manipulen los datos, con el fin de favorecer o perjudicar a terceros, a cambio de dádivas o pago de favores.</t>
  </si>
  <si>
    <t>No aplicación de  los descuentos relacionados con el incumplimiento del contrato por interés particulares</t>
  </si>
  <si>
    <t xml:space="preserve">Posibilidad de alianza entre contratista y el supervisor del contrato de mantenimiento para manipular la información relacionada con los trabajos llevados a cabo en la infraestructura, con el objetivo de modificar la facturación de las actividades ejecutadas y obtener beneficios económicos </t>
  </si>
  <si>
    <t xml:space="preserve">Seguimiento a los procesos de clasificación de documentos. </t>
  </si>
  <si>
    <t>Posibilidad que los funcionarios de la Dirección Técnica de Buses manipulen la información de las conductas operacionales que se registren en la plataforma SIAPO a cambio de favorecer a un tercero y/u obtener un beneficio.</t>
  </si>
  <si>
    <t>Incumplimiento de Ias obligaciones contractuales para los contratos de Fuerza Operativa.
Afectación en la calidad del servicio 
Procesos sancionatorios y disciplinarios</t>
  </si>
  <si>
    <t>El Profesional Especializado Grado 06 de Coordinación Técnica Operativa de la DTBRT (Dirección Técnica de BRT) por medio de una lista de chequeo verifica mensualmente la información reportada por las empresas de Fuerza Operativa de acuerdo con las obligaciones contractuales estipuladas en el contrato. En caso de encontrar inconsistencias con el cumplimiento de las obligaciones el Profesional Especializado Grado 06 de Coordinación Técnica Operativa de la DTBRT (Dirección Técnica de BRT), realiza el descuento correspondiente en la facturación mensual de dicha factura.
Si durante la verificación del informe mensual para la facturación hay inconsistencias, se notifica a la empresa contratista de Fuerza Operativa en los términos estipulados para realizar la subsanación de la información, y poder realizar el proceso de radicación de factura en los tiempos establecidos por TRANSMILENIO S.A.</t>
  </si>
  <si>
    <t>El Profesional Especializado Grado 06 de contratación (o quien haga sus veces), cada vez que se requiera,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</si>
  <si>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Posibilidad de que los servidores públicos que gestionan una PQRS,  manipulen las bases de datos generadas a través de plataformas y/o aplicativos donde se registran los requerimientos ciudadanos, para favorecimiento personal.</t>
  </si>
  <si>
    <t xml:space="preserve">Supervisión a la ejecución de procedimientos de reportes de kilometraje componente zonal </t>
  </si>
  <si>
    <t>Supervisión a la ejecución de procedimientos para reclamaciones de kilometraje en plataforma EIC</t>
  </si>
  <si>
    <t>Control de la información del peticionario</t>
  </si>
  <si>
    <t>Los agentes Externos influyen en la estructura administrativa de Transmilenio para que actúen a su conveniencia</t>
  </si>
  <si>
    <t>Liquidación indebida de la remuneración a los agentes del sistema favoreciendo al tercero con recursos que no le corresponden</t>
  </si>
  <si>
    <t>Posibilidad de realizar la liquidación previa de los agentes del sistema de manera indebida por parte de los colaboradores de la Subgerencia Económica encargados, con el fin de favorecerlos económicamente a cambio de recibir comisiones o dádivas</t>
  </si>
  <si>
    <t>Pérdida de recursos económicos
Pérdida de confianza de lo público
Demandas contra el estado
Procesos sancionatorios, disciplinarios, fiscales y penales</t>
  </si>
  <si>
    <t>Cada vez que se realice solicitud de concepto a la Subgerencia Jurídica por parte de alguna dependencia de la entidad,  el Profesional Especializado grado 6 de Asesoría y Asistencia Legal  proyecta y revisa conceptos jurídicos en diferentes instancias entre los abogados con que cuenta la Subgerencia, frente a la normatividad legal aplicable,  el cual es avalado y firmado por el(la) Subgerente jurídico(a); dejando como evidencia en la Hoja de trabajo del funcionario la relación del radicado de entrada o la fuente de la solicitud, el tema del concepto y el radicado y fecha de la emisión del concepto. En los casos en que la solicitud de concepto no se encuentre debidamente  soportado con los lineamientos establecidos en la circular 10 de 2023 la misma se devuelve al área solicitante o  se solicita aclaración a fin de que sea ajustada y se pueda emitir el concepto.</t>
  </si>
  <si>
    <t>Posibilidad de que los funcionarios encargados de actualizar las tarifas manipulen  la información de las variables tarifarias para beneficio propio o de terceros.</t>
  </si>
  <si>
    <t>Aplicación de protocolos de registro,  control y validación de los Proyectos de Inversión</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</si>
  <si>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la formulación, el registro, administración y control de los proyectos de inversión revisando que se  cumplan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</si>
  <si>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El Profesional Universitario Grado 03 Apoyo Logístico o a quien se le designe la función, mensualmente realiza en el Sistema JSP7 el registro de las entradas y salidas del almacén, acorde con los documentos soporte entregados al equipo de Contabilidad para su gestión correspondiente; en los casos en los que, en el proceso de conciliación contable, se evidencie alguna inconsistencia, el Profesional Especializado grado 06 - Contador General, o a quien este designe la función, envía correo electrónico al Profesional Universitario Grado 03 Apoyo Logístico, solicitando las aclaraciones y ajustes correspondientes y realiza nuevamente la conciliación</t>
  </si>
  <si>
    <t>El Profesional Especializado Grado 6 de Seguridad Operacional o quien él designe, verifica bimestralmente el estado de las tarjetas de conducción en el aplicativo GestSAE, comparando las tarjetas de conducción suspendidas y notificadas por escrito a los concesionarios Vs los registros de inoperabilidad en el aplicativo, como evidencia de esta actividad se deja un registro en una tabla de Excel. En caso de que sea detectada alguna alteración en los registros de las tarjetas de conducción, el Profesional Especializado Grado 6 de Seguridad Operacional o quien él designe elaborará un informe para el Director Técnico de Seguridad, quien analizará la situación y emitirá el reporte a los directores técnicos de BRT o Buses para que tomen las acciones pertinentes.
Por otra parte de manera cuatrimestral se remite un correo electrónico informando a los Directores de la Dirección Técnica de Buses y Dirección Técnica de BRT el estado de inoperatividad de las tarjetas de conducción de acuerdo a la base de datos en el sistema GestSAE para su conocimiento.</t>
  </si>
  <si>
    <t>R11</t>
  </si>
  <si>
    <t>R34</t>
  </si>
  <si>
    <t>Alto</t>
  </si>
  <si>
    <t>Omisión de información del sistema y de la entidad</t>
  </si>
  <si>
    <t>Omisión de hallazgos en las inspecciones de seguridad operacional</t>
  </si>
  <si>
    <t>Zona inherente</t>
  </si>
  <si>
    <t>Zona residual</t>
  </si>
  <si>
    <t xml:space="preserve">Moderado </t>
  </si>
  <si>
    <t>Extremo</t>
  </si>
  <si>
    <t>MAPA CALORIMETRICO RIESGOS DE CORRUPCIÓN 2024</t>
  </si>
  <si>
    <t>El Profesional Especializado Grado 06 Finanzas Corporativas - Presupuesto, verifica anualmente, al inicio de cada vigencia, a través del módulo de presupuesto del sistema JSP7, que el plan de adquisiciones cumpla con la resolución de liquidación del presupuesto expedida para la vigencia, para lo cual compara los valores de los rubros presupuestales de dicha resolución frente a los valores por rubro que se definieron en el plan anual de adquisiciones (PAA). De encontrarse diferencias, se informa a los enlaces de cada dependencia para que procedan con el ajuste en el PAA y lo informen al Profesional Especializado grado 6 de Gestion Corporativa de la Oficina Asesora de Planeación. Como evidencia  se dejan  los correos electrónicos, donde se confirma el resultado de la verificación o los ajustes a que haya lugar.</t>
  </si>
  <si>
    <t>Cada vez que se realicen modificaciones al plan de adquisiciones se revisará por parte del Profesional Universitario grado 4 de Presupuesto o quien se designe para apoyar la actividad, los soportes que justifican las modificaciones presentadas en el plan de adquisiciones, verificando que los valores  ajustados correspondan  a lo aprobado en el comité de contratación y que estén disponibles presupuestalmente. En caso de encontrarse diferencias se le informara al Profesional Especializado grado 6 de Gestion Corporativa de la Oficina Asesora de Planeación, y al enlace de la dependencia implicada para que se realicen los ajustes pertinentes. Como evidencia de dicho control se dejan los correos mensuales que se envían a las dependencias donde se informa la actualización de los requerimientos en el seguimiento presupuestal.</t>
  </si>
  <si>
    <t>Los técnicos analistas contratistas a cargo del seguimiento de infracciones llevan a cabo revisiones diarias (días hábiles) a los  hallazgos registrados en la plataformas  GESTSAE y SIAPO verificando que se ajusten  a los parámetros definidos en el Manual de Operaciones del Componente Zonal, durante este proceso, se procede a clasificar los hallazgos en registros validados o invalidados, una vez realizada la clasificación el profesional contratista con el rol de seguimiento a infracciones realiza una validación de los registros que fueron invalidados y su justificación para corroborar que efectivamente sean registros a descartar. En caso de encontrar registros omitidos o mal clasificados se realiza reunión con el Profesional Especializado Grado 6 - Gestión Operativa donde se presentan estas situaciones y se toman las acciones que permitan mejorar la desviación encontrada.
Como evidencia de este control se ha implementado un tablero de control en power bi con el detalle del estado final de cada registro, junto con los motivos técnicos específicos que respaldan su invalidación en SIAPO y eliminación en GESTSAE. 
Presentaciones de las reuniones celebradas con el  Profesional Especializado Grado 6 - Gestión Operativa</t>
  </si>
  <si>
    <t xml:space="preserve">El equipo de Técnicos grado 02 calcula y consolida el Reporte de kilometraje efectivamente ejecutado bajo los parámetros establecidos en el procedimiento GENERACIÓN DE REPORTES DE KILOMETRAJE PARA EL COMPONENTE ZONAL DEL SITP (P-DB-008),con periodicidad semanal para las concesiones de Fase III y una vez al mes para las empresas de Unidades Funcionales, el cual se remite vía correo electrónico al Profesional Especializado grado 06 de Supervisión y Control de Operación quien revisa las siguientes condiciones: 
• que se haya dado una revisión por parte del técnico al que no le correspondió la liquidación de esa semana
• que exista un archivo con el comparativo de valores históricos de kilómetros ejecutados y programados de tal manera que se pueda confirmar que los kilómetros que envían para remunerar no representen cifras extremadamente altas o bajas respecto del promedio, 
• correo remitido por  parte de un profesional contratista que apoya actividades de kilometraje quien valida los datos y en caso de encontrar duplicados remite correo para la respectiva eliminación del registro sobrante. 
En caso de encontrarse observaciones por el Profesional Especializado grado 06 de Supervisión y Control de Operación devuelve el reporte a los técnicos para los ajustes pertinentes, de lo contrario procede a enviar la información al profesional Especializado grado 06 de Remuneración de la Subgerencia Económica para el tramite permite
Como evidencia de dicho control quedan los reportes de kilometraje y correos </t>
  </si>
  <si>
    <t>Generación de vínculos afectivos al permanecer largos periodos de tiempo a cargo de tramites con la misma concesión</t>
  </si>
  <si>
    <t>La Profesional Universitario Grado 03  de Gestión Documental  bimestralmente genera el reporte de seguimiento denominado Tablero T-DOC el cual permite visualizar la cantidad de documentos pendientes por clasificar, con este reporte la Profesional Universitaria Grado 03  remitirá a las dependencias un memorando donde se solicite  la clasificación de los documentos pendientes en las bandejas de entrada de cada funcionario y dará un plazo establecido para que se atienda dicha solicitud.  En caso de que las áreas no atiendan dicha solicitud en los plazos establecidos el  grupo de gestión documental  realizará dicha clasificación.
Como evidencia del control queda el reporte de seguimiento de T-DOC y los memorandos que se emitan a las áreas</t>
  </si>
  <si>
    <t xml:space="preserve">El jefe de la Oficina de Control Interno realizará por lo menos un seguimiento a la ejecución y avance de cada uno de los trabajos de auditorías conforme al Plan Anual de Auditorías para conocer y revisar los resultados parciales y evidenciar posibles desviaciones frente al plan de pruebas de la auditoría que se estén presentando en la evaluación, las cuales deberán estar consignadas en los papeles de trabajo y de evidenciarse que se presenta alguna desviación relevante se levantará un acta para la respectiva toma de decisiones.
EVIDENCIAS: Listados de asistencia, actas de reuniones, plan de pruebas de la auditoría con papeles de trabajo y en casos de encontrarse desviaciones en los seguimientos realizados se levantara un acta que describa la situación presentada. </t>
  </si>
  <si>
    <t xml:space="preserve">
El auditor responsable del proceso de auditoría designado por el jefe de la Oficina de Control Interno, realizará por lo menos un monitoreo a las actividades propias de la auditoría a través de reuniones o mediante correo electrónico en donde se revise el proceso de auditoría conforme al plan de pruebas, donde analiza los papeles de trabajo esto con el fin de cotejar si se están presentando situaciones que desvíen o afecten el resultado conforme a la planeación inicial de la evaluación y en caso de evidenciarse que se presenta alguna situación sospechosa o desviación relevante se levantará un acta y se le informará al jefe de la Oficina de Control Interno.
EVIDENCIAS: Listados de asistencia, actas de reuniones, plan de pruebas y carpeta con papeles de trabajo. En casos de encontrarse desviaciones en los seguimientos realizados se soportará mediante acta. </t>
  </si>
  <si>
    <t>Mensualmente el Profesional Especializado grado 05 (Estudios Sectoriales) y Profesional Especializado grado 06 (Estudios Sectoriales - Seguimiento a Concesiones) y Subgerente Económico verifican la actualización mensual de tarifas, para ello comparan que en los modelos financieros y soportes, los insumos e indicadores (precio ACPM, GNV, IPP, IPC, etc.) correspondan a los publicados en las fuentes de información oficial así como las estipulaciones de los contratos de concesión.  En el evento en que se presenten diferencias se solicita por correo el ajuste correspondiente al modelo y no se tramita hasta que no se ajuste. 
Como evidencia de este control queda el correo electrónico donde se avalan las actualizaciones tarifarias por  parte del Profesional Especializado Grado 05 (Estudios Sectoriales).</t>
  </si>
  <si>
    <t>El profesional contratista del equipo POST OPERACIONAL/ RECLAMACIONES PLATAFORMA EIC, realiza la asignación semanal a cada técnico contratista post - operacional,  para lo cual se socializa un cuadro de excel con el código de cada técnico definiendo la concesión para su trámite en los tiempos del debido proceso, rotando cada dos (2) meses la concesión asignada de manera que se eviten favoritismos; esta rotación se documentará en acta y consolidado en tabla Excel. Asignados los casos cada técnico compara la reclamación de los kilómetros vs lo que esta registrado en la plataforma SAE, dejando evidencia de dicha gestión en plataforma EIC. Posteriormente el profesional contratista del equipo POST OPERACIONAL confirma en la plataforma EIC los registros que aun no han tenido respuesta  y emite un mensaje vía WhatsApp diariamente sobre el final de la jornada para informar los casos pendientes. En caso de que  no se responda las reclamaciones de los concesionarios en los plazos establecidos, se realizará la investigación del caso por parte del Profesional Especializado grado 06 de Supervisión y Control de Operación quien indagara las causas que llevaron a dicha situación y las informara al Director Técnico de Buses para que tome las acciones a que haya lugar.
Como evidencias de este control se deja un cuadro de excel con el código de cada técnico acta en que se confirma rotación del grupo y los reportes cargados en plataforma EIC.</t>
  </si>
  <si>
    <t>Semanalmente el equipo de Remuneración de Agentes del Sistema compuesto por el Profesional Especializado Grado 06 Control al Recaudo y Remuneración del Sistema, El Profesional Especializado Grado 05 de Remuneración o Profesional Universitario Grado 03 de Remuneración y/o los Contratistas; verifican el remitente y la información (operativa kilómetros, vehículos, pasajeros, etc.) reportada por las áreas técnicas mediante correo electrónico, cotejando que sea un Profesional Especializado debidamente autorizado quien envía la información.  Si la información reportada contiene variaciones atípicas, se solicita al remitente para que se revise y corrija la información técnica remitida y la reenvíe con los ajustes, de esto se deja evidencia por correo electrónico; permitiendo dar continuidad al proceso de liquidación. Es importante aclarar que la información técnica debe provenir en archivo con clave de acceso, la cual se actualiza semanalmente. Si  la información no presenta novedad se procede a realizar la liquidación previa.</t>
  </si>
  <si>
    <t xml:space="preserve">Semanalmente el Profesional Especializado Grado 05 de Remuneración o Profesional Universitario Grado 03 de Remuneración y/o los Contratistas, capturan la información de las áreas técnicas para la realización de la liquidación previa, la cual se procesa en un Excel que se ha formulado y que contiene celdas que permiten la validación de la información.  Paralelamente el Profesional Universitario Grado 03 de Remuneración y/o contratistas responsables de la captura de la información técnica en el aplicativo en ORACLE, diligencian la información y la procesan en el aplicativo y posteriormente el Profesional Especializado Grado 06 Control al Recaudo y Remuneración del Sistema concilia la información del aplicativo ORACLE vs Excel con el fin de identificar diferencias, de encontrarse se verifican y se valida la información técnica suministrada por las áreas hasta hallar las diferencias, una vez coincida la información se procede con la liquidación,  se envía por correo y oficio, la liquidación previa y  el archivo de excel a la Fiduciaria, para que ellos también efectúen la liquidación.  Como evidencia de lo anterior queda el correo que se envía  a la Fiduciaria y el Soporte de remuneración a los Agentes.  </t>
  </si>
  <si>
    <t>Semanalmente el Profesional Especializado Grado 05 de Recaudo o Profesional Universitario Grado 03 de Recaudo y/o los Contratistas, reciben el tablero de control que envía Recaudo Bogotá y cotejan que la información corresponda a la misma contenida en la Bodega de datos de TRANSMILENIO (que es replica de la Base de datos de Recaudo Bogota), con el fin de determinar la veracidad y calidad de la información relacionada con recaudo por venta y validaciones de TISC. De encontrarse diferencias, se comunica al concesionario del SIRCI por correo, con el fin de que ellos la validen y corrijan y envíen nuevamente el tablero. Una vez se tiene la información correcta, se envía la información para la liquidación al equipo de remuneración de la Subgerencia Económica por correo electrónico. Se deja como evidencia el archivo de verificaciones con los datos revisados.</t>
  </si>
  <si>
    <t>Inclusión de obligación en control de la evasión del pago del pasaje en el contrato de vigilancia y seguridad privada</t>
  </si>
  <si>
    <t>El personal de seguridad privada suministrado por la empresa de vigilancia del contrato en ejecución que presta servicios en el componente troncal del sistema, no realicen las labores de intervención anti evasión en las estaciones y portales por intereses particulares.</t>
  </si>
  <si>
    <t xml:space="preserve">Posibilidad de que el personal de seguridad privada suministrado por la empresa de vigilancia a cargo del componente troncal del sistema, reciban o soliciten cualquier dádiva o algún beneficio particular, para permitir el ingreso al Sistema a usuarios que no hayan validado el pasaje. </t>
  </si>
  <si>
    <t>Para cada contrato de vigilancia y seguridad privada, el (los) profesional (es) Grado 03 de la Dirección Técnica de Seguridad o quien estos designen, verificarán que dentro de las obligaciones del contratos de Seguridad Privada este establezca el control de evasión del pago del pasaje; mediante el equipo de apoyo a la supervisión del contrato se efectuaran visitas en campo para verificar el cumplimiento de la obligación dejando como evidencia los reportes de visita en campo a las estaciones y portales, hechas por los apoyos a la supervisión en campo, y en caso de evidenciar novedades los respectivos correos de remisión de oficios a la empresa de vigilancia, con los informes de seguimiento al contrato y se tomaran las medidas necesarias para corregir.
Evidencias: contrato(s) firmado (s) -  Informes de visita de campo - Oficios enviados (si aplica).</t>
  </si>
  <si>
    <t xml:space="preserve">                                                                                                                                                                              IDENTIFICACIÓN DEL RIESGO</t>
  </si>
  <si>
    <t xml:space="preserve">                       Características del riesgo de Corrupción</t>
  </si>
  <si>
    <t xml:space="preserve">               PROBABILIDAD</t>
  </si>
  <si>
    <t xml:space="preserve">        ZONA DE RIESGO INHERENTE</t>
  </si>
  <si>
    <t xml:space="preserve">                                                                                                                                      PLAN DE TRATAMIENTO</t>
  </si>
  <si>
    <t xml:space="preserve">                                                                         EVALUACIÓN DE RIESGOS DESPUÉS DE CONTROLES</t>
  </si>
  <si>
    <t xml:space="preserve">                                                                                                                                ANÁLISIS DE RIESGOS ANTES DE CONTROLES</t>
  </si>
  <si>
    <t xml:space="preserve">          TOTAL</t>
  </si>
  <si>
    <t xml:space="preserve">                                 CALIFICACIÓN DEL DISEÑO DEL CONTROL</t>
  </si>
  <si>
    <t xml:space="preserve">EJECUCIÓN DEL CONTROL
</t>
  </si>
  <si>
    <t xml:space="preserve">                          IMPACTO</t>
  </si>
  <si>
    <t xml:space="preserve">                                                                                                 DISEÑO DE CONTROLES</t>
  </si>
  <si>
    <t xml:space="preserve">                                                                                                                                                                                                                                                                           DISEÑO DE LOS CONTROLES</t>
  </si>
  <si>
    <t xml:space="preserve">                                                                                  RIESGO RESIDUAL</t>
  </si>
  <si>
    <t xml:space="preserve">            FECHA DE EJECUCIÓN</t>
  </si>
  <si>
    <t xml:space="preserve">     TOTAL CALIFICACIÓN</t>
  </si>
  <si>
    <t xml:space="preserve">         SOLIDEZ CONJUNTO</t>
  </si>
  <si>
    <t xml:space="preserve">                       ZONA RIESGO RESIDUAL</t>
  </si>
  <si>
    <t xml:space="preserve">              RIESGO INHERENTE</t>
  </si>
  <si>
    <t xml:space="preserve">                             PROYECTO MATRIZ DE RIESGOS DE CORRUPCIÓN 2025
  </t>
  </si>
  <si>
    <t xml:space="preserve">Cada vez que se requiera, el Profesional Especializado Grado 6  y/o los profesionales de Gestión Social (según el cambio operacional a tratar) participan en las mesas técnicas lideradas por la Subgerencia Técnica y de Servicios (STS), donde  intervienen diferentes áreas de la Entidad, en la cual se presentan las propuestas de modificaciones operacionales del Sistema y se toman las decisiones correspondientes. Posteriormente el o la  profesional de gestión social a través de correo electrónico comunica  a los Gestores Sociales la solicitud de los cambios operativos que se deben divulgar, los gestores sociales revisan el detalle de la solicitud y según corresponda solicitan a través de correo electrónico el material necesario para la divulgación. El Profesional Especializado grado 6 de gestión social o quien este designe, realiza la programación de las jornadas de divulgación en los territorios impactados por el cambio, posteriormente los gestores sociales realizan la divulgación de los cambios operacionales del Sistema con las comunidades de acuerdo con los lineamientos enmarcados en el Manual de Gestión Social (M-SC-001), dejando evidencia en el acta de actividades de gestión social (R-SC-004) con sus respectivos soportes
En caso de que la solicitud no corresponda con los cambios operaciones tratados, el gestor remite la observación al Profesional Especializado grado 6 de gestión social o quien este designe, quien informará a la Subgerencia Técnica y de Servicios para que se realicen los ajustes a que haya lugar.  
</t>
  </si>
  <si>
    <t>Actualizar el procedimiento que hace parte del sistema de gestión de la entidad, relacionado con conceptos (P-SJ-009) a cargo de la Subgerencia Jurídica</t>
  </si>
  <si>
    <t>Procedimiento (P-SJ-009) actualizado y adoptado en el sistema de gestión de la entidad</t>
  </si>
  <si>
    <t xml:space="preserve">(Numero de procedimientos actualizados / 1) * 100 </t>
  </si>
  <si>
    <t>Presentación y acta de reunión o grabación</t>
  </si>
  <si>
    <t xml:space="preserve">Realizar un taller presencial o virtual con los funcionarios que participan en el proceso de gestión de asuntos disciplinarios, en el que se haga una introducción teórica relacionada con ofrecimientos indebidos, la simulación de un caso práctico con asignación de roles (rechazar el ofrecimiento, documentar incidente, pasos a seguir) y se presenten conclusiones o reflexiones. </t>
  </si>
  <si>
    <t>(Taller realizado /  Taller programado) * 100</t>
  </si>
  <si>
    <t>Los Técnicos Operativos Grado 01, verifican mensualmente, previa solicitud del Profesional Especializado Grado 06 Mantenimiento y Aseo Infraestructura Componente Troncal, algunas actividades de mantenimiento realizadas por el contratista, mediante visitas aleatorias que se realizan a la infraestructura validando la información de las cantidades y actividades reportadas por el interventor y registrándolas en el Formato de Inspección Aleatoria.  En caso de encontrarse inconsistencias en las cantidades o actividades reportadas por el interventor, el supervisor del contrato solicita mediante correo electrónico aclaración de las novedades encontradas y ajuste en los casos que se requiera.
EVIDENCIAS. Formato de Inspección Aleatoria diligenciado.  Correos en caso que se requieran donde se solicita aclaraciones al interventor de cantidades y actividades reportadas en informe</t>
  </si>
  <si>
    <t>Verificación de  cumplimiento de indicadores contractuales</t>
  </si>
  <si>
    <t>El Profesional Especializado Grado 06 Mantenimiento y Aseo Infraestructura Componente Troncal, mensualmente verifica el cumplimiento de los indicadores establecidos contractualmente, mediante la revisión del porcentaje descrito en el Capítulo que da cumplimiento a lo solicitado en el numeral 15, literal h del Anexo Técnico de Interventoría  y la información suministrada en los informes mensuales de Interventoría. Dicha revisión queda registrada a través de la lista de obligaciones que se encuentra descrita en el numeral XII del informe mensual de supervisión y la revisión del informe de interventoría En caso de encontrar inconsistencias u observaciones frente a los resultados del indicador presentado en el informe, se devuelve mediante correo electrónico al interventor para su aclaración y ajuste. 
EVIDENCIAS. Informe mensual de supervisión Numeral XII. Lista de obligaciones diligenciada. Informe de interventoría y correos en caso que se requieran donde se solicita aclaraciones al interventor</t>
  </si>
  <si>
    <t>Realizar una (1) jornada de sensibilización al personal del contratista de mantenimiento y la interventoría acerca de la gravedad de la alteración de las cantidades de insumos ejecutadas en las obras de mantenimiento</t>
  </si>
  <si>
    <t>Listado de asistencia y acta de reunión.</t>
  </si>
  <si>
    <t xml:space="preserve">Incorporar dentro de la herramienta de control presupuestal y administrativo denominada Power BI, un seguimiento físico y presupuestal, con periodicidad mínima trimestral, de las Metas Plan de Desarrollo ( cuyo resultado global contiene elavanbce de proyectos de inversión)  acargo delaentidad y con programación físico y/o prsupuestal en la vigencia                     </t>
  </si>
  <si>
    <t>Copia de la Herramienta Power BI (de acuerdo con la periodicidad definida) con la incorporación de seguimiento de Metas PDD</t>
  </si>
  <si>
    <t>(Seguimientos Físicos y Presupuestales incoporados dentro de la herramienta PBI /1)*100</t>
  </si>
  <si>
    <t>1. Acta Gestión Social con soportes sobre el desarrollo de escenario de formación
2. Memorias del mismo</t>
  </si>
  <si>
    <t>(Un escenario de formación planeado y ejecutado/1)*100</t>
  </si>
  <si>
    <t>Realizar articulación con otras entidades para generar un escenario de sensibilización, virtual o presencial para los profesionales de gestión social que incluya las causas y consecuencias de llevar a cabo alguna de las acciones relacionadas con el riesgo de corrupción de este componente</t>
  </si>
  <si>
    <t>Socializar al interior de la Oficina de Control Interno los instrumentos de auditoría que fueron adoptados por parte de la Entidad mediante Resolución 565 de 10 de octubre de 2022.</t>
  </si>
  <si>
    <t>1 de marzo de 2025</t>
  </si>
  <si>
    <t>27 de junio de 2025</t>
  </si>
  <si>
    <t>Socialización realizada 
(Anexos firmados/# de integrantes de la OCI para la vigencia 2025)*100</t>
  </si>
  <si>
    <t>Validar dos veces al año, que tanto en el sistema ERP como el Directorio activo se encuentre implementada la funcionalidad de doble factor de autenticación (2FA) para todos los usuarios administradores.</t>
  </si>
  <si>
    <t xml:space="preserve"> No de revisiones realizadas / 2</t>
  </si>
  <si>
    <t>Generar dos (2)  espacios de sensibilización con  servidores públicos de la Entidad que gestionan PQRS con el fin de evitar el uso inadecuado de las bases de datos generadasen  la atención a traves de  las plataformas.</t>
  </si>
  <si>
    <t>Dos (2) informes de espacios de sensibilización con servidores públicos de la Entidad que gestionan PQRS con el fin de evitar el uso inadecuado de las bases de datos generadasen  la atención a traves de  las plataformas.</t>
  </si>
  <si>
    <t>(# sensibilizaciones realizadas/2 ) * 100</t>
  </si>
  <si>
    <t>Acta del equipo de Seguridad de la Información, en la cual se registra la validación realizada</t>
  </si>
  <si>
    <t>Junio de 2025</t>
  </si>
  <si>
    <t>Diciembre de 2025</t>
  </si>
  <si>
    <t>(Jornada de sensibilziacion realizada/1)*100</t>
  </si>
  <si>
    <t>Revisar que la información registrada en el sistema (KACTUS) y en Excel coincida exactamente con los documentos físicos que respaldan cada novedad.</t>
  </si>
  <si>
    <t>Cuadro de novedades de Excel</t>
  </si>
  <si>
    <t>(Número de errores detectados / Número total de registros)*100%</t>
  </si>
  <si>
    <t>Revisar periodicamente las incapacidades identificando las incapacidades emitidas por entidades no adscritas</t>
  </si>
  <si>
    <t xml:space="preserve">
Correo electrónico de SST a Talento Humano informando las incapacidades susceptibles a verificación</t>
  </si>
  <si>
    <t xml:space="preserve">
Número de revisiones de incapacidades realizadas en el periodo </t>
  </si>
  <si>
    <t>Verificar periodicamente el plan de adquisiciones frente a la resolución de liquidación del presupuesto comparando los valores de los rubros presupuestales en ambos documentos.</t>
  </si>
  <si>
    <t xml:space="preserve"> Porcentaje de ejecución del presupuesto frente a lo planificado.</t>
  </si>
  <si>
    <t>Revisar los soportes que justifican las modificaciones al plan de adquisiciones verificando que los valores ajustados estén aprobados en el comité de contratación y disponibles presupuestalmente.</t>
  </si>
  <si>
    <t>Justificaciones de las modificaciones</t>
  </si>
  <si>
    <t>Realizar un análisis / actualizar los riesgos para identificar los puntos críticos en el proceso de contratación y establecer controles específicos para cada uno.</t>
  </si>
  <si>
    <t>Matriz de riesgos de los procesos actualizada</t>
  </si>
  <si>
    <t>Número de procesos completados a tiempo en el periodo / Número total de procesos en el periodo) x 100</t>
  </si>
  <si>
    <t>Verificar el cumplimiento de los requisitos del sector asegurador en la documentación presentada para nuevas pólizas.</t>
  </si>
  <si>
    <t xml:space="preserve">Correo electrónico por parte de la compañía aseguradora </t>
  </si>
  <si>
    <t>Porcentaje de solicitudes de nuevas pólizas que cumplen con todos los requisitos establecidos por el sector asegurador y las políticas internas de la entidad.</t>
  </si>
  <si>
    <t>Verificar de manera periódica y aleatoria la existencia física de los activos, comparándola con los registros contables, y detectar posibles discrepancias.</t>
  </si>
  <si>
    <t>Informe del Inventario</t>
  </si>
  <si>
    <t>Porcentaje de los inventarios físicos que concuerdan con los registros contables.</t>
  </si>
  <si>
    <t>Verificar de manera periódica y aleatoria las planillas de control de los expedientes que cumplieron con el tiempo de préstamo establecido en el Manual de Gestión Documental</t>
  </si>
  <si>
    <t>Planilla de control</t>
  </si>
  <si>
    <t>Porcentaje de expedientes que son devueltos dentro del plazo máximo establecido en el Manual de Gestión Documental.</t>
  </si>
  <si>
    <t>Revisar de manera periódica los documentos que estan pendientes por clasificar según el reporte generado por T-DOC</t>
  </si>
  <si>
    <t>Reporte de seguimiento que genera T-DOC en el cual  se puede validar los documentos pendientes por clasificar</t>
  </si>
  <si>
    <t>Porcentaje de documentos pendientes de clasificación que son clasificados dentro del plazo establecido en el reporte generado por T-DOC.</t>
  </si>
  <si>
    <t>Realizar una reunión de sensibilización dirigida a los funcionarios y contratistas  de la dependencia, con el propósito de fortalecer su conocimiento sobre la importancia de la transparencia y las medidas anticorrupción.</t>
  </si>
  <si>
    <t>Lista de asistencia a la jornada de sensibilización</t>
  </si>
  <si>
    <t>(Reunión de sensibilización realizada / 1) * 100</t>
  </si>
  <si>
    <t>llama</t>
  </si>
  <si>
    <t>Realizar una reunión del Equipo de Abogados de Defensa Judicial de la Subgerencia Jurídica (internos y externos), entre el 01 y el 30 de junio a efectos de compartir experiencias en relación con procesos judiciales o arbitrales relevantes o que impacten en el SITP e identificar situaciones y necesidades de mejora, en aras de incentivar y aplicar mejores prácticas en la Defensa Judicial de la Entidad.</t>
  </si>
  <si>
    <t>Acta de la Reunión</t>
  </si>
  <si>
    <t>31-jun-2025</t>
  </si>
  <si>
    <t>(1 Reunión programada/1 Reunión realizada) *100</t>
  </si>
  <si>
    <t>El Director Corporativo, en conjunto con la Comisión Veedora y con el apoyo del profesional especializado grado 06 de Talento Humano, definirán y validarán los criterios para los procesos de selección, de acuerdo con el Manual para la Selección o Nombramiento, Vinculación y Desvinculación de Servidores Públicos de TRANSMILENIO S.A. segun el tipo de convocatoria, a fin de garantizar el cumplimiento de los requisitos habilitantes establecidos en el Manual de Funciones.</t>
  </si>
  <si>
    <t xml:space="preserve">Circular con los criterios definidos para adelantar el proceso de selección </t>
  </si>
  <si>
    <t xml:space="preserve">Tasa de cumplimiento = (Número de evaluaciones donde se cumplió todos los criterios / Número total de evaluaciones realizadas por el evaluador) * 100
</t>
  </si>
  <si>
    <t>Los Profesionales Especializado grado 06 (Estudios Sectoriales - Seguimiento a Concesiones), Especializado grado 05 (Estudios Sectoriales), Universitario grado 04 (Estudios Sectoriales - Seguimiento a Concesiones) de la Subgerencia Económica, realizarán las respectivas actualizaciones de los procedimientos que se apliquen a esta actividad, para tener la documentación acorde a la realidad.</t>
  </si>
  <si>
    <t>Manuales actualizados</t>
  </si>
  <si>
    <t>Manuales que aplican / Manuales actualizados</t>
  </si>
  <si>
    <t xml:space="preserve">El Profesional Especializado Grado 06 Control al Recaudo y Remuneración del Sistema, y el  Profesional Universitario Grado 03 de Remuneración realizarán un informe del Fondo de Estabilización Tarifaria -FET.  Este informe deberá contener los ingresos, Recursos requeridos a SDM para FET, Giros autorizados a TMSA, Recursos girados por TMSA a Fiducia SITP, Recursos girados desde la fiducia SITP, así como los Recursos ejecutados por unidad de caja con destino a cubrir compromisos del FET
</t>
  </si>
  <si>
    <t>Informe</t>
  </si>
  <si>
    <t>Informe Fet/1</t>
  </si>
  <si>
    <t>1. Registro de Socialización de los instrumentos de auditoría
2. Firma de los anexos por parte de cada uno de los integrantes de la OCI:
Anexo 4 Acta de Cumplimiento al Código de Ética.
Anexo 5 Acuerdo de Confidencialidad.
Anexo 6 Declaración Conflicto de Intereses</t>
  </si>
  <si>
    <t>Realizar dos jornadas de sensibilización y socialización del procedimiento P-ST-014, y la importacia del cumplimiento de los requisitos minimos</t>
  </si>
  <si>
    <t>Lista de asistencia y presentación</t>
  </si>
  <si>
    <t>(Socializaciones realizadas del procedimiento/Socializaciones planeadas)*100</t>
  </si>
  <si>
    <t>Revisar y actualizar el procedimiento para la planeación estratégica del sistema de integrado de transporte público de la ciudad a mediano y largo plazo </t>
  </si>
  <si>
    <t>Ajustes realizados</t>
  </si>
  <si>
    <t>(Lineamiento documentado y adoptado sobre estudios de transporte en el mediano y largo plazo/1)*100</t>
  </si>
  <si>
    <t>Actualizar el instructivo para diligenciar la sección de seguridad del aplicativo GestSAE, para los eventos de activación de tarjetas de operación que se encuentran suspendidas y que deban activarse antes del plazo inicial de activación.</t>
  </si>
  <si>
    <t>Instructivo actualizado</t>
  </si>
  <si>
    <t>Instructivo actualizado /1 +100</t>
  </si>
  <si>
    <t>Realizar visitas aleatorias al personal en vía para evidenciar que las actividades de vigilancia y control de la operación se realizan acorde a los protocolos establecidos, así como el reporte de la totalidad d elos hallazgos identificados producto de las inspecciones.</t>
  </si>
  <si>
    <t>Registro fotográfico de los seguimientos al personal en vía, reporte de hallazgos identificados en el período.</t>
  </si>
  <si>
    <t>(Total de visitas aleatorias / Total de visistas programadas) * 100</t>
  </si>
  <si>
    <t>Realizar aleatoriamente monitoreo por CCTV al personal de vigilancia en portales y estaciones para validar que no hagan venta irregular de pasajes o reciban dinero a cambio de permitir el ingreso sin validar el pasaje y hacer visitas de campo aleatorias para validar el cumplimiento del servicio.</t>
  </si>
  <si>
    <t>Registro fotografico extraído de los videos de monitoreo y planillas de visitas aleatorias</t>
  </si>
  <si>
    <t># de hallazgos /( (Total de visitas) + (Total de monitoreos) * 100</t>
  </si>
  <si>
    <t>(Oficio emitido a empresas contratantes /1) X 100</t>
  </si>
  <si>
    <t>Archivo de consolidación de resultados protegidos.</t>
  </si>
  <si>
    <t>(Archivos de consolidación protegidos/
1) X 100</t>
  </si>
  <si>
    <t>Notificar a las empresas contratistas la definición de los criterios de verificación de las certificaciones laborales que deben presentar el personal de fuerza operativa a vincular</t>
  </si>
  <si>
    <t>Notificación enviada con los criterios a verificar de fuerza Operativa a vincular</t>
  </si>
  <si>
    <t>(Notificación enviada a empresas contratantes de personal a vincular de Fuerza Operativa/1 ) X 100</t>
  </si>
  <si>
    <t>Oficio emitido  reiterando los descuentos a aplicar en caso de incumplimiento</t>
  </si>
  <si>
    <t>Reemplazar los archivos de formato Excel, con los que se consolida los resultados del cálculo de los indicadores, por archivos con formatos menos vulnerables al estar protegidos.</t>
  </si>
  <si>
    <t xml:space="preserve">Emitir y divulgar oficio  a empresas contratistas nuevas informando  los descuentos a aplicar en caso de incumplimientos </t>
  </si>
  <si>
    <t xml:space="preserve">Acta de la Reunión </t>
  </si>
  <si>
    <t xml:space="preserve">Identificación de los concesionarioos </t>
  </si>
  <si>
    <t xml:space="preserve">Identificar concesionarios que presenten un mayor nivel de riesgo para la estabilidad y operación del Sistema, utilizando como base el análisis exhaustivo de sus estados financieros y  proponer estrategias efectivas para mitigar su impacto. </t>
  </si>
  <si>
    <t>Gestionar un (1) curso de actualización en normativa ambiental, de preferencia  enfocado al sector movilidad (de acuerdo con disponibilidad en el mercado), para los Profesionales Especializados Gr. 06 de Gestión Ambiental</t>
  </si>
  <si>
    <t>Certificado de asistencia</t>
  </si>
  <si>
    <t>(Capacitación en tnormativa de carácter ambiental realizada/1)*100</t>
  </si>
  <si>
    <t>Realizar por lo menos una  capacitación semestral a todo el personal de programación de la DTB en los cambios y novedades de la implementación del nuevo sistema de control de flota (nuevo SAE), teniendo en cuenta que el sistema presentará cambios y novedades respecto de la versión anterior y es necesario mantener actualizada la información de todos los cambios aprobados.</t>
  </si>
  <si>
    <t>Grabaciones y material de reunión</t>
  </si>
  <si>
    <t>Cantidad de capacitaciones realizadas/2</t>
  </si>
  <si>
    <t>Realizar dos capacitaciones para el personal que ingrese en un nuevo contrato de Fuerza Operativa al inicio del contrato y un segundo espacio antes de la finalización del mismo</t>
  </si>
  <si>
    <t>Realizar por lo menos una revisión y actualización al actual procedimiento de liquidación de kilometros</t>
  </si>
  <si>
    <t>Cargue en Sigest solicitud de actualización del documento</t>
  </si>
  <si>
    <t>Actualización de procedimiento adopatada / 1</t>
  </si>
  <si>
    <t>Realizar una auditoria interna por parte del profesional especializado de Control, sobre una muestra aleatoria de casos aceptados en cada semestre del 2025</t>
  </si>
  <si>
    <t>Informe de la revisión realizada</t>
  </si>
  <si>
    <t>Auditoria al proceso  realizado en el semestre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</si>
</sst>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Tahoma"/>
      <family val="2"/>
    </font>
    <font>
      <b/>
      <sz val="18"/>
      <color indexed="81"/>
      <name val="Tahoma"/>
      <family val="2"/>
    </font>
    <font>
      <sz val="18"/>
      <color indexed="81"/>
      <name val="Tahoma"/>
      <family val="2"/>
    </font>
    <font>
      <b/>
      <sz val="16"/>
      <color indexed="81"/>
      <name val="Tahoma"/>
      <family val="2"/>
    </font>
    <font>
      <sz val="16"/>
      <color indexed="81"/>
      <name val="Tahoma"/>
      <family val="2"/>
    </font>
    <font>
      <b/>
      <sz val="9"/>
      <color indexed="81"/>
      <name val="Tahoma"/>
      <family val="2"/>
    </font>
    <font>
      <sz val="9"/>
      <color indexed="81"/>
      <name val="Tahoma"/>
      <family val="2"/>
    </font>
    <font>
      <b/>
      <sz val="12"/>
      <name val="Arial"/>
      <family val="2"/>
    </font>
    <font>
      <sz val="11"/>
      <name val="Arial"/>
      <family val="2"/>
    </font>
    <font>
      <b/>
      <sz val="16"/>
      <name val="Arial"/>
      <family val="2"/>
    </font>
    <font>
      <b/>
      <sz val="8"/>
      <name val="Arial"/>
      <family val="2"/>
    </font>
    <font>
      <sz val="8"/>
      <name val="Arial"/>
      <family val="2"/>
    </font>
    <font>
      <b/>
      <sz val="10"/>
      <name val="Arial"/>
      <family val="2"/>
    </font>
    <font>
      <sz val="20"/>
      <color indexed="8"/>
      <name val="Arial"/>
      <family val="2"/>
    </font>
    <font>
      <sz val="20"/>
      <name val="Arial"/>
      <family val="2"/>
    </font>
    <font>
      <b/>
      <sz val="12"/>
      <color indexed="81"/>
      <name val="Tahoma"/>
      <family val="2"/>
    </font>
    <font>
      <sz val="12"/>
      <color indexed="81"/>
      <name val="Tahoma"/>
      <family val="2"/>
    </font>
    <font>
      <b/>
      <sz val="20"/>
      <name val="Arial"/>
      <family val="2"/>
    </font>
    <font>
      <b/>
      <sz val="22"/>
      <name val="Arial"/>
      <family val="2"/>
    </font>
    <font>
      <b/>
      <sz val="18"/>
      <name val="Arial"/>
      <family val="2"/>
    </font>
    <font>
      <b/>
      <sz val="20"/>
      <color indexed="8"/>
      <name val="Arial"/>
      <family val="2"/>
    </font>
    <font>
      <sz val="11"/>
      <color theme="1"/>
      <name val="Calibri"/>
      <family val="2"/>
      <scheme val="minor"/>
    </font>
    <font>
      <u/>
      <sz val="10"/>
      <color theme="10"/>
      <name val="Arial"/>
      <family val="2"/>
    </font>
    <font>
      <b/>
      <sz val="18"/>
      <color theme="1"/>
      <name val="Arial"/>
      <family val="2"/>
    </font>
    <font>
      <b/>
      <sz val="16"/>
      <color theme="1"/>
      <name val="Arial"/>
      <family val="2"/>
    </font>
    <font>
      <b/>
      <sz val="12"/>
      <color rgb="FF000000"/>
      <name val="Arial"/>
      <family val="2"/>
    </font>
    <font>
      <b/>
      <sz val="8"/>
      <color rgb="FF000000"/>
      <name val="Arial"/>
      <family val="2"/>
    </font>
    <font>
      <b/>
      <sz val="10"/>
      <color rgb="FF000000"/>
      <name val="Arial"/>
      <family val="2"/>
    </font>
    <font>
      <b/>
      <sz val="20"/>
      <color theme="1"/>
      <name val="Arial"/>
      <family val="2"/>
    </font>
    <font>
      <sz val="18"/>
      <color theme="1"/>
      <name val="Arial"/>
      <family val="2"/>
    </font>
    <font>
      <sz val="20"/>
      <color rgb="FF000000"/>
      <name val="Arial"/>
      <family val="2"/>
    </font>
    <font>
      <b/>
      <sz val="20"/>
      <color rgb="FF000000"/>
      <name val="Arial"/>
      <family val="2"/>
    </font>
    <font>
      <b/>
      <sz val="24"/>
      <color theme="1"/>
      <name val="Arial"/>
      <family val="2"/>
    </font>
    <font>
      <b/>
      <sz val="16"/>
      <color rgb="FF000000"/>
      <name val="Arial"/>
      <family val="2"/>
    </font>
    <font>
      <sz val="18"/>
      <name val="Arial"/>
      <family val="2"/>
    </font>
    <font>
      <b/>
      <sz val="18"/>
      <color rgb="FF000000"/>
      <name val="Arial"/>
      <family val="2"/>
    </font>
    <font>
      <sz val="18"/>
      <color rgb="FF000000"/>
      <name val="Arial"/>
      <family val="2"/>
    </font>
    <font>
      <b/>
      <sz val="18"/>
      <color theme="0"/>
      <name val="Arial"/>
      <family val="2"/>
    </font>
    <font>
      <sz val="18"/>
      <color indexed="8"/>
      <name val="Arial"/>
      <family val="2"/>
    </font>
    <font>
      <sz val="18"/>
      <color indexed="10"/>
      <name val="Arial"/>
      <family val="2"/>
    </font>
    <font>
      <sz val="20"/>
      <color theme="1"/>
      <name val="Arial"/>
      <family val="2"/>
    </font>
    <font>
      <sz val="18"/>
      <color rgb="FFFF0000"/>
      <name val="Arial"/>
      <family val="2"/>
    </font>
    <font>
      <b/>
      <sz val="18"/>
      <color rgb="FFFFFFFF"/>
      <name val="Arial"/>
      <family val="2"/>
    </font>
    <font>
      <b/>
      <u/>
      <sz val="20"/>
      <name val="Arial"/>
      <family val="2"/>
    </font>
    <font>
      <u/>
      <sz val="20"/>
      <name val="Arial"/>
      <family val="2"/>
    </font>
    <font>
      <b/>
      <sz val="28"/>
      <color theme="1"/>
      <name val="Arial"/>
      <family val="2"/>
    </font>
    <font>
      <b/>
      <sz val="22"/>
      <color theme="1"/>
      <name val="Arial"/>
      <family val="2"/>
    </font>
    <font>
      <b/>
      <u/>
      <sz val="22"/>
      <name val="Arial"/>
      <family val="2"/>
    </font>
  </fonts>
  <fills count="2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8DB3E2"/>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rgb="FF000000"/>
      </patternFill>
    </fill>
    <fill>
      <patternFill patternType="solid">
        <fgColor theme="9" tint="-0.249977111117893"/>
        <bgColor indexed="64"/>
      </patternFill>
    </fill>
    <fill>
      <patternFill patternType="solid">
        <fgColor theme="9" tint="-0.249977111117893"/>
        <bgColor rgb="FF000000"/>
      </patternFill>
    </fill>
    <fill>
      <patternFill patternType="solid">
        <fgColor theme="4" tint="0.79998168889431442"/>
        <bgColor indexed="64"/>
      </patternFill>
    </fill>
    <fill>
      <patternFill patternType="solid">
        <fgColor rgb="FFDBE5F1"/>
        <bgColor indexed="64"/>
      </patternFill>
    </fill>
    <fill>
      <patternFill patternType="solid">
        <fgColor rgb="FFFF0000"/>
        <bgColor rgb="FF000000"/>
      </patternFill>
    </fill>
    <fill>
      <patternFill patternType="solid">
        <fgColor theme="0"/>
        <bgColor rgb="FF000000"/>
      </patternFill>
    </fill>
    <fill>
      <patternFill patternType="solid">
        <fgColor theme="9"/>
        <bgColor indexed="64"/>
      </patternFill>
    </fill>
    <fill>
      <patternFill patternType="solid">
        <fgColor rgb="FF00B0F0"/>
        <bgColor indexed="64"/>
      </patternFill>
    </fill>
    <fill>
      <patternFill patternType="solid">
        <fgColor rgb="FFFFFFFF"/>
        <bgColor rgb="FF000000"/>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style="thin">
        <color rgb="FF000000"/>
      </top>
      <bottom style="thin">
        <color indexed="64"/>
      </bottom>
      <diagonal/>
    </border>
    <border>
      <left style="medium">
        <color indexed="64"/>
      </left>
      <right/>
      <top style="medium">
        <color indexed="64"/>
      </top>
      <bottom style="thin">
        <color indexed="64"/>
      </bottom>
      <diagonal/>
    </border>
    <border>
      <left style="medium">
        <color indexed="64"/>
      </left>
      <right style="thin">
        <color rgb="FF000000"/>
      </right>
      <top style="thin">
        <color rgb="FF000000"/>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6">
    <xf numFmtId="0" fontId="0" fillId="0" borderId="0"/>
    <xf numFmtId="0" fontId="28" fillId="0" borderId="0" applyNumberFormat="0" applyFill="0" applyBorder="0" applyAlignment="0" applyProtection="0"/>
    <xf numFmtId="0" fontId="5"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6" fillId="0" borderId="0"/>
    <xf numFmtId="0" fontId="27" fillId="0" borderId="0"/>
    <xf numFmtId="0" fontId="27" fillId="0" borderId="0"/>
    <xf numFmtId="0" fontId="27" fillId="0" borderId="0"/>
    <xf numFmtId="0" fontId="27" fillId="0" borderId="0"/>
    <xf numFmtId="0" fontId="27" fillId="0" borderId="0"/>
    <xf numFmtId="0" fontId="4" fillId="0" borderId="0"/>
    <xf numFmtId="0" fontId="4"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725">
    <xf numFmtId="0" fontId="0" fillId="0" borderId="0" xfId="0"/>
    <xf numFmtId="0" fontId="17" fillId="0" borderId="0" xfId="0" applyFont="1"/>
    <xf numFmtId="0" fontId="5" fillId="0" borderId="0" xfId="0" applyFont="1" applyAlignment="1">
      <alignment horizontal="justify" vertical="center"/>
    </xf>
    <xf numFmtId="0" fontId="31" fillId="0" borderId="0" xfId="0" applyFont="1" applyAlignment="1">
      <alignment vertical="center"/>
    </xf>
    <xf numFmtId="0" fontId="17" fillId="0" borderId="0" xfId="0" applyFont="1" applyAlignment="1">
      <alignment horizontal="center"/>
    </xf>
    <xf numFmtId="0" fontId="32" fillId="4" borderId="1" xfId="0" applyFont="1" applyFill="1" applyBorder="1" applyAlignment="1">
      <alignment horizontal="center" vertical="center"/>
    </xf>
    <xf numFmtId="0" fontId="18" fillId="5" borderId="1"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2" fillId="4" borderId="2" xfId="0" applyFont="1" applyFill="1" applyBorder="1" applyAlignment="1">
      <alignment horizontal="center" vertical="center"/>
    </xf>
    <xf numFmtId="0" fontId="33" fillId="4" borderId="1" xfId="0" applyFont="1" applyFill="1" applyBorder="1" applyAlignment="1">
      <alignment horizontal="center" vertical="center"/>
    </xf>
    <xf numFmtId="0" fontId="33" fillId="4" borderId="1" xfId="0" applyFont="1" applyFill="1" applyBorder="1" applyAlignment="1">
      <alignment horizontal="center" vertical="center" wrapText="1"/>
    </xf>
    <xf numFmtId="0" fontId="33" fillId="8" borderId="1" xfId="0" applyFont="1" applyFill="1" applyBorder="1" applyAlignment="1">
      <alignment horizontal="center" vertical="center"/>
    </xf>
    <xf numFmtId="0" fontId="33" fillId="9" borderId="1" xfId="0" applyFont="1" applyFill="1" applyBorder="1" applyAlignment="1">
      <alignment horizontal="center" vertical="center" wrapText="1"/>
    </xf>
    <xf numFmtId="0" fontId="33" fillId="5" borderId="1" xfId="0" applyFont="1" applyFill="1" applyBorder="1" applyAlignment="1">
      <alignment horizontal="center" vertical="center"/>
    </xf>
    <xf numFmtId="0" fontId="33" fillId="6" borderId="1" xfId="0" applyFont="1" applyFill="1" applyBorder="1" applyAlignment="1">
      <alignment horizontal="center" vertical="center"/>
    </xf>
    <xf numFmtId="0" fontId="5" fillId="0" borderId="0" xfId="0" applyFont="1"/>
    <xf numFmtId="0" fontId="35" fillId="3" borderId="0" xfId="16" applyFont="1" applyFill="1" applyAlignment="1">
      <alignment vertical="center"/>
    </xf>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5" fillId="7" borderId="21" xfId="0" applyFont="1" applyFill="1" applyBorder="1" applyAlignment="1">
      <alignment horizontal="center" vertical="center"/>
    </xf>
    <xf numFmtId="0" fontId="0" fillId="6" borderId="21" xfId="0" applyFill="1" applyBorder="1" applyAlignment="1">
      <alignment horizontal="center" vertical="center"/>
    </xf>
    <xf numFmtId="0" fontId="0" fillId="7" borderId="21" xfId="0" applyFill="1" applyBorder="1" applyAlignment="1">
      <alignment horizontal="center" vertical="center"/>
    </xf>
    <xf numFmtId="0" fontId="5" fillId="7" borderId="22" xfId="0" applyFont="1" applyFill="1" applyBorder="1" applyAlignment="1">
      <alignment horizontal="center" vertical="center"/>
    </xf>
    <xf numFmtId="0" fontId="5" fillId="7" borderId="23" xfId="0" applyFont="1" applyFill="1" applyBorder="1" applyAlignment="1">
      <alignment horizontal="center" vertical="center"/>
    </xf>
    <xf numFmtId="0" fontId="5" fillId="6" borderId="24" xfId="0" applyFont="1" applyFill="1" applyBorder="1" applyAlignment="1">
      <alignment horizontal="center" vertical="center"/>
    </xf>
    <xf numFmtId="0" fontId="0" fillId="5" borderId="24" xfId="0" applyFill="1" applyBorder="1" applyAlignment="1">
      <alignment horizontal="center" vertical="center"/>
    </xf>
    <xf numFmtId="0" fontId="36" fillId="0" borderId="8" xfId="0" applyFont="1" applyBorder="1" applyAlignment="1">
      <alignment horizontal="center" vertical="center" wrapText="1"/>
    </xf>
    <xf numFmtId="0" fontId="20" fillId="0" borderId="0" xfId="0" applyFont="1"/>
    <xf numFmtId="0" fontId="37" fillId="0" borderId="8"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20" fillId="0" borderId="4" xfId="0" applyFont="1" applyBorder="1"/>
    <xf numFmtId="0" fontId="37" fillId="0" borderId="25" xfId="0" applyFont="1" applyBorder="1" applyAlignment="1">
      <alignment horizontal="center" vertical="center" wrapText="1"/>
    </xf>
    <xf numFmtId="0" fontId="37" fillId="0" borderId="6" xfId="0" applyFont="1" applyBorder="1" applyAlignment="1">
      <alignment horizontal="center" vertical="center" wrapText="1"/>
    </xf>
    <xf numFmtId="0" fontId="20" fillId="0" borderId="8" xfId="0" applyFont="1" applyBorder="1" applyAlignment="1">
      <alignment vertical="center" wrapText="1"/>
    </xf>
    <xf numFmtId="0" fontId="36" fillId="0" borderId="4" xfId="0" applyFont="1" applyBorder="1" applyAlignment="1">
      <alignment horizontal="justify" vertical="center" wrapText="1"/>
    </xf>
    <xf numFmtId="0" fontId="20" fillId="0" borderId="6" xfId="0" applyFont="1" applyBorder="1" applyAlignment="1">
      <alignment vertical="center" wrapText="1"/>
    </xf>
    <xf numFmtId="0" fontId="36" fillId="0" borderId="25" xfId="0" applyFont="1" applyBorder="1" applyAlignment="1">
      <alignment horizontal="justify" vertical="center" wrapText="1"/>
    </xf>
    <xf numFmtId="0" fontId="36" fillId="0" borderId="2" xfId="0" applyFont="1" applyBorder="1" applyAlignment="1">
      <alignment horizontal="justify" vertical="center" wrapText="1"/>
    </xf>
    <xf numFmtId="0" fontId="20" fillId="0" borderId="25" xfId="0" applyFont="1" applyBorder="1" applyAlignment="1">
      <alignment vertical="center" wrapText="1"/>
    </xf>
    <xf numFmtId="0" fontId="36" fillId="0" borderId="9" xfId="0" applyFont="1" applyBorder="1" applyAlignment="1">
      <alignment horizontal="center" vertical="center" wrapText="1"/>
    </xf>
    <xf numFmtId="0" fontId="34" fillId="13" borderId="1" xfId="16" applyFont="1" applyFill="1" applyBorder="1" applyAlignment="1" applyProtection="1">
      <alignment horizontal="center" vertical="center" wrapText="1"/>
      <protection locked="0"/>
    </xf>
    <xf numFmtId="0" fontId="34" fillId="13" borderId="1" xfId="9" applyFont="1" applyFill="1" applyBorder="1" applyAlignment="1" applyProtection="1">
      <alignment horizontal="center" vertical="center" wrapText="1"/>
      <protection locked="0"/>
    </xf>
    <xf numFmtId="0" fontId="30" fillId="13" borderId="1" xfId="9" applyFont="1" applyFill="1" applyBorder="1" applyAlignment="1" applyProtection="1">
      <alignment horizontal="center" vertical="center" wrapText="1"/>
      <protection locked="0"/>
    </xf>
    <xf numFmtId="0" fontId="30" fillId="13" borderId="4" xfId="16" applyFont="1" applyFill="1" applyBorder="1" applyAlignment="1" applyProtection="1">
      <alignment horizontal="center" vertical="center" wrapText="1"/>
      <protection locked="0"/>
    </xf>
    <xf numFmtId="0" fontId="30" fillId="13" borderId="1" xfId="16" applyFont="1" applyFill="1" applyBorder="1" applyAlignment="1" applyProtection="1">
      <alignment horizontal="center" vertical="center" wrapText="1"/>
      <protection locked="0"/>
    </xf>
    <xf numFmtId="0" fontId="15" fillId="13" borderId="4" xfId="16" applyFont="1" applyFill="1" applyBorder="1" applyAlignment="1" applyProtection="1">
      <alignment horizontal="center" vertical="center" wrapText="1"/>
      <protection locked="0"/>
    </xf>
    <xf numFmtId="0" fontId="39" fillId="14" borderId="4" xfId="0" applyFont="1" applyFill="1" applyBorder="1" applyAlignment="1" applyProtection="1">
      <alignment horizontal="center" vertical="center" wrapText="1"/>
      <protection locked="0"/>
    </xf>
    <xf numFmtId="0" fontId="34" fillId="14" borderId="4" xfId="0" applyFont="1" applyFill="1" applyBorder="1" applyAlignment="1" applyProtection="1">
      <alignment horizontal="center" vertical="center" wrapText="1"/>
      <protection locked="0"/>
    </xf>
    <xf numFmtId="0" fontId="38" fillId="13" borderId="1" xfId="16" applyFont="1" applyFill="1" applyBorder="1" applyAlignment="1">
      <alignment horizontal="center" vertical="center"/>
    </xf>
    <xf numFmtId="0" fontId="34" fillId="13" borderId="4" xfId="16" applyFont="1" applyFill="1" applyBorder="1" applyAlignment="1" applyProtection="1">
      <alignment horizontal="center" vertical="center" wrapText="1"/>
      <protection locked="0"/>
    </xf>
    <xf numFmtId="0" fontId="40" fillId="0" borderId="16" xfId="0" applyFont="1" applyBorder="1"/>
    <xf numFmtId="0" fontId="40" fillId="0" borderId="0" xfId="0" applyFont="1"/>
    <xf numFmtId="0" fontId="25" fillId="5" borderId="4" xfId="0" applyFont="1" applyFill="1" applyBorder="1" applyAlignment="1">
      <alignment horizontal="center" vertical="center" wrapText="1"/>
    </xf>
    <xf numFmtId="0" fontId="41" fillId="6" borderId="4" xfId="0" applyFont="1" applyFill="1" applyBorder="1" applyAlignment="1">
      <alignment horizontal="center" vertical="center" wrapText="1"/>
    </xf>
    <xf numFmtId="0" fontId="41" fillId="7" borderId="4" xfId="0" applyFont="1" applyFill="1" applyBorder="1" applyAlignment="1">
      <alignment horizontal="center" vertical="center" wrapText="1"/>
    </xf>
    <xf numFmtId="0" fontId="40" fillId="0" borderId="17" xfId="0" applyFont="1" applyBorder="1"/>
    <xf numFmtId="0" fontId="41" fillId="6" borderId="11" xfId="0" applyFont="1" applyFill="1" applyBorder="1" applyAlignment="1">
      <alignment horizontal="center" vertical="center" wrapText="1"/>
    </xf>
    <xf numFmtId="0" fontId="40" fillId="0" borderId="14" xfId="0" applyFont="1" applyBorder="1"/>
    <xf numFmtId="0" fontId="41" fillId="7" borderId="2" xfId="0" applyFont="1" applyFill="1" applyBorder="1" applyAlignment="1">
      <alignment horizontal="center" vertical="center"/>
    </xf>
    <xf numFmtId="0" fontId="41" fillId="6" borderId="2" xfId="0" applyFont="1" applyFill="1" applyBorder="1" applyAlignment="1">
      <alignment horizontal="center" vertical="center"/>
    </xf>
    <xf numFmtId="0" fontId="41" fillId="5" borderId="2" xfId="0" applyFont="1" applyFill="1" applyBorder="1" applyAlignment="1">
      <alignment horizontal="center" vertical="center"/>
    </xf>
    <xf numFmtId="0" fontId="41" fillId="8" borderId="2" xfId="0" applyFont="1" applyFill="1" applyBorder="1" applyAlignment="1">
      <alignment horizontal="center" vertical="center"/>
    </xf>
    <xf numFmtId="0" fontId="40" fillId="0" borderId="19" xfId="0" applyFont="1" applyBorder="1"/>
    <xf numFmtId="0" fontId="40" fillId="7" borderId="23" xfId="0" applyFont="1" applyFill="1" applyBorder="1" applyAlignment="1">
      <alignment horizontal="center" vertical="center"/>
    </xf>
    <xf numFmtId="0" fontId="40" fillId="7" borderId="21" xfId="0" applyFont="1" applyFill="1" applyBorder="1" applyAlignment="1">
      <alignment horizontal="center" vertical="center"/>
    </xf>
    <xf numFmtId="0" fontId="40" fillId="6" borderId="24" xfId="0" applyFont="1" applyFill="1" applyBorder="1" applyAlignment="1">
      <alignment horizontal="center" vertical="center"/>
    </xf>
    <xf numFmtId="0" fontId="40" fillId="5" borderId="24" xfId="0" applyFont="1" applyFill="1" applyBorder="1" applyAlignment="1">
      <alignment horizontal="center" vertical="center"/>
    </xf>
    <xf numFmtId="0" fontId="40" fillId="6" borderId="21" xfId="0" applyFont="1" applyFill="1" applyBorder="1" applyAlignment="1">
      <alignment horizontal="center" vertical="center"/>
    </xf>
    <xf numFmtId="0" fontId="29" fillId="2" borderId="1" xfId="9" applyFont="1" applyFill="1" applyBorder="1" applyAlignment="1" applyProtection="1">
      <alignment horizontal="center" vertical="center"/>
      <protection locked="0"/>
    </xf>
    <xf numFmtId="0" fontId="29" fillId="5" borderId="1" xfId="9" applyFont="1" applyFill="1" applyBorder="1" applyAlignment="1" applyProtection="1">
      <alignment horizontal="center" vertical="center"/>
      <protection locked="0"/>
    </xf>
    <xf numFmtId="0" fontId="29" fillId="5" borderId="1" xfId="18" applyFont="1" applyFill="1" applyBorder="1" applyAlignment="1">
      <alignment horizontal="center" vertical="center"/>
    </xf>
    <xf numFmtId="0" fontId="35" fillId="2" borderId="1" xfId="9" applyFont="1" applyFill="1" applyBorder="1" applyAlignment="1">
      <alignment horizontal="center" vertical="center"/>
    </xf>
    <xf numFmtId="0" fontId="35" fillId="2" borderId="1" xfId="9" applyFont="1" applyFill="1" applyBorder="1" applyAlignment="1">
      <alignment horizontal="center" vertical="center" wrapText="1"/>
    </xf>
    <xf numFmtId="1" fontId="25" fillId="2" borderId="1" xfId="2" applyNumberFormat="1" applyFont="1" applyFill="1" applyBorder="1" applyAlignment="1">
      <alignment horizontal="center" vertical="center"/>
    </xf>
    <xf numFmtId="0" fontId="25" fillId="8" borderId="1" xfId="2" applyFont="1" applyFill="1" applyBorder="1" applyAlignment="1">
      <alignment horizontal="center" vertical="center"/>
    </xf>
    <xf numFmtId="0" fontId="25" fillId="2" borderId="1" xfId="2" applyFont="1" applyFill="1" applyBorder="1" applyAlignment="1">
      <alignment horizontal="center" vertical="center"/>
    </xf>
    <xf numFmtId="1" fontId="29" fillId="2" borderId="1" xfId="9" applyNumberFormat="1" applyFont="1" applyFill="1" applyBorder="1" applyAlignment="1">
      <alignment horizontal="center" vertical="center"/>
    </xf>
    <xf numFmtId="0" fontId="29" fillId="8" borderId="1" xfId="9" applyFont="1" applyFill="1" applyBorder="1" applyAlignment="1" applyProtection="1">
      <alignment horizontal="center" vertical="center"/>
      <protection locked="0"/>
    </xf>
    <xf numFmtId="0" fontId="29" fillId="2" borderId="1" xfId="9" applyFont="1" applyFill="1" applyBorder="1" applyAlignment="1">
      <alignment horizontal="center" vertical="center" wrapText="1"/>
    </xf>
    <xf numFmtId="0" fontId="41" fillId="8" borderId="4" xfId="0" applyFont="1" applyFill="1" applyBorder="1" applyAlignment="1">
      <alignment horizontal="center" vertical="center"/>
    </xf>
    <xf numFmtId="0" fontId="25" fillId="12" borderId="3" xfId="2" applyFont="1" applyFill="1" applyBorder="1" applyAlignment="1">
      <alignment horizontal="center" vertical="center"/>
    </xf>
    <xf numFmtId="0" fontId="29" fillId="5" borderId="1" xfId="16" applyFont="1" applyFill="1" applyBorder="1" applyAlignment="1" applyProtection="1">
      <alignment horizontal="center" vertical="center"/>
      <protection locked="0"/>
    </xf>
    <xf numFmtId="0" fontId="35" fillId="2" borderId="1" xfId="16" applyFont="1" applyFill="1" applyBorder="1" applyAlignment="1">
      <alignment horizontal="center" vertical="center" wrapText="1"/>
    </xf>
    <xf numFmtId="0" fontId="35" fillId="2" borderId="1" xfId="16" applyFont="1" applyFill="1" applyBorder="1" applyAlignment="1">
      <alignment horizontal="center" vertical="center"/>
    </xf>
    <xf numFmtId="1" fontId="29" fillId="2" borderId="1" xfId="16" applyNumberFormat="1" applyFont="1" applyFill="1" applyBorder="1" applyAlignment="1">
      <alignment horizontal="center" vertical="center"/>
    </xf>
    <xf numFmtId="1" fontId="29" fillId="6" borderId="1" xfId="16" applyNumberFormat="1" applyFont="1" applyFill="1" applyBorder="1" applyAlignment="1">
      <alignment horizontal="center" vertical="center"/>
    </xf>
    <xf numFmtId="0" fontId="25" fillId="6" borderId="1" xfId="18" applyFont="1" applyFill="1" applyBorder="1" applyAlignment="1">
      <alignment horizontal="center" vertical="center"/>
    </xf>
    <xf numFmtId="0" fontId="29" fillId="2" borderId="1" xfId="16" applyFont="1" applyFill="1" applyBorder="1" applyAlignment="1" applyProtection="1">
      <alignment horizontal="center" vertical="center"/>
      <protection locked="0"/>
    </xf>
    <xf numFmtId="0" fontId="29" fillId="6" borderId="1" xfId="16" applyFont="1" applyFill="1" applyBorder="1" applyAlignment="1" applyProtection="1">
      <alignment horizontal="center" vertical="center"/>
      <protection locked="0"/>
    </xf>
    <xf numFmtId="1" fontId="29" fillId="7" borderId="1" xfId="16" applyNumberFormat="1" applyFont="1" applyFill="1" applyBorder="1" applyAlignment="1">
      <alignment horizontal="center" vertical="center"/>
    </xf>
    <xf numFmtId="0" fontId="43" fillId="7" borderId="1" xfId="18" applyFont="1" applyFill="1" applyBorder="1" applyAlignment="1">
      <alignment horizontal="center" vertical="center"/>
    </xf>
    <xf numFmtId="0" fontId="29" fillId="6" borderId="4" xfId="16" applyFont="1" applyFill="1" applyBorder="1" applyAlignment="1">
      <alignment horizontal="center" vertical="center" wrapText="1"/>
    </xf>
    <xf numFmtId="0" fontId="29" fillId="8" borderId="1" xfId="16" applyFont="1" applyFill="1" applyBorder="1" applyAlignment="1" applyProtection="1">
      <alignment horizontal="center" vertical="center"/>
      <protection locked="0"/>
    </xf>
    <xf numFmtId="0" fontId="41" fillId="5" borderId="1" xfId="0" applyFont="1" applyFill="1" applyBorder="1" applyAlignment="1">
      <alignment horizontal="center" vertical="center"/>
    </xf>
    <xf numFmtId="0" fontId="25" fillId="2" borderId="1" xfId="16" applyFont="1" applyFill="1" applyBorder="1" applyAlignment="1" applyProtection="1">
      <alignment horizontal="center" vertical="center"/>
      <protection locked="0"/>
    </xf>
    <xf numFmtId="0" fontId="25" fillId="8" borderId="1" xfId="9" applyFont="1" applyFill="1" applyBorder="1" applyAlignment="1" applyProtection="1">
      <alignment horizontal="center" vertical="center"/>
      <protection locked="0"/>
    </xf>
    <xf numFmtId="0" fontId="25" fillId="6" borderId="4" xfId="16" applyFont="1" applyFill="1" applyBorder="1" applyAlignment="1" applyProtection="1">
      <alignment horizontal="center" vertical="center"/>
      <protection locked="0"/>
    </xf>
    <xf numFmtId="1" fontId="29" fillId="5" borderId="1" xfId="16" applyNumberFormat="1" applyFont="1" applyFill="1" applyBorder="1" applyAlignment="1">
      <alignment horizontal="center" vertical="center"/>
    </xf>
    <xf numFmtId="0" fontId="29" fillId="7" borderId="1" xfId="16" applyFont="1" applyFill="1" applyBorder="1" applyAlignment="1" applyProtection="1">
      <alignment horizontal="center" vertical="center"/>
      <protection locked="0"/>
    </xf>
    <xf numFmtId="0" fontId="41" fillId="17" borderId="4" xfId="0" applyFont="1" applyFill="1" applyBorder="1" applyAlignment="1" applyProtection="1">
      <alignment horizontal="center" vertical="center"/>
      <protection locked="0"/>
    </xf>
    <xf numFmtId="0" fontId="41" fillId="17" borderId="4" xfId="0" applyFont="1" applyFill="1" applyBorder="1" applyAlignment="1">
      <alignment horizontal="center" vertical="center" wrapText="1"/>
    </xf>
    <xf numFmtId="1" fontId="41" fillId="17" borderId="4" xfId="2" applyNumberFormat="1" applyFont="1" applyFill="1" applyBorder="1" applyAlignment="1">
      <alignment horizontal="center" vertical="center"/>
    </xf>
    <xf numFmtId="0" fontId="25" fillId="7" borderId="1" xfId="18" applyFont="1" applyFill="1" applyBorder="1" applyAlignment="1">
      <alignment horizontal="center" vertical="center"/>
    </xf>
    <xf numFmtId="0" fontId="29" fillId="2" borderId="4" xfId="16" applyFont="1" applyFill="1" applyBorder="1" applyAlignment="1">
      <alignment horizontal="center" vertical="center"/>
    </xf>
    <xf numFmtId="0" fontId="29" fillId="2" borderId="4" xfId="16" applyFont="1" applyFill="1" applyBorder="1" applyAlignment="1">
      <alignment horizontal="center" vertical="center" wrapText="1"/>
    </xf>
    <xf numFmtId="0" fontId="35" fillId="2" borderId="4" xfId="16" applyFont="1" applyFill="1" applyBorder="1" applyAlignment="1">
      <alignment horizontal="center" vertical="center"/>
    </xf>
    <xf numFmtId="0" fontId="29" fillId="7" borderId="4" xfId="16" applyFont="1" applyFill="1" applyBorder="1" applyAlignment="1">
      <alignment horizontal="center" vertical="center"/>
    </xf>
    <xf numFmtId="0" fontId="43" fillId="7" borderId="1" xfId="16" applyFont="1" applyFill="1" applyBorder="1" applyAlignment="1" applyProtection="1">
      <alignment horizontal="center" vertical="center"/>
      <protection locked="0"/>
    </xf>
    <xf numFmtId="0" fontId="29" fillId="7" borderId="1" xfId="9" applyFont="1" applyFill="1" applyBorder="1" applyAlignment="1" applyProtection="1">
      <alignment horizontal="center" vertical="center"/>
      <protection locked="0"/>
    </xf>
    <xf numFmtId="0" fontId="40" fillId="9" borderId="1" xfId="2" applyFont="1" applyFill="1" applyBorder="1" applyAlignment="1">
      <alignment horizontal="center" vertical="center" wrapText="1"/>
    </xf>
    <xf numFmtId="0" fontId="40" fillId="9" borderId="1" xfId="21" applyFont="1" applyFill="1" applyBorder="1" applyAlignment="1">
      <alignment horizontal="justify" vertical="center" wrapText="1"/>
    </xf>
    <xf numFmtId="0" fontId="25" fillId="2" borderId="4" xfId="18" applyFont="1" applyFill="1" applyBorder="1" applyAlignment="1">
      <alignment horizontal="center" vertical="center"/>
    </xf>
    <xf numFmtId="0" fontId="25" fillId="5" borderId="4" xfId="18" applyFont="1" applyFill="1" applyBorder="1" applyAlignment="1">
      <alignment horizontal="center" vertical="center"/>
    </xf>
    <xf numFmtId="0" fontId="35" fillId="3" borderId="1" xfId="9" applyFont="1" applyFill="1" applyBorder="1" applyAlignment="1" applyProtection="1">
      <alignment horizontal="center" vertical="center"/>
      <protection locked="0"/>
    </xf>
    <xf numFmtId="0" fontId="35" fillId="3" borderId="1" xfId="9" applyFont="1" applyFill="1" applyBorder="1" applyAlignment="1">
      <alignment horizontal="center" vertical="center"/>
    </xf>
    <xf numFmtId="0" fontId="35" fillId="3" borderId="1" xfId="16" applyFont="1" applyFill="1" applyBorder="1" applyAlignment="1" applyProtection="1">
      <alignment horizontal="center" vertical="center"/>
      <protection locked="0"/>
    </xf>
    <xf numFmtId="0" fontId="25" fillId="3" borderId="1" xfId="18" applyFont="1" applyFill="1" applyBorder="1" applyAlignment="1">
      <alignment horizontal="center" vertical="center"/>
    </xf>
    <xf numFmtId="0" fontId="40" fillId="3" borderId="1" xfId="2" applyFont="1" applyFill="1" applyBorder="1" applyAlignment="1">
      <alignment horizontal="center" vertical="center" wrapText="1"/>
    </xf>
    <xf numFmtId="0" fontId="25" fillId="3" borderId="1" xfId="9" applyFont="1" applyFill="1" applyBorder="1" applyAlignment="1" applyProtection="1">
      <alignment horizontal="center" vertical="center" wrapText="1"/>
      <protection locked="0"/>
    </xf>
    <xf numFmtId="0" fontId="25" fillId="3" borderId="1" xfId="2" applyFont="1" applyFill="1" applyBorder="1" applyAlignment="1">
      <alignment horizontal="center" vertical="center" wrapText="1"/>
    </xf>
    <xf numFmtId="0" fontId="25" fillId="3" borderId="11" xfId="9" applyFont="1" applyFill="1" applyBorder="1" applyAlignment="1" applyProtection="1">
      <alignment horizontal="center" vertical="center" wrapText="1"/>
      <protection locked="0"/>
    </xf>
    <xf numFmtId="0" fontId="29" fillId="3" borderId="4" xfId="0" applyFont="1" applyFill="1" applyBorder="1" applyAlignment="1" applyProtection="1">
      <alignment horizontal="center" vertical="center" wrapText="1"/>
      <protection locked="0"/>
    </xf>
    <xf numFmtId="0" fontId="40" fillId="3" borderId="1" xfId="18" applyFont="1" applyFill="1" applyBorder="1" applyAlignment="1">
      <alignment horizontal="center" vertical="center"/>
    </xf>
    <xf numFmtId="0" fontId="25" fillId="3" borderId="3" xfId="9"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40" fillId="3" borderId="4" xfId="0" applyFont="1" applyFill="1" applyBorder="1" applyAlignment="1" applyProtection="1">
      <alignment horizontal="center" vertical="center" wrapText="1"/>
      <protection locked="0"/>
    </xf>
    <xf numFmtId="0" fontId="25" fillId="3" borderId="1" xfId="16" applyFont="1" applyFill="1" applyBorder="1" applyAlignment="1" applyProtection="1">
      <alignment horizontal="center" vertical="center" wrapText="1"/>
      <protection locked="0"/>
    </xf>
    <xf numFmtId="0" fontId="25" fillId="3" borderId="4" xfId="18" applyFont="1" applyFill="1" applyBorder="1" applyAlignment="1">
      <alignment horizontal="center" vertical="center"/>
    </xf>
    <xf numFmtId="0" fontId="40" fillId="3" borderId="4" xfId="16" applyFont="1" applyFill="1" applyBorder="1" applyAlignment="1">
      <alignment horizontal="center" vertical="center" wrapText="1"/>
    </xf>
    <xf numFmtId="0" fontId="40" fillId="3" borderId="1" xfId="16" applyFont="1" applyFill="1" applyBorder="1" applyAlignment="1" applyProtection="1">
      <alignment horizontal="center" vertical="center" wrapText="1"/>
      <protection locked="0"/>
    </xf>
    <xf numFmtId="0" fontId="40" fillId="3" borderId="1" xfId="0" applyFont="1" applyFill="1" applyBorder="1" applyAlignment="1">
      <alignment horizontal="center" vertical="center" wrapText="1"/>
    </xf>
    <xf numFmtId="0" fontId="40" fillId="3" borderId="2" xfId="18" applyFont="1" applyFill="1" applyBorder="1" applyAlignment="1">
      <alignment horizontal="center" vertical="center"/>
    </xf>
    <xf numFmtId="0" fontId="40" fillId="3" borderId="1" xfId="18" applyFont="1" applyFill="1" applyBorder="1" applyAlignment="1">
      <alignment horizontal="center" vertical="center" wrapText="1"/>
    </xf>
    <xf numFmtId="0" fontId="29" fillId="3" borderId="1" xfId="16" applyFont="1" applyFill="1" applyBorder="1" applyAlignment="1" applyProtection="1">
      <alignment horizontal="center" vertical="center" wrapText="1"/>
      <protection locked="0"/>
    </xf>
    <xf numFmtId="0" fontId="40" fillId="3" borderId="2" xfId="18" applyFont="1" applyFill="1" applyBorder="1" applyAlignment="1">
      <alignment horizontal="center" vertical="center" wrapText="1"/>
    </xf>
    <xf numFmtId="9" fontId="40" fillId="3" borderId="1" xfId="16" applyNumberFormat="1" applyFont="1" applyFill="1" applyBorder="1" applyAlignment="1" applyProtection="1">
      <alignment horizontal="center" vertical="center" wrapText="1"/>
      <protection locked="0"/>
    </xf>
    <xf numFmtId="0" fontId="35" fillId="3" borderId="1" xfId="16" applyFont="1" applyFill="1" applyBorder="1" applyAlignment="1" applyProtection="1">
      <alignment horizontal="center" vertical="center" wrapText="1"/>
      <protection locked="0"/>
    </xf>
    <xf numFmtId="0" fontId="29" fillId="3" borderId="1" xfId="16" applyFont="1" applyFill="1" applyBorder="1" applyAlignment="1">
      <alignment horizontal="center" vertical="center" wrapText="1"/>
    </xf>
    <xf numFmtId="0" fontId="25" fillId="3" borderId="4" xfId="18" applyFont="1" applyFill="1" applyBorder="1" applyAlignment="1">
      <alignment horizontal="center" vertical="center" wrapText="1"/>
    </xf>
    <xf numFmtId="0" fontId="34" fillId="11" borderId="33" xfId="16" applyFont="1" applyFill="1" applyBorder="1" applyAlignment="1" applyProtection="1">
      <alignment vertical="center"/>
      <protection locked="0"/>
    </xf>
    <xf numFmtId="0" fontId="34" fillId="11" borderId="31" xfId="16" applyFont="1" applyFill="1" applyBorder="1" applyAlignment="1" applyProtection="1">
      <alignment vertical="center"/>
      <protection locked="0"/>
    </xf>
    <xf numFmtId="0" fontId="40" fillId="3" borderId="1" xfId="0" applyFont="1" applyFill="1" applyBorder="1" applyAlignment="1" applyProtection="1">
      <alignment horizontal="center" vertical="center" wrapText="1"/>
      <protection locked="0"/>
    </xf>
    <xf numFmtId="0" fontId="42" fillId="18" borderId="4" xfId="0" applyFont="1" applyFill="1" applyBorder="1" applyAlignment="1" applyProtection="1">
      <alignment horizontal="center" vertical="center" wrapText="1"/>
      <protection locked="0"/>
    </xf>
    <xf numFmtId="0" fontId="35" fillId="3" borderId="1" xfId="9" applyFont="1" applyFill="1" applyBorder="1" applyAlignment="1" applyProtection="1">
      <alignment horizontal="center" vertical="center" wrapText="1"/>
      <protection locked="0"/>
    </xf>
    <xf numFmtId="0" fontId="40" fillId="3" borderId="1" xfId="21" applyFont="1" applyFill="1" applyBorder="1" applyAlignment="1">
      <alignment horizontal="justify" vertical="center" wrapText="1"/>
    </xf>
    <xf numFmtId="0" fontId="42" fillId="18" borderId="3" xfId="0" applyFont="1" applyFill="1" applyBorder="1" applyAlignment="1">
      <alignment horizontal="center" vertical="center" wrapText="1"/>
    </xf>
    <xf numFmtId="0" fontId="35" fillId="3" borderId="1" xfId="9" applyFont="1" applyFill="1" applyBorder="1" applyAlignment="1">
      <alignment horizontal="center" vertical="center" wrapText="1"/>
    </xf>
    <xf numFmtId="1" fontId="25" fillId="18" borderId="3" xfId="2" applyNumberFormat="1" applyFont="1" applyFill="1" applyBorder="1" applyAlignment="1">
      <alignment horizontal="center" vertical="center" wrapText="1"/>
    </xf>
    <xf numFmtId="0" fontId="35" fillId="3" borderId="1" xfId="2" applyFont="1" applyFill="1" applyBorder="1" applyAlignment="1">
      <alignment horizontal="center" vertical="center" wrapText="1"/>
    </xf>
    <xf numFmtId="0" fontId="40" fillId="3" borderId="1" xfId="21" applyFont="1" applyFill="1" applyBorder="1" applyAlignment="1">
      <alignment horizontal="left" vertical="center" wrapText="1"/>
    </xf>
    <xf numFmtId="0" fontId="42" fillId="18" borderId="10" xfId="2" applyFont="1" applyFill="1" applyBorder="1" applyAlignment="1">
      <alignment horizontal="center" vertical="center" wrapText="1"/>
    </xf>
    <xf numFmtId="0" fontId="35" fillId="3" borderId="1" xfId="16" applyFont="1" applyFill="1" applyBorder="1" applyAlignment="1">
      <alignment horizontal="center" vertical="center" wrapText="1"/>
    </xf>
    <xf numFmtId="1" fontId="25" fillId="3" borderId="1" xfId="2" applyNumberFormat="1" applyFont="1" applyFill="1" applyBorder="1" applyAlignment="1">
      <alignment horizontal="center" vertical="center" wrapText="1"/>
    </xf>
    <xf numFmtId="0" fontId="40" fillId="3" borderId="1" xfId="16" applyFont="1" applyFill="1" applyBorder="1" applyAlignment="1">
      <alignment horizontal="center" vertical="center" wrapText="1"/>
    </xf>
    <xf numFmtId="0" fontId="25" fillId="3" borderId="1" xfId="16" applyFont="1" applyFill="1" applyBorder="1" applyAlignment="1">
      <alignment horizontal="center" vertical="center" wrapText="1"/>
    </xf>
    <xf numFmtId="0" fontId="40" fillId="3" borderId="4" xfId="2" applyFont="1" applyFill="1" applyBorder="1" applyAlignment="1" applyProtection="1">
      <alignment horizontal="left" vertical="center" wrapText="1"/>
      <protection locked="0"/>
    </xf>
    <xf numFmtId="0" fontId="40" fillId="0" borderId="1" xfId="18" applyFont="1" applyBorder="1" applyAlignment="1">
      <alignment horizontal="center" vertical="center" wrapText="1"/>
    </xf>
    <xf numFmtId="0" fontId="25" fillId="0" borderId="1" xfId="16" applyFont="1" applyBorder="1" applyAlignment="1" applyProtection="1">
      <alignment horizontal="center" vertical="center" wrapText="1"/>
      <protection locked="0"/>
    </xf>
    <xf numFmtId="0" fontId="29" fillId="0" borderId="1" xfId="16" applyFont="1" applyBorder="1" applyAlignment="1" applyProtection="1">
      <alignment horizontal="center" vertical="center"/>
      <protection locked="0"/>
    </xf>
    <xf numFmtId="0" fontId="35" fillId="0" borderId="1" xfId="16" applyFont="1" applyBorder="1" applyAlignment="1" applyProtection="1">
      <alignment horizontal="center" vertical="center" wrapText="1"/>
      <protection locked="0"/>
    </xf>
    <xf numFmtId="0" fontId="29" fillId="0" borderId="4" xfId="16" applyFont="1" applyBorder="1" applyAlignment="1" applyProtection="1">
      <alignment horizontal="center" vertical="center"/>
      <protection locked="0"/>
    </xf>
    <xf numFmtId="0" fontId="29" fillId="0" borderId="4" xfId="16" applyFont="1" applyBorder="1" applyAlignment="1">
      <alignment horizontal="center" vertical="center" wrapText="1"/>
    </xf>
    <xf numFmtId="0" fontId="40" fillId="0" borderId="1" xfId="2" applyFont="1" applyBorder="1" applyAlignment="1">
      <alignment horizontal="center" vertical="center" wrapText="1"/>
    </xf>
    <xf numFmtId="0" fontId="35" fillId="0" borderId="1" xfId="2" applyFont="1" applyBorder="1" applyAlignment="1">
      <alignment horizontal="left" vertical="center" wrapText="1"/>
    </xf>
    <xf numFmtId="0" fontId="35" fillId="0" borderId="1" xfId="16" applyFont="1" applyBorder="1" applyAlignment="1">
      <alignment horizontal="center" vertical="center" wrapText="1"/>
    </xf>
    <xf numFmtId="1" fontId="25" fillId="0" borderId="1" xfId="2" applyNumberFormat="1" applyFont="1" applyBorder="1" applyAlignment="1">
      <alignment horizontal="center" vertical="center" wrapText="1"/>
    </xf>
    <xf numFmtId="1" fontId="29" fillId="0" borderId="4" xfId="16" applyNumberFormat="1" applyFont="1" applyBorder="1" applyAlignment="1">
      <alignment horizontal="center" vertical="center"/>
    </xf>
    <xf numFmtId="0" fontId="40" fillId="0" borderId="1" xfId="16" applyFont="1" applyBorder="1" applyAlignment="1" applyProtection="1">
      <alignment horizontal="center" vertical="center" wrapText="1"/>
      <protection locked="0"/>
    </xf>
    <xf numFmtId="0" fontId="35" fillId="0" borderId="1" xfId="16" applyFont="1" applyBorder="1" applyAlignment="1" applyProtection="1">
      <alignment horizontal="center" vertical="center"/>
      <protection locked="0"/>
    </xf>
    <xf numFmtId="0" fontId="35" fillId="0" borderId="4" xfId="16" applyFont="1" applyBorder="1" applyAlignment="1" applyProtection="1">
      <alignment horizontal="center" vertical="center"/>
      <protection locked="0"/>
    </xf>
    <xf numFmtId="0" fontId="35" fillId="0" borderId="4" xfId="16" applyFont="1" applyBorder="1" applyAlignment="1">
      <alignment horizontal="center" vertical="center"/>
    </xf>
    <xf numFmtId="0" fontId="40" fillId="0" borderId="1" xfId="0" applyFont="1" applyBorder="1" applyAlignment="1">
      <alignment horizontal="center" vertical="center" wrapText="1"/>
    </xf>
    <xf numFmtId="0" fontId="25" fillId="5" borderId="1" xfId="9" applyFont="1" applyFill="1" applyBorder="1" applyAlignment="1" applyProtection="1">
      <alignment horizontal="center" vertical="center"/>
      <protection locked="0"/>
    </xf>
    <xf numFmtId="0" fontId="25" fillId="7" borderId="4" xfId="16" applyFont="1" applyFill="1" applyBorder="1" applyAlignment="1">
      <alignment horizontal="center" vertical="center" wrapText="1"/>
    </xf>
    <xf numFmtId="0" fontId="25" fillId="10" borderId="4" xfId="18" applyFont="1" applyFill="1" applyBorder="1" applyAlignment="1">
      <alignment horizontal="center" vertical="center"/>
    </xf>
    <xf numFmtId="0" fontId="40" fillId="3" borderId="1" xfId="22" applyFont="1" applyFill="1" applyBorder="1" applyAlignment="1">
      <alignment horizontal="left" vertical="center" wrapText="1"/>
    </xf>
    <xf numFmtId="1" fontId="25" fillId="2" borderId="1" xfId="16" applyNumberFormat="1" applyFont="1" applyFill="1" applyBorder="1" applyAlignment="1">
      <alignment horizontal="center" vertical="center"/>
    </xf>
    <xf numFmtId="1" fontId="25" fillId="6" borderId="1" xfId="16" applyNumberFormat="1" applyFont="1" applyFill="1" applyBorder="1" applyAlignment="1">
      <alignment horizontal="center" vertical="center"/>
    </xf>
    <xf numFmtId="0" fontId="25" fillId="7" borderId="4" xfId="16" applyFont="1" applyFill="1" applyBorder="1" applyAlignment="1" applyProtection="1">
      <alignment horizontal="center" vertical="center"/>
      <protection locked="0"/>
    </xf>
    <xf numFmtId="0" fontId="25" fillId="2" borderId="4" xfId="16" applyFont="1" applyFill="1" applyBorder="1" applyAlignment="1">
      <alignment horizontal="center" vertical="center" wrapText="1"/>
    </xf>
    <xf numFmtId="1" fontId="25" fillId="7" borderId="1" xfId="16" applyNumberFormat="1" applyFont="1" applyFill="1" applyBorder="1" applyAlignment="1">
      <alignment horizontal="center" vertical="center"/>
    </xf>
    <xf numFmtId="0" fontId="35" fillId="3" borderId="1" xfId="0" applyFont="1" applyFill="1" applyBorder="1" applyAlignment="1">
      <alignment horizontal="center" vertical="center" wrapText="1"/>
    </xf>
    <xf numFmtId="0" fontId="35" fillId="3" borderId="1" xfId="0" applyFont="1" applyFill="1" applyBorder="1" applyAlignment="1">
      <alignment horizontal="left" vertical="center" wrapText="1"/>
    </xf>
    <xf numFmtId="0" fontId="40" fillId="3" borderId="1" xfId="0" applyFont="1" applyFill="1" applyBorder="1" applyAlignment="1">
      <alignment horizontal="left" vertical="center" wrapText="1"/>
    </xf>
    <xf numFmtId="0" fontId="35" fillId="3" borderId="1" xfId="4" applyFont="1" applyFill="1" applyBorder="1" applyAlignment="1">
      <alignment horizontal="center" vertical="center" wrapText="1"/>
    </xf>
    <xf numFmtId="0" fontId="40" fillId="3" borderId="1" xfId="9" applyFont="1" applyFill="1" applyBorder="1" applyAlignment="1">
      <alignment horizontal="left" vertical="center" wrapText="1"/>
    </xf>
    <xf numFmtId="0" fontId="40" fillId="3" borderId="1" xfId="9" applyFont="1" applyFill="1" applyBorder="1" applyAlignment="1" applyProtection="1">
      <alignment horizontal="center" vertical="center" wrapText="1"/>
      <protection locked="0"/>
    </xf>
    <xf numFmtId="1" fontId="29" fillId="3" borderId="1" xfId="16" applyNumberFormat="1" applyFont="1" applyFill="1" applyBorder="1" applyAlignment="1">
      <alignment horizontal="center" vertical="center" wrapText="1"/>
    </xf>
    <xf numFmtId="0" fontId="25" fillId="5" borderId="4" xfId="16" applyFont="1" applyFill="1" applyBorder="1" applyAlignment="1" applyProtection="1">
      <alignment horizontal="center" vertical="center"/>
      <protection locked="0"/>
    </xf>
    <xf numFmtId="0" fontId="29" fillId="7" borderId="1" xfId="16" applyFont="1" applyFill="1" applyBorder="1" applyAlignment="1">
      <alignment horizontal="center" vertical="center" wrapText="1"/>
    </xf>
    <xf numFmtId="0" fontId="35" fillId="3" borderId="4" xfId="16" applyFont="1" applyFill="1" applyBorder="1" applyAlignment="1" applyProtection="1">
      <alignment horizontal="center" vertical="center"/>
      <protection locked="0"/>
    </xf>
    <xf numFmtId="0" fontId="29" fillId="0" borderId="11" xfId="16" applyFont="1" applyBorder="1" applyAlignment="1" applyProtection="1">
      <alignment horizontal="center" vertical="center" wrapText="1"/>
      <protection locked="0"/>
    </xf>
    <xf numFmtId="0" fontId="29" fillId="2" borderId="1" xfId="18" applyFont="1" applyFill="1" applyBorder="1" applyAlignment="1">
      <alignment horizontal="center" vertical="center"/>
    </xf>
    <xf numFmtId="0" fontId="25" fillId="3" borderId="4" xfId="0" applyFont="1" applyFill="1" applyBorder="1" applyAlignment="1">
      <alignment horizontal="center" vertical="center" wrapText="1"/>
    </xf>
    <xf numFmtId="0" fontId="25" fillId="0" borderId="1" xfId="2" applyFont="1" applyBorder="1" applyAlignment="1">
      <alignment horizontal="center" vertical="center" wrapText="1"/>
    </xf>
    <xf numFmtId="0" fontId="35" fillId="3" borderId="1" xfId="2" applyFont="1" applyFill="1" applyBorder="1" applyAlignment="1">
      <alignment horizontal="left" vertical="center" wrapText="1"/>
    </xf>
    <xf numFmtId="0" fontId="40" fillId="3" borderId="1" xfId="2" applyFont="1" applyFill="1" applyBorder="1" applyAlignment="1">
      <alignment horizontal="left" vertical="center" wrapText="1"/>
    </xf>
    <xf numFmtId="0" fontId="43" fillId="7" borderId="4" xfId="18" applyFont="1" applyFill="1" applyBorder="1" applyAlignment="1">
      <alignment horizontal="center" vertical="center"/>
    </xf>
    <xf numFmtId="0" fontId="42" fillId="3" borderId="1" xfId="24" applyFont="1" applyFill="1" applyBorder="1" applyAlignment="1">
      <alignment horizontal="left" vertical="center" wrapText="1"/>
    </xf>
    <xf numFmtId="0" fontId="20" fillId="0" borderId="0" xfId="0" applyFont="1" applyAlignment="1">
      <alignment wrapText="1"/>
    </xf>
    <xf numFmtId="0" fontId="35" fillId="3" borderId="1" xfId="16" applyFont="1" applyFill="1" applyBorder="1" applyAlignment="1">
      <alignment horizontal="center" vertical="center"/>
    </xf>
    <xf numFmtId="0" fontId="35" fillId="3" borderId="4" xfId="16" applyFont="1" applyFill="1" applyBorder="1" applyAlignment="1">
      <alignment horizontal="center" vertical="center"/>
    </xf>
    <xf numFmtId="1" fontId="25" fillId="3" borderId="4" xfId="2" applyNumberFormat="1" applyFont="1" applyFill="1" applyBorder="1" applyAlignment="1">
      <alignment horizontal="center" vertical="center"/>
    </xf>
    <xf numFmtId="0" fontId="25" fillId="3" borderId="4" xfId="2" applyFont="1" applyFill="1" applyBorder="1" applyAlignment="1">
      <alignment horizontal="center" vertical="center"/>
    </xf>
    <xf numFmtId="0" fontId="20" fillId="3" borderId="1" xfId="0" applyFont="1" applyFill="1" applyBorder="1" applyAlignment="1">
      <alignment horizontal="center" vertical="center" wrapText="1"/>
    </xf>
    <xf numFmtId="0" fontId="40" fillId="3" borderId="4" xfId="18" applyFont="1" applyFill="1" applyBorder="1" applyAlignment="1">
      <alignment horizontal="center" vertical="center"/>
    </xf>
    <xf numFmtId="0" fontId="35" fillId="3" borderId="4" xfId="0" applyFont="1" applyFill="1" applyBorder="1" applyAlignment="1">
      <alignment horizontal="center" vertical="center" wrapText="1"/>
    </xf>
    <xf numFmtId="0" fontId="35" fillId="3" borderId="4" xfId="0" quotePrefix="1" applyFont="1" applyFill="1" applyBorder="1" applyAlignment="1">
      <alignment horizontal="justify" vertical="center" wrapText="1"/>
    </xf>
    <xf numFmtId="0" fontId="25" fillId="19" borderId="4" xfId="2" applyFont="1" applyFill="1" applyBorder="1" applyAlignment="1">
      <alignment horizontal="center" vertical="center"/>
    </xf>
    <xf numFmtId="0" fontId="25" fillId="3" borderId="42" xfId="2" applyFont="1" applyFill="1" applyBorder="1" applyAlignment="1">
      <alignment horizontal="center" vertical="center" wrapText="1"/>
    </xf>
    <xf numFmtId="0" fontId="25" fillId="3" borderId="49" xfId="2" applyFont="1" applyFill="1" applyBorder="1" applyAlignment="1">
      <alignment horizontal="center" vertical="center" wrapText="1"/>
    </xf>
    <xf numFmtId="0" fontId="41" fillId="0" borderId="42" xfId="2" applyFont="1" applyBorder="1" applyAlignment="1">
      <alignment horizontal="center" vertical="center" wrapText="1"/>
    </xf>
    <xf numFmtId="0" fontId="25" fillId="3" borderId="42" xfId="0" applyFont="1" applyFill="1" applyBorder="1" applyAlignment="1">
      <alignment horizontal="center" vertical="center" wrapText="1"/>
    </xf>
    <xf numFmtId="0" fontId="41" fillId="3" borderId="42" xfId="0" applyFont="1" applyFill="1" applyBorder="1" applyAlignment="1">
      <alignment horizontal="center" vertical="center" wrapText="1"/>
    </xf>
    <xf numFmtId="0" fontId="41" fillId="3" borderId="49" xfId="2" applyFont="1" applyFill="1" applyBorder="1" applyAlignment="1">
      <alignment horizontal="center" vertical="center" wrapText="1"/>
    </xf>
    <xf numFmtId="0" fontId="40" fillId="3" borderId="4" xfId="2" applyFont="1" applyFill="1" applyBorder="1" applyAlignment="1">
      <alignment horizontal="justify" vertical="center" wrapText="1"/>
    </xf>
    <xf numFmtId="0" fontId="40" fillId="3" borderId="1" xfId="2" applyFont="1" applyFill="1" applyBorder="1" applyAlignment="1">
      <alignment horizontal="justify" vertical="center" wrapText="1"/>
    </xf>
    <xf numFmtId="0" fontId="29" fillId="3" borderId="1" xfId="18" applyFont="1" applyFill="1" applyBorder="1" applyAlignment="1">
      <alignment horizontal="center" vertical="center" wrapText="1"/>
    </xf>
    <xf numFmtId="0" fontId="25" fillId="3" borderId="1" xfId="18" applyFont="1" applyFill="1" applyBorder="1" applyAlignment="1">
      <alignment horizontal="center" vertical="center" wrapText="1"/>
    </xf>
    <xf numFmtId="0" fontId="29" fillId="10" borderId="1" xfId="18" applyFont="1" applyFill="1" applyBorder="1" applyAlignment="1">
      <alignment horizontal="center" vertical="center"/>
    </xf>
    <xf numFmtId="0" fontId="40" fillId="3" borderId="1" xfId="0" applyFont="1" applyFill="1" applyBorder="1" applyAlignment="1">
      <alignment horizontal="justify" vertical="center" wrapText="1"/>
    </xf>
    <xf numFmtId="0" fontId="29" fillId="3" borderId="41" xfId="16" applyFont="1" applyFill="1" applyBorder="1" applyAlignment="1" applyProtection="1">
      <alignment horizontal="center" vertical="center" wrapText="1"/>
      <protection locked="0"/>
    </xf>
    <xf numFmtId="0" fontId="25" fillId="3" borderId="41" xfId="18" applyFont="1" applyFill="1" applyBorder="1" applyAlignment="1">
      <alignment horizontal="center" vertical="center"/>
    </xf>
    <xf numFmtId="0" fontId="40" fillId="3" borderId="41" xfId="2" applyFont="1" applyFill="1" applyBorder="1" applyAlignment="1">
      <alignment horizontal="center" vertical="center" wrapText="1"/>
    </xf>
    <xf numFmtId="0" fontId="25" fillId="3" borderId="41" xfId="16" applyFont="1" applyFill="1" applyBorder="1" applyAlignment="1" applyProtection="1">
      <alignment horizontal="center" vertical="center" wrapText="1"/>
      <protection locked="0"/>
    </xf>
    <xf numFmtId="0" fontId="25" fillId="3" borderId="41" xfId="2" applyFont="1" applyFill="1" applyBorder="1" applyAlignment="1">
      <alignment horizontal="center" vertical="center" wrapText="1"/>
    </xf>
    <xf numFmtId="0" fontId="40" fillId="3" borderId="41" xfId="18" applyFont="1" applyFill="1" applyBorder="1" applyAlignment="1">
      <alignment horizontal="center" vertical="center"/>
    </xf>
    <xf numFmtId="0" fontId="40" fillId="3" borderId="41" xfId="0" applyFont="1" applyFill="1" applyBorder="1" applyAlignment="1">
      <alignment horizontal="center" vertical="center" wrapText="1"/>
    </xf>
    <xf numFmtId="0" fontId="29" fillId="2" borderId="41" xfId="16" applyFont="1" applyFill="1" applyBorder="1" applyAlignment="1" applyProtection="1">
      <alignment horizontal="center" vertical="center"/>
      <protection locked="0"/>
    </xf>
    <xf numFmtId="0" fontId="29" fillId="8" borderId="41" xfId="9" applyFont="1" applyFill="1" applyBorder="1" applyAlignment="1" applyProtection="1">
      <alignment horizontal="center" vertical="center"/>
      <protection locked="0"/>
    </xf>
    <xf numFmtId="0" fontId="35" fillId="3" borderId="41" xfId="16" applyFont="1" applyFill="1" applyBorder="1" applyAlignment="1" applyProtection="1">
      <alignment horizontal="center" vertical="center"/>
      <protection locked="0"/>
    </xf>
    <xf numFmtId="0" fontId="35" fillId="3" borderId="41" xfId="16" applyFont="1" applyFill="1" applyBorder="1" applyAlignment="1">
      <alignment horizontal="center" vertical="center"/>
    </xf>
    <xf numFmtId="0" fontId="29" fillId="6" borderId="41" xfId="16" applyFont="1" applyFill="1" applyBorder="1" applyAlignment="1" applyProtection="1">
      <alignment horizontal="center" vertical="center"/>
      <protection locked="0"/>
    </xf>
    <xf numFmtId="0" fontId="29" fillId="6" borderId="41" xfId="16" applyFont="1" applyFill="1" applyBorder="1" applyAlignment="1">
      <alignment horizontal="center" vertical="center" wrapText="1"/>
    </xf>
    <xf numFmtId="0" fontId="25" fillId="6" borderId="41" xfId="18" applyFont="1" applyFill="1" applyBorder="1" applyAlignment="1">
      <alignment horizontal="center" vertical="center"/>
    </xf>
    <xf numFmtId="0" fontId="40" fillId="9" borderId="41" xfId="2" applyFont="1" applyFill="1" applyBorder="1" applyAlignment="1">
      <alignment horizontal="center" vertical="center" wrapText="1"/>
    </xf>
    <xf numFmtId="0" fontId="40" fillId="9" borderId="41" xfId="0" applyFont="1" applyFill="1" applyBorder="1" applyAlignment="1">
      <alignment horizontal="justify" vertical="center" wrapText="1"/>
    </xf>
    <xf numFmtId="0" fontId="35" fillId="2" borderId="41" xfId="16" applyFont="1" applyFill="1" applyBorder="1" applyAlignment="1">
      <alignment horizontal="center" vertical="center"/>
    </xf>
    <xf numFmtId="0" fontId="35" fillId="2" borderId="41" xfId="16" applyFont="1" applyFill="1" applyBorder="1" applyAlignment="1">
      <alignment horizontal="center" vertical="center" wrapText="1"/>
    </xf>
    <xf numFmtId="0" fontId="40" fillId="2" borderId="41" xfId="16" applyFont="1" applyFill="1" applyBorder="1" applyAlignment="1">
      <alignment horizontal="center" vertical="center" wrapText="1"/>
    </xf>
    <xf numFmtId="1" fontId="25" fillId="2" borderId="41" xfId="2" applyNumberFormat="1" applyFont="1" applyFill="1" applyBorder="1" applyAlignment="1">
      <alignment horizontal="center" vertical="center"/>
    </xf>
    <xf numFmtId="0" fontId="25" fillId="8" borderId="41" xfId="2" applyFont="1" applyFill="1" applyBorder="1" applyAlignment="1">
      <alignment horizontal="center" vertical="center"/>
    </xf>
    <xf numFmtId="0" fontId="25" fillId="2" borderId="41" xfId="2" applyFont="1" applyFill="1" applyBorder="1" applyAlignment="1">
      <alignment horizontal="center" vertical="center"/>
    </xf>
    <xf numFmtId="1" fontId="29" fillId="2" borderId="41" xfId="16" applyNumberFormat="1" applyFont="1" applyFill="1" applyBorder="1" applyAlignment="1">
      <alignment horizontal="center" vertical="center"/>
    </xf>
    <xf numFmtId="1" fontId="29" fillId="6" borderId="41" xfId="16" applyNumberFormat="1" applyFont="1" applyFill="1" applyBorder="1" applyAlignment="1">
      <alignment horizontal="center" vertical="center"/>
    </xf>
    <xf numFmtId="0" fontId="0" fillId="0" borderId="0" xfId="0" applyAlignment="1">
      <alignment horizontal="center"/>
    </xf>
    <xf numFmtId="0" fontId="34" fillId="11" borderId="11" xfId="16" applyFont="1" applyFill="1" applyBorder="1" applyAlignment="1">
      <alignment horizontal="center" vertical="center" wrapText="1"/>
    </xf>
    <xf numFmtId="0" fontId="34" fillId="11" borderId="4" xfId="16" applyFont="1" applyFill="1" applyBorder="1" applyAlignment="1" applyProtection="1">
      <alignment horizontal="center" vertical="center" wrapText="1"/>
      <protection locked="0"/>
    </xf>
    <xf numFmtId="0" fontId="23" fillId="11" borderId="4" xfId="0" applyFont="1" applyFill="1" applyBorder="1" applyAlignment="1">
      <alignment horizontal="center" vertical="center" wrapText="1"/>
    </xf>
    <xf numFmtId="0" fontId="23" fillId="11" borderId="4" xfId="1" applyFont="1" applyFill="1" applyBorder="1" applyAlignment="1">
      <alignment horizontal="center" vertical="center" textRotation="90" wrapText="1"/>
    </xf>
    <xf numFmtId="0" fontId="29" fillId="3" borderId="33" xfId="9" applyFont="1" applyFill="1" applyBorder="1" applyAlignment="1" applyProtection="1">
      <alignment horizontal="center" vertical="center" wrapText="1"/>
      <protection locked="0"/>
    </xf>
    <xf numFmtId="0" fontId="25" fillId="3" borderId="33" xfId="18" applyFont="1" applyFill="1" applyBorder="1" applyAlignment="1">
      <alignment horizontal="center" vertical="center"/>
    </xf>
    <xf numFmtId="0" fontId="40" fillId="3" borderId="33" xfId="2" applyFont="1" applyFill="1" applyBorder="1" applyAlignment="1">
      <alignment horizontal="center" vertical="center" wrapText="1"/>
    </xf>
    <xf numFmtId="0" fontId="25" fillId="3" borderId="33" xfId="9" applyFont="1" applyFill="1" applyBorder="1" applyAlignment="1" applyProtection="1">
      <alignment horizontal="center" vertical="center" wrapText="1"/>
      <protection locked="0"/>
    </xf>
    <xf numFmtId="0" fontId="25" fillId="3" borderId="33" xfId="2" applyFont="1" applyFill="1" applyBorder="1" applyAlignment="1">
      <alignment horizontal="center" vertical="center" wrapText="1"/>
    </xf>
    <xf numFmtId="0" fontId="40" fillId="3" borderId="29" xfId="18" applyFont="1" applyFill="1" applyBorder="1" applyAlignment="1">
      <alignment horizontal="center" vertical="center"/>
    </xf>
    <xf numFmtId="0" fontId="25" fillId="3" borderId="35" xfId="9" applyFont="1" applyFill="1" applyBorder="1" applyAlignment="1" applyProtection="1">
      <alignment horizontal="center" vertical="center" wrapText="1"/>
      <protection locked="0"/>
    </xf>
    <xf numFmtId="0" fontId="29" fillId="2" borderId="33" xfId="9" applyFont="1" applyFill="1" applyBorder="1" applyAlignment="1" applyProtection="1">
      <alignment horizontal="center" vertical="center"/>
      <protection locked="0"/>
    </xf>
    <xf numFmtId="0" fontId="29" fillId="8" borderId="33" xfId="9" applyFont="1" applyFill="1" applyBorder="1" applyAlignment="1" applyProtection="1">
      <alignment horizontal="center" vertical="center"/>
      <protection locked="0"/>
    </xf>
    <xf numFmtId="0" fontId="35" fillId="3" borderId="33" xfId="9" applyFont="1" applyFill="1" applyBorder="1" applyAlignment="1" applyProtection="1">
      <alignment horizontal="center" vertical="center"/>
      <protection locked="0"/>
    </xf>
    <xf numFmtId="0" fontId="35" fillId="3" borderId="33" xfId="9" applyFont="1" applyFill="1" applyBorder="1" applyAlignment="1">
      <alignment horizontal="center" vertical="center"/>
    </xf>
    <xf numFmtId="0" fontId="29" fillId="6" borderId="33" xfId="9" applyFont="1" applyFill="1" applyBorder="1" applyAlignment="1" applyProtection="1">
      <alignment horizontal="center" vertical="center"/>
      <protection locked="0"/>
    </xf>
    <xf numFmtId="0" fontId="29" fillId="2" borderId="33" xfId="9" applyFont="1" applyFill="1" applyBorder="1" applyAlignment="1">
      <alignment horizontal="center" vertical="center" wrapText="1"/>
    </xf>
    <xf numFmtId="0" fontId="29" fillId="5" borderId="33" xfId="18" applyFont="1" applyFill="1" applyBorder="1" applyAlignment="1">
      <alignment horizontal="center" vertical="center"/>
    </xf>
    <xf numFmtId="0" fontId="40" fillId="9" borderId="33" xfId="2" applyFont="1" applyFill="1" applyBorder="1" applyAlignment="1">
      <alignment horizontal="center" vertical="center" wrapText="1"/>
    </xf>
    <xf numFmtId="0" fontId="35" fillId="9" borderId="33" xfId="21" applyFont="1" applyFill="1" applyBorder="1" applyAlignment="1">
      <alignment horizontal="justify" vertical="center" wrapText="1"/>
    </xf>
    <xf numFmtId="0" fontId="35" fillId="2" borderId="33" xfId="9" applyFont="1" applyFill="1" applyBorder="1" applyAlignment="1">
      <alignment horizontal="center" vertical="center"/>
    </xf>
    <xf numFmtId="0" fontId="35" fillId="2" borderId="33" xfId="9" applyFont="1" applyFill="1" applyBorder="1" applyAlignment="1">
      <alignment horizontal="center" vertical="center" wrapText="1"/>
    </xf>
    <xf numFmtId="1" fontId="25" fillId="2" borderId="33" xfId="2" applyNumberFormat="1" applyFont="1" applyFill="1" applyBorder="1" applyAlignment="1">
      <alignment horizontal="center" vertical="center"/>
    </xf>
    <xf numFmtId="0" fontId="25" fillId="8" borderId="33" xfId="2" applyFont="1" applyFill="1" applyBorder="1" applyAlignment="1">
      <alignment horizontal="center" vertical="center"/>
    </xf>
    <xf numFmtId="0" fontId="25" fillId="2" borderId="33" xfId="2" applyFont="1" applyFill="1" applyBorder="1" applyAlignment="1">
      <alignment horizontal="center" vertical="center"/>
    </xf>
    <xf numFmtId="1" fontId="29" fillId="2" borderId="33" xfId="9" applyNumberFormat="1" applyFont="1" applyFill="1" applyBorder="1" applyAlignment="1">
      <alignment horizontal="center" vertical="center"/>
    </xf>
    <xf numFmtId="0" fontId="25" fillId="3" borderId="53" xfId="2" applyFont="1" applyFill="1" applyBorder="1" applyAlignment="1">
      <alignment horizontal="center" vertical="center" wrapText="1"/>
    </xf>
    <xf numFmtId="0" fontId="35" fillId="3" borderId="4" xfId="16" applyFont="1" applyFill="1" applyBorder="1" applyAlignment="1" applyProtection="1">
      <alignment horizontal="center" vertical="center" wrapText="1"/>
      <protection locked="0"/>
    </xf>
    <xf numFmtId="0" fontId="35" fillId="3" borderId="4" xfId="16" applyFont="1" applyFill="1" applyBorder="1" applyAlignment="1">
      <alignment horizontal="center" vertical="center" wrapText="1"/>
    </xf>
    <xf numFmtId="0" fontId="29" fillId="2" borderId="4" xfId="16" applyFont="1" applyFill="1" applyBorder="1" applyAlignment="1" applyProtection="1">
      <alignment horizontal="center" vertical="center"/>
      <protection locked="0"/>
    </xf>
    <xf numFmtId="0" fontId="29" fillId="6" borderId="4" xfId="16" applyFont="1" applyFill="1" applyBorder="1" applyAlignment="1" applyProtection="1">
      <alignment horizontal="center" vertical="center"/>
      <protection locked="0"/>
    </xf>
    <xf numFmtId="0" fontId="29" fillId="7" borderId="4" xfId="16" applyFont="1" applyFill="1" applyBorder="1" applyAlignment="1" applyProtection="1">
      <alignment horizontal="center" vertical="center"/>
      <protection locked="0"/>
    </xf>
    <xf numFmtId="0" fontId="25" fillId="2" borderId="4" xfId="2" applyFont="1" applyFill="1" applyBorder="1" applyAlignment="1">
      <alignment horizontal="center" vertical="center"/>
    </xf>
    <xf numFmtId="1" fontId="29" fillId="2" borderId="4" xfId="16" applyNumberFormat="1" applyFont="1" applyFill="1" applyBorder="1" applyAlignment="1">
      <alignment horizontal="center" vertical="center"/>
    </xf>
    <xf numFmtId="1" fontId="29" fillId="6" borderId="4" xfId="16" applyNumberFormat="1" applyFont="1" applyFill="1" applyBorder="1" applyAlignment="1">
      <alignment horizontal="center" vertical="center"/>
    </xf>
    <xf numFmtId="0" fontId="41" fillId="3" borderId="49" xfId="0" applyFont="1" applyFill="1" applyBorder="1" applyAlignment="1">
      <alignment horizontal="center" vertical="center" wrapText="1"/>
    </xf>
    <xf numFmtId="0" fontId="29" fillId="3" borderId="4" xfId="16" applyFont="1" applyFill="1" applyBorder="1" applyAlignment="1" applyProtection="1">
      <alignment horizontal="center" vertical="center" wrapText="1"/>
      <protection locked="0"/>
    </xf>
    <xf numFmtId="0" fontId="40" fillId="3" borderId="4" xfId="18" applyFont="1" applyFill="1" applyBorder="1" applyAlignment="1">
      <alignment horizontal="center" vertical="center" wrapText="1"/>
    </xf>
    <xf numFmtId="0" fontId="40" fillId="3" borderId="9" xfId="18" applyFont="1" applyFill="1" applyBorder="1" applyAlignment="1">
      <alignment horizontal="center" vertical="center" wrapText="1"/>
    </xf>
    <xf numFmtId="0" fontId="40" fillId="3" borderId="4" xfId="2" applyFont="1" applyFill="1" applyBorder="1" applyAlignment="1">
      <alignment horizontal="center" vertical="center" wrapText="1"/>
    </xf>
    <xf numFmtId="0" fontId="25" fillId="3" borderId="4" xfId="16" applyFont="1" applyFill="1" applyBorder="1" applyAlignment="1" applyProtection="1">
      <alignment horizontal="center" vertical="center" wrapText="1"/>
      <protection locked="0"/>
    </xf>
    <xf numFmtId="0" fontId="25" fillId="3" borderId="4" xfId="2" applyFont="1" applyFill="1" applyBorder="1" applyAlignment="1">
      <alignment horizontal="center" vertical="center" wrapText="1"/>
    </xf>
    <xf numFmtId="0" fontId="25" fillId="3" borderId="4" xfId="9" applyFont="1" applyFill="1" applyBorder="1" applyAlignment="1" applyProtection="1">
      <alignment horizontal="center" vertical="center" wrapText="1"/>
      <protection locked="0"/>
    </xf>
    <xf numFmtId="0" fontId="25" fillId="3" borderId="9" xfId="9" applyFont="1" applyFill="1" applyBorder="1" applyAlignment="1" applyProtection="1">
      <alignment horizontal="center" vertical="center" wrapText="1"/>
      <protection locked="0"/>
    </xf>
    <xf numFmtId="0" fontId="29" fillId="5" borderId="4" xfId="9" applyFont="1" applyFill="1" applyBorder="1" applyAlignment="1" applyProtection="1">
      <alignment horizontal="center" vertical="center"/>
      <protection locked="0"/>
    </xf>
    <xf numFmtId="0" fontId="29" fillId="10" borderId="4" xfId="18" applyFont="1" applyFill="1" applyBorder="1" applyAlignment="1">
      <alignment horizontal="center" vertical="center"/>
    </xf>
    <xf numFmtId="1" fontId="25" fillId="3" borderId="4" xfId="2" applyNumberFormat="1" applyFont="1" applyFill="1" applyBorder="1" applyAlignment="1">
      <alignment horizontal="center" vertical="center" wrapText="1"/>
    </xf>
    <xf numFmtId="0" fontId="25" fillId="8" borderId="4" xfId="2" applyFont="1" applyFill="1" applyBorder="1" applyAlignment="1">
      <alignment horizontal="center" vertical="center"/>
    </xf>
    <xf numFmtId="0" fontId="40" fillId="3" borderId="4" xfId="16" applyFont="1" applyFill="1" applyBorder="1" applyAlignment="1" applyProtection="1">
      <alignment horizontal="center" vertical="center" wrapText="1"/>
      <protection locked="0"/>
    </xf>
    <xf numFmtId="0" fontId="41" fillId="3" borderId="42" xfId="2" applyFont="1" applyFill="1" applyBorder="1" applyAlignment="1">
      <alignment horizontal="center" vertical="center" wrapText="1"/>
    </xf>
    <xf numFmtId="1" fontId="25" fillId="2" borderId="4" xfId="2" applyNumberFormat="1" applyFont="1" applyFill="1" applyBorder="1" applyAlignment="1">
      <alignment horizontal="center" vertical="center"/>
    </xf>
    <xf numFmtId="0" fontId="25" fillId="3" borderId="9" xfId="16" applyFont="1" applyFill="1" applyBorder="1" applyAlignment="1" applyProtection="1">
      <alignment horizontal="center" vertical="center" wrapText="1"/>
      <protection locked="0"/>
    </xf>
    <xf numFmtId="0" fontId="40" fillId="3" borderId="4" xfId="0" applyFont="1" applyFill="1" applyBorder="1" applyAlignment="1">
      <alignment horizontal="center" vertical="center" wrapText="1"/>
    </xf>
    <xf numFmtId="0" fontId="25" fillId="2" borderId="4" xfId="16" applyFont="1" applyFill="1" applyBorder="1" applyAlignment="1" applyProtection="1">
      <alignment horizontal="center" vertical="center"/>
      <protection locked="0"/>
    </xf>
    <xf numFmtId="0" fontId="35" fillId="0" borderId="4" xfId="16" applyFont="1" applyBorder="1" applyAlignment="1" applyProtection="1">
      <alignment horizontal="center" vertical="center" wrapText="1"/>
      <protection locked="0"/>
    </xf>
    <xf numFmtId="0" fontId="35" fillId="0" borderId="4" xfId="16" applyFont="1" applyBorder="1" applyAlignment="1">
      <alignment horizontal="center" vertical="center" wrapText="1"/>
    </xf>
    <xf numFmtId="0" fontId="25" fillId="0" borderId="9" xfId="9" applyFont="1" applyBorder="1" applyAlignment="1" applyProtection="1">
      <alignment horizontal="center" vertical="center" wrapText="1"/>
      <protection locked="0"/>
    </xf>
    <xf numFmtId="0" fontId="40" fillId="0" borderId="4" xfId="18" applyFont="1" applyBorder="1" applyAlignment="1">
      <alignment horizontal="center" vertical="center" wrapText="1"/>
    </xf>
    <xf numFmtId="0" fontId="40" fillId="0" borderId="9" xfId="18" applyFont="1" applyBorder="1" applyAlignment="1">
      <alignment horizontal="center" vertical="center" wrapText="1"/>
    </xf>
    <xf numFmtId="0" fontId="25" fillId="0" borderId="9" xfId="16" applyFont="1" applyBorder="1" applyAlignment="1" applyProtection="1">
      <alignment horizontal="center" vertical="center" wrapText="1"/>
      <protection locked="0"/>
    </xf>
    <xf numFmtId="0" fontId="29" fillId="3" borderId="49" xfId="0" applyFont="1" applyFill="1" applyBorder="1" applyAlignment="1">
      <alignment horizontal="center" vertical="center" wrapText="1"/>
    </xf>
    <xf numFmtId="0" fontId="35" fillId="3" borderId="4" xfId="2" applyFont="1" applyFill="1" applyBorder="1" applyAlignment="1">
      <alignment horizontal="center" vertical="center" wrapText="1"/>
    </xf>
    <xf numFmtId="0" fontId="29" fillId="7" borderId="4" xfId="16" applyFont="1" applyFill="1" applyBorder="1" applyAlignment="1">
      <alignment horizontal="center" vertical="center" wrapText="1"/>
    </xf>
    <xf numFmtId="0" fontId="29" fillId="5" borderId="4" xfId="16" applyFont="1" applyFill="1" applyBorder="1" applyAlignment="1" applyProtection="1">
      <alignment horizontal="center" vertical="center"/>
      <protection locked="0"/>
    </xf>
    <xf numFmtId="0" fontId="34" fillId="11" borderId="4" xfId="16" applyFont="1" applyFill="1" applyBorder="1" applyAlignment="1">
      <alignment horizontal="center" vertical="center" wrapText="1"/>
    </xf>
    <xf numFmtId="0" fontId="34" fillId="3" borderId="4" xfId="16" applyFont="1" applyFill="1" applyBorder="1" applyAlignment="1">
      <alignment horizontal="center" vertical="center" wrapText="1"/>
    </xf>
    <xf numFmtId="1" fontId="29" fillId="7" borderId="4" xfId="16" applyNumberFormat="1" applyFont="1" applyFill="1" applyBorder="1" applyAlignment="1">
      <alignment horizontal="center" vertical="center"/>
    </xf>
    <xf numFmtId="1" fontId="25" fillId="0" borderId="4" xfId="2" applyNumberFormat="1" applyFont="1" applyBorder="1" applyAlignment="1">
      <alignment horizontal="center" vertical="center"/>
    </xf>
    <xf numFmtId="0" fontId="25" fillId="3" borderId="41" xfId="9" applyFont="1" applyFill="1" applyBorder="1" applyAlignment="1" applyProtection="1">
      <alignment horizontal="center" vertical="center" wrapText="1"/>
      <protection locked="0"/>
    </xf>
    <xf numFmtId="0" fontId="25" fillId="3" borderId="42" xfId="16" applyFont="1" applyFill="1" applyBorder="1" applyAlignment="1">
      <alignment horizontal="center" vertical="center"/>
    </xf>
    <xf numFmtId="0" fontId="25" fillId="3" borderId="42" xfId="16" applyFont="1" applyFill="1" applyBorder="1" applyAlignment="1">
      <alignment horizontal="center" vertical="center" wrapText="1"/>
    </xf>
    <xf numFmtId="0" fontId="25" fillId="3" borderId="49" xfId="16" applyFont="1" applyFill="1" applyBorder="1" applyAlignment="1">
      <alignment horizontal="center" vertical="center" wrapText="1"/>
    </xf>
    <xf numFmtId="0" fontId="25" fillId="3" borderId="54" xfId="16" applyFont="1" applyFill="1" applyBorder="1" applyAlignment="1">
      <alignment horizontal="center" vertical="center" wrapText="1"/>
    </xf>
    <xf numFmtId="0" fontId="25" fillId="3" borderId="55" xfId="16" applyFont="1" applyFill="1" applyBorder="1" applyAlignment="1">
      <alignment horizontal="center" vertical="center" wrapText="1"/>
    </xf>
    <xf numFmtId="0" fontId="25" fillId="3" borderId="52" xfId="16" applyFont="1" applyFill="1" applyBorder="1" applyAlignment="1">
      <alignment horizontal="center" vertical="center" wrapText="1"/>
    </xf>
    <xf numFmtId="0" fontId="35" fillId="3" borderId="4" xfId="9" applyFont="1" applyFill="1" applyBorder="1" applyAlignment="1">
      <alignment horizontal="center" vertical="center" wrapText="1"/>
    </xf>
    <xf numFmtId="0" fontId="41" fillId="3" borderId="51" xfId="0" applyFont="1" applyFill="1" applyBorder="1" applyAlignment="1">
      <alignment horizontal="center" vertical="center" wrapText="1"/>
    </xf>
    <xf numFmtId="0" fontId="35" fillId="0" borderId="0" xfId="16" applyFont="1" applyAlignment="1">
      <alignment vertical="center"/>
    </xf>
    <xf numFmtId="0" fontId="35" fillId="0" borderId="0" xfId="16" applyFont="1" applyAlignment="1">
      <alignment vertical="center" wrapText="1"/>
    </xf>
    <xf numFmtId="0" fontId="35" fillId="0" borderId="1" xfId="16" applyFont="1" applyBorder="1" applyAlignment="1">
      <alignment vertical="center" wrapText="1"/>
    </xf>
    <xf numFmtId="0" fontId="35" fillId="0" borderId="0" xfId="16" applyFont="1" applyAlignment="1">
      <alignment horizontal="center" vertical="center"/>
    </xf>
    <xf numFmtId="0" fontId="40" fillId="0" borderId="0" xfId="16" applyFont="1" applyAlignment="1">
      <alignment vertical="center"/>
    </xf>
    <xf numFmtId="0" fontId="35" fillId="0" borderId="0" xfId="16" applyFont="1" applyAlignment="1" applyProtection="1">
      <alignment horizontal="center" vertical="center" wrapText="1"/>
      <protection locked="0"/>
    </xf>
    <xf numFmtId="0" fontId="29" fillId="0" borderId="0" xfId="16" applyFont="1" applyAlignment="1" applyProtection="1">
      <alignment horizontal="center" vertical="center" wrapText="1"/>
      <protection locked="0"/>
    </xf>
    <xf numFmtId="0" fontId="35" fillId="0" borderId="0" xfId="16" applyFont="1" applyAlignment="1">
      <alignment horizontal="center" vertical="center" wrapText="1"/>
    </xf>
    <xf numFmtId="0" fontId="29" fillId="0" borderId="0" xfId="16" applyFont="1" applyAlignment="1">
      <alignment horizontal="center" vertical="center" wrapText="1"/>
    </xf>
    <xf numFmtId="0" fontId="29" fillId="0" borderId="0" xfId="16" applyFont="1" applyAlignment="1" applyProtection="1">
      <alignment horizontal="center" vertical="center"/>
      <protection locked="0"/>
    </xf>
    <xf numFmtId="1" fontId="35" fillId="0" borderId="0" xfId="16" applyNumberFormat="1" applyFont="1" applyAlignment="1">
      <alignment horizontal="center" vertical="center"/>
    </xf>
    <xf numFmtId="0" fontId="29" fillId="0" borderId="0" xfId="16" applyFont="1" applyAlignment="1">
      <alignment horizontal="center" vertical="center"/>
    </xf>
    <xf numFmtId="0" fontId="46" fillId="0" borderId="0" xfId="16" applyFont="1" applyAlignment="1">
      <alignment horizontal="center" vertical="center"/>
    </xf>
    <xf numFmtId="0" fontId="46" fillId="0" borderId="0" xfId="16" applyFont="1" applyAlignment="1">
      <alignment vertical="center"/>
    </xf>
    <xf numFmtId="0" fontId="40" fillId="3" borderId="33" xfId="0" applyFont="1" applyFill="1" applyBorder="1" applyAlignment="1">
      <alignment horizontal="center" vertical="center" wrapText="1"/>
    </xf>
    <xf numFmtId="15" fontId="35" fillId="3" borderId="33" xfId="16" applyNumberFormat="1" applyFont="1" applyFill="1" applyBorder="1" applyAlignment="1">
      <alignment horizontal="center" vertical="center"/>
    </xf>
    <xf numFmtId="0" fontId="40" fillId="3" borderId="36" xfId="0" applyFont="1" applyFill="1" applyBorder="1" applyAlignment="1">
      <alignment horizontal="center" vertical="center" wrapText="1"/>
    </xf>
    <xf numFmtId="15" fontId="35" fillId="3" borderId="1" xfId="16" applyNumberFormat="1" applyFont="1" applyFill="1" applyBorder="1" applyAlignment="1">
      <alignment horizontal="center" vertical="center"/>
    </xf>
    <xf numFmtId="0" fontId="40" fillId="3" borderId="38" xfId="0" applyFont="1" applyFill="1" applyBorder="1" applyAlignment="1">
      <alignment horizontal="center" vertical="center" wrapText="1"/>
    </xf>
    <xf numFmtId="0" fontId="35" fillId="3" borderId="38" xfId="16" applyFont="1" applyFill="1" applyBorder="1" applyAlignment="1">
      <alignment horizontal="center" vertical="center" wrapText="1"/>
    </xf>
    <xf numFmtId="15" fontId="35" fillId="3" borderId="4" xfId="16" applyNumberFormat="1" applyFont="1" applyFill="1" applyBorder="1" applyAlignment="1">
      <alignment horizontal="center" vertical="center"/>
    </xf>
    <xf numFmtId="0" fontId="42" fillId="3" borderId="1" xfId="16" applyFont="1" applyFill="1" applyBorder="1" applyAlignment="1">
      <alignment horizontal="center" vertical="center" wrapText="1"/>
    </xf>
    <xf numFmtId="0" fontId="42" fillId="3" borderId="1" xfId="25" applyFont="1" applyFill="1" applyBorder="1" applyAlignment="1">
      <alignment horizontal="center" vertical="center" wrapText="1"/>
    </xf>
    <xf numFmtId="0" fontId="42" fillId="3" borderId="38" xfId="25" applyFont="1" applyFill="1" applyBorder="1" applyAlignment="1">
      <alignment horizontal="center" vertical="center" wrapText="1"/>
    </xf>
    <xf numFmtId="15" fontId="40" fillId="3" borderId="1" xfId="16" applyNumberFormat="1" applyFont="1" applyFill="1" applyBorder="1" applyAlignment="1">
      <alignment horizontal="center" vertical="center" wrapText="1"/>
    </xf>
    <xf numFmtId="0" fontId="40" fillId="3" borderId="38" xfId="16" applyFont="1" applyFill="1" applyBorder="1" applyAlignment="1">
      <alignment horizontal="center" vertical="center" wrapText="1"/>
    </xf>
    <xf numFmtId="0" fontId="40" fillId="0" borderId="39" xfId="16" applyFont="1" applyBorder="1" applyAlignment="1">
      <alignment horizontal="center" vertical="center" wrapText="1"/>
    </xf>
    <xf numFmtId="0" fontId="42" fillId="3" borderId="4" xfId="0" applyFont="1" applyFill="1" applyBorder="1" applyAlignment="1">
      <alignment horizontal="center" vertical="center" wrapText="1"/>
    </xf>
    <xf numFmtId="0" fontId="42" fillId="3" borderId="38" xfId="0" applyFont="1" applyFill="1" applyBorder="1" applyAlignment="1">
      <alignment horizontal="center" vertical="center" wrapText="1"/>
    </xf>
    <xf numFmtId="0" fontId="42" fillId="3" borderId="41" xfId="16" applyFont="1" applyFill="1" applyBorder="1" applyAlignment="1">
      <alignment horizontal="center" vertical="center" wrapText="1"/>
    </xf>
    <xf numFmtId="0" fontId="35" fillId="3" borderId="41" xfId="16" applyFont="1" applyFill="1" applyBorder="1" applyAlignment="1">
      <alignment horizontal="center" vertical="center" wrapText="1"/>
    </xf>
    <xf numFmtId="15" fontId="40" fillId="0" borderId="41" xfId="16" applyNumberFormat="1" applyFont="1" applyBorder="1" applyAlignment="1">
      <alignment horizontal="center" vertical="center" wrapText="1"/>
    </xf>
    <xf numFmtId="0" fontId="16" fillId="4" borderId="42" xfId="0" applyFont="1" applyFill="1" applyBorder="1" applyAlignment="1">
      <alignment horizontal="center" vertical="center"/>
    </xf>
    <xf numFmtId="0" fontId="32" fillId="4" borderId="57" xfId="0" applyFont="1" applyFill="1" applyBorder="1" applyAlignment="1">
      <alignment horizontal="center" vertical="center"/>
    </xf>
    <xf numFmtId="0" fontId="32" fillId="5" borderId="42" xfId="0" applyFont="1" applyFill="1" applyBorder="1" applyAlignment="1">
      <alignment horizontal="center" vertical="center"/>
    </xf>
    <xf numFmtId="0" fontId="32" fillId="6" borderId="42" xfId="0" applyFont="1" applyFill="1" applyBorder="1" applyAlignment="1">
      <alignment horizontal="center" vertical="center"/>
    </xf>
    <xf numFmtId="0" fontId="32" fillId="7" borderId="51" xfId="0" applyFont="1" applyFill="1" applyBorder="1" applyAlignment="1">
      <alignment horizontal="center" vertical="center"/>
    </xf>
    <xf numFmtId="0" fontId="33" fillId="7" borderId="41" xfId="0" applyFont="1" applyFill="1" applyBorder="1" applyAlignment="1">
      <alignment horizontal="center" vertical="center" wrapText="1"/>
    </xf>
    <xf numFmtId="0" fontId="18" fillId="4" borderId="42" xfId="0" applyFont="1" applyFill="1" applyBorder="1" applyAlignment="1">
      <alignment horizontal="center" vertical="center"/>
    </xf>
    <xf numFmtId="0" fontId="33" fillId="4" borderId="38" xfId="0" applyFont="1" applyFill="1" applyBorder="1" applyAlignment="1">
      <alignment horizontal="center" vertical="center" wrapText="1"/>
    </xf>
    <xf numFmtId="0" fontId="33" fillId="8" borderId="42" xfId="0" applyFont="1" applyFill="1" applyBorder="1" applyAlignment="1">
      <alignment horizontal="center" vertical="center"/>
    </xf>
    <xf numFmtId="0" fontId="33" fillId="9" borderId="38" xfId="0" applyFont="1" applyFill="1" applyBorder="1" applyAlignment="1">
      <alignment horizontal="center" vertical="center" wrapText="1"/>
    </xf>
    <xf numFmtId="0" fontId="33" fillId="5" borderId="42" xfId="0" applyFont="1" applyFill="1" applyBorder="1" applyAlignment="1">
      <alignment horizontal="center" vertical="center"/>
    </xf>
    <xf numFmtId="0" fontId="33" fillId="6" borderId="42" xfId="0" applyFont="1" applyFill="1" applyBorder="1" applyAlignment="1">
      <alignment horizontal="center" vertical="center"/>
    </xf>
    <xf numFmtId="0" fontId="33" fillId="7" borderId="51" xfId="0" applyFont="1" applyFill="1" applyBorder="1" applyAlignment="1">
      <alignment horizontal="center" vertical="center"/>
    </xf>
    <xf numFmtId="0" fontId="33" fillId="7" borderId="41" xfId="0" applyFont="1" applyFill="1" applyBorder="1" applyAlignment="1">
      <alignment horizontal="center" vertical="center"/>
    </xf>
    <xf numFmtId="0" fontId="33" fillId="9" borderId="41" xfId="0" applyFont="1" applyFill="1" applyBorder="1" applyAlignment="1">
      <alignment horizontal="center" vertical="center" wrapText="1"/>
    </xf>
    <xf numFmtId="0" fontId="33" fillId="9" borderId="46" xfId="0" applyFont="1" applyFill="1" applyBorder="1" applyAlignment="1">
      <alignment horizontal="center" vertical="center" wrapText="1"/>
    </xf>
    <xf numFmtId="0" fontId="25" fillId="3" borderId="9" xfId="2" applyFont="1" applyFill="1" applyBorder="1" applyAlignment="1">
      <alignment horizontal="center" vertical="center" wrapText="1"/>
    </xf>
    <xf numFmtId="0" fontId="25" fillId="2" borderId="9" xfId="2" applyFont="1" applyFill="1" applyBorder="1" applyAlignment="1">
      <alignment horizontal="center" vertical="center"/>
    </xf>
    <xf numFmtId="1" fontId="25" fillId="0" borderId="8" xfId="2" applyNumberFormat="1" applyFont="1" applyBorder="1" applyAlignment="1">
      <alignment horizontal="center" vertical="center"/>
    </xf>
    <xf numFmtId="0" fontId="29" fillId="5" borderId="9" xfId="9" applyFont="1" applyFill="1" applyBorder="1" applyAlignment="1" applyProtection="1">
      <alignment horizontal="center" vertical="center"/>
      <protection locked="0"/>
    </xf>
    <xf numFmtId="0" fontId="34" fillId="11" borderId="29" xfId="16" applyFont="1" applyFill="1" applyBorder="1" applyAlignment="1" applyProtection="1">
      <alignment horizontal="center" vertical="center" wrapText="1"/>
      <protection locked="0"/>
    </xf>
    <xf numFmtId="0" fontId="34" fillId="11" borderId="8" xfId="16" applyFont="1" applyFill="1" applyBorder="1" applyAlignment="1" applyProtection="1">
      <alignment horizontal="center" vertical="center" wrapText="1"/>
      <protection locked="0"/>
    </xf>
    <xf numFmtId="0" fontId="34" fillId="11" borderId="29" xfId="16" applyFont="1" applyFill="1" applyBorder="1" applyAlignment="1">
      <alignment horizontal="center" vertical="center" wrapText="1"/>
    </xf>
    <xf numFmtId="0" fontId="25" fillId="3" borderId="4" xfId="16" applyFont="1" applyFill="1" applyBorder="1" applyAlignment="1" applyProtection="1">
      <alignment horizontal="center" wrapText="1"/>
      <protection locked="0"/>
    </xf>
    <xf numFmtId="0" fontId="25" fillId="3" borderId="4" xfId="2" applyFont="1" applyFill="1" applyBorder="1" applyAlignment="1">
      <alignment horizontal="center" wrapText="1"/>
    </xf>
    <xf numFmtId="0" fontId="25" fillId="3" borderId="49" xfId="16" applyFont="1" applyFill="1" applyBorder="1" applyAlignment="1">
      <alignment horizontal="center" wrapText="1"/>
    </xf>
    <xf numFmtId="0" fontId="25" fillId="3" borderId="37" xfId="16" applyFont="1" applyFill="1" applyBorder="1" applyAlignment="1">
      <alignment horizontal="center" wrapText="1"/>
    </xf>
    <xf numFmtId="0" fontId="29" fillId="3" borderId="4" xfId="16" applyFont="1" applyFill="1" applyBorder="1" applyAlignment="1" applyProtection="1">
      <alignment horizontal="center" wrapText="1"/>
      <protection locked="0"/>
    </xf>
    <xf numFmtId="0" fontId="29" fillId="3" borderId="9" xfId="16" applyFont="1" applyFill="1" applyBorder="1" applyAlignment="1" applyProtection="1">
      <alignment horizontal="center" wrapText="1"/>
      <protection locked="0"/>
    </xf>
    <xf numFmtId="0" fontId="40" fillId="3" borderId="4" xfId="18" applyFont="1" applyFill="1" applyBorder="1" applyAlignment="1">
      <alignment horizontal="center" wrapText="1"/>
    </xf>
    <xf numFmtId="0" fontId="40" fillId="3" borderId="9" xfId="18" applyFont="1" applyFill="1" applyBorder="1" applyAlignment="1">
      <alignment horizontal="center" wrapText="1"/>
    </xf>
    <xf numFmtId="0" fontId="25" fillId="3" borderId="4" xfId="9" applyFont="1" applyFill="1" applyBorder="1" applyAlignment="1" applyProtection="1">
      <alignment horizontal="center" wrapText="1"/>
      <protection locked="0"/>
    </xf>
    <xf numFmtId="0" fontId="25" fillId="3" borderId="9" xfId="9" applyFont="1" applyFill="1" applyBorder="1" applyAlignment="1" applyProtection="1">
      <alignment horizontal="center" wrapText="1"/>
      <protection locked="0"/>
    </xf>
    <xf numFmtId="0" fontId="29" fillId="2" borderId="4" xfId="16" applyFont="1" applyFill="1" applyBorder="1" applyAlignment="1" applyProtection="1">
      <alignment horizontal="center"/>
      <protection locked="0"/>
    </xf>
    <xf numFmtId="0" fontId="29" fillId="8" borderId="4" xfId="9" applyFont="1" applyFill="1" applyBorder="1" applyAlignment="1" applyProtection="1">
      <alignment horizontal="center"/>
      <protection locked="0"/>
    </xf>
    <xf numFmtId="0" fontId="29" fillId="8" borderId="9" xfId="9" applyFont="1" applyFill="1" applyBorder="1" applyAlignment="1" applyProtection="1">
      <alignment horizontal="center"/>
      <protection locked="0"/>
    </xf>
    <xf numFmtId="0" fontId="40" fillId="3" borderId="4" xfId="16" applyFont="1" applyFill="1" applyBorder="1" applyAlignment="1" applyProtection="1">
      <alignment horizontal="center" wrapText="1"/>
      <protection locked="0"/>
    </xf>
    <xf numFmtId="0" fontId="35" fillId="3" borderId="4" xfId="16" applyFont="1" applyFill="1" applyBorder="1" applyAlignment="1">
      <alignment horizontal="center" wrapText="1"/>
    </xf>
    <xf numFmtId="0" fontId="29" fillId="7" borderId="4" xfId="16" applyFont="1" applyFill="1" applyBorder="1" applyAlignment="1" applyProtection="1">
      <alignment horizontal="center"/>
      <protection locked="0"/>
    </xf>
    <xf numFmtId="0" fontId="29" fillId="7" borderId="4" xfId="16" applyFont="1" applyFill="1" applyBorder="1" applyAlignment="1">
      <alignment horizontal="center" wrapText="1"/>
    </xf>
    <xf numFmtId="0" fontId="29" fillId="10" borderId="4" xfId="18" applyFont="1" applyFill="1" applyBorder="1" applyAlignment="1">
      <alignment horizontal="center"/>
    </xf>
    <xf numFmtId="0" fontId="40" fillId="3" borderId="9" xfId="16" applyFont="1" applyFill="1" applyBorder="1" applyAlignment="1" applyProtection="1">
      <alignment horizontal="center" wrapText="1"/>
      <protection locked="0"/>
    </xf>
    <xf numFmtId="0" fontId="35" fillId="3" borderId="9" xfId="16" applyFont="1" applyFill="1" applyBorder="1" applyAlignment="1">
      <alignment horizontal="center" wrapText="1"/>
    </xf>
    <xf numFmtId="0" fontId="29" fillId="7" borderId="9" xfId="16" applyFont="1" applyFill="1" applyBorder="1" applyAlignment="1" applyProtection="1">
      <alignment horizontal="center"/>
      <protection locked="0"/>
    </xf>
    <xf numFmtId="0" fontId="29" fillId="7" borderId="9" xfId="16" applyFont="1" applyFill="1" applyBorder="1" applyAlignment="1">
      <alignment horizontal="center" wrapText="1"/>
    </xf>
    <xf numFmtId="1" fontId="29" fillId="7" borderId="4" xfId="16" applyNumberFormat="1" applyFont="1" applyFill="1" applyBorder="1" applyAlignment="1">
      <alignment horizontal="center"/>
    </xf>
    <xf numFmtId="0" fontId="41" fillId="3" borderId="49" xfId="0" applyFont="1" applyFill="1" applyBorder="1" applyAlignment="1">
      <alignment horizontal="center" wrapText="1"/>
    </xf>
    <xf numFmtId="1" fontId="29" fillId="7" borderId="9" xfId="16" applyNumberFormat="1" applyFont="1" applyFill="1" applyBorder="1" applyAlignment="1">
      <alignment horizontal="center"/>
    </xf>
    <xf numFmtId="0" fontId="41" fillId="3" borderId="37" xfId="0" applyFont="1" applyFill="1" applyBorder="1" applyAlignment="1">
      <alignment horizontal="center" wrapText="1"/>
    </xf>
    <xf numFmtId="0" fontId="25" fillId="0" borderId="4" xfId="18" applyFont="1" applyBorder="1" applyAlignment="1">
      <alignment horizontal="center" wrapText="1"/>
    </xf>
    <xf numFmtId="0" fontId="40" fillId="0" borderId="4" xfId="18" applyFont="1" applyBorder="1" applyAlignment="1">
      <alignment horizontal="center" wrapText="1"/>
    </xf>
    <xf numFmtId="0" fontId="25" fillId="0" borderId="4" xfId="16" applyFont="1" applyBorder="1" applyAlignment="1" applyProtection="1">
      <alignment horizontal="center" wrapText="1"/>
      <protection locked="0"/>
    </xf>
    <xf numFmtId="0" fontId="25" fillId="0" borderId="8" xfId="2" applyFont="1" applyBorder="1" applyAlignment="1">
      <alignment horizontal="center" wrapText="1"/>
    </xf>
    <xf numFmtId="0" fontId="25" fillId="0" borderId="8" xfId="18" applyFont="1" applyBorder="1" applyAlignment="1">
      <alignment horizontal="center" wrapText="1"/>
    </xf>
    <xf numFmtId="0" fontId="40" fillId="0" borderId="8" xfId="18" applyFont="1" applyBorder="1" applyAlignment="1">
      <alignment horizontal="center" wrapText="1"/>
    </xf>
    <xf numFmtId="0" fontId="25" fillId="0" borderId="8" xfId="16" applyFont="1" applyBorder="1" applyAlignment="1" applyProtection="1">
      <alignment horizontal="center" wrapText="1"/>
      <protection locked="0"/>
    </xf>
    <xf numFmtId="0" fontId="29" fillId="0" borderId="12" xfId="16" applyFont="1" applyBorder="1" applyAlignment="1" applyProtection="1">
      <alignment horizontal="center" wrapText="1"/>
      <protection locked="0"/>
    </xf>
    <xf numFmtId="0" fontId="25" fillId="0" borderId="4" xfId="9" applyFont="1" applyBorder="1" applyAlignment="1" applyProtection="1">
      <alignment horizontal="center" wrapText="1"/>
      <protection locked="0"/>
    </xf>
    <xf numFmtId="0" fontId="29" fillId="20" borderId="4" xfId="16" applyFont="1" applyFill="1" applyBorder="1" applyAlignment="1" applyProtection="1">
      <alignment horizontal="center"/>
      <protection locked="0"/>
    </xf>
    <xf numFmtId="0" fontId="29" fillId="5" borderId="4" xfId="9" applyFont="1" applyFill="1" applyBorder="1" applyAlignment="1" applyProtection="1">
      <alignment horizontal="center"/>
      <protection locked="0"/>
    </xf>
    <xf numFmtId="0" fontId="35" fillId="0" borderId="4" xfId="16" applyFont="1" applyBorder="1" applyAlignment="1" applyProtection="1">
      <alignment horizontal="center" wrapText="1"/>
      <protection locked="0"/>
    </xf>
    <xf numFmtId="0" fontId="35" fillId="0" borderId="4" xfId="16" applyFont="1" applyBorder="1" applyAlignment="1">
      <alignment horizontal="center" wrapText="1"/>
    </xf>
    <xf numFmtId="0" fontId="29" fillId="20" borderId="4" xfId="18" applyFont="1" applyFill="1" applyBorder="1" applyAlignment="1">
      <alignment horizontal="center"/>
    </xf>
    <xf numFmtId="0" fontId="25" fillId="0" borderId="8" xfId="9" applyFont="1" applyBorder="1" applyAlignment="1" applyProtection="1">
      <alignment horizontal="center" wrapText="1"/>
      <protection locked="0"/>
    </xf>
    <xf numFmtId="0" fontId="29" fillId="5" borderId="8" xfId="9" applyFont="1" applyFill="1" applyBorder="1" applyAlignment="1" applyProtection="1">
      <alignment horizontal="center"/>
      <protection locked="0"/>
    </xf>
    <xf numFmtId="0" fontId="35" fillId="0" borderId="8" xfId="16" applyFont="1" applyBorder="1" applyAlignment="1" applyProtection="1">
      <alignment horizontal="center" wrapText="1"/>
      <protection locked="0"/>
    </xf>
    <xf numFmtId="0" fontId="35" fillId="0" borderId="8" xfId="16" applyFont="1" applyBorder="1" applyAlignment="1">
      <alignment horizontal="center" wrapText="1"/>
    </xf>
    <xf numFmtId="0" fontId="29" fillId="7" borderId="8" xfId="16" applyFont="1" applyFill="1" applyBorder="1" applyAlignment="1" applyProtection="1">
      <alignment horizontal="center"/>
      <protection locked="0"/>
    </xf>
    <xf numFmtId="0" fontId="29" fillId="7" borderId="8" xfId="16" applyFont="1" applyFill="1" applyBorder="1" applyAlignment="1">
      <alignment horizontal="center" wrapText="1"/>
    </xf>
    <xf numFmtId="0" fontId="29" fillId="5" borderId="9" xfId="9" applyFont="1" applyFill="1" applyBorder="1" applyAlignment="1" applyProtection="1">
      <alignment horizontal="center"/>
      <protection locked="0"/>
    </xf>
    <xf numFmtId="0" fontId="29" fillId="0" borderId="11" xfId="16" applyFont="1" applyBorder="1" applyAlignment="1" applyProtection="1">
      <alignment horizontal="center" wrapText="1"/>
      <protection locked="0"/>
    </xf>
    <xf numFmtId="1" fontId="29" fillId="7" borderId="8" xfId="16" applyNumberFormat="1" applyFont="1" applyFill="1" applyBorder="1" applyAlignment="1">
      <alignment vertical="center"/>
    </xf>
    <xf numFmtId="0" fontId="29" fillId="5" borderId="4" xfId="16" applyFont="1" applyFill="1" applyBorder="1" applyAlignment="1" applyProtection="1">
      <alignment horizontal="center"/>
      <protection locked="0"/>
    </xf>
    <xf numFmtId="0" fontId="35" fillId="3" borderId="4" xfId="16" applyFont="1" applyFill="1" applyBorder="1" applyAlignment="1" applyProtection="1">
      <alignment horizontal="center" wrapText="1"/>
      <protection locked="0"/>
    </xf>
    <xf numFmtId="0" fontId="29" fillId="6" borderId="4" xfId="16" applyFont="1" applyFill="1" applyBorder="1" applyAlignment="1" applyProtection="1">
      <alignment horizontal="center"/>
      <protection locked="0"/>
    </xf>
    <xf numFmtId="0" fontId="29" fillId="3" borderId="8" xfId="16" applyFont="1" applyFill="1" applyBorder="1" applyAlignment="1" applyProtection="1">
      <alignment horizontal="center" wrapText="1"/>
      <protection locked="0"/>
    </xf>
    <xf numFmtId="0" fontId="40" fillId="3" borderId="8" xfId="18" applyFont="1" applyFill="1" applyBorder="1" applyAlignment="1">
      <alignment horizontal="center" wrapText="1"/>
    </xf>
    <xf numFmtId="0" fontId="40" fillId="3" borderId="8" xfId="16" applyFont="1" applyFill="1" applyBorder="1" applyAlignment="1" applyProtection="1">
      <alignment horizontal="center" wrapText="1"/>
      <protection locked="0"/>
    </xf>
    <xf numFmtId="0" fontId="25" fillId="3" borderId="8" xfId="16" applyFont="1" applyFill="1" applyBorder="1" applyAlignment="1" applyProtection="1">
      <alignment horizontal="center" wrapText="1"/>
      <protection locked="0"/>
    </xf>
    <xf numFmtId="0" fontId="25" fillId="3" borderId="8" xfId="2" applyFont="1" applyFill="1" applyBorder="1" applyAlignment="1">
      <alignment horizontal="center" wrapText="1"/>
    </xf>
    <xf numFmtId="0" fontId="25" fillId="3" borderId="8" xfId="9" applyFont="1" applyFill="1" applyBorder="1" applyAlignment="1" applyProtection="1">
      <alignment horizontal="center" wrapText="1"/>
      <protection locked="0"/>
    </xf>
    <xf numFmtId="0" fontId="29" fillId="5" borderId="8" xfId="16" applyFont="1" applyFill="1" applyBorder="1" applyAlignment="1" applyProtection="1">
      <alignment horizontal="center"/>
      <protection locked="0"/>
    </xf>
    <xf numFmtId="0" fontId="35" fillId="3" borderId="8" xfId="16" applyFont="1" applyFill="1" applyBorder="1" applyAlignment="1" applyProtection="1">
      <alignment horizontal="center" wrapText="1"/>
      <protection locked="0"/>
    </xf>
    <xf numFmtId="0" fontId="29" fillId="6" borderId="8" xfId="16" applyFont="1" applyFill="1" applyBorder="1" applyAlignment="1" applyProtection="1">
      <alignment horizontal="center"/>
      <protection locked="0"/>
    </xf>
    <xf numFmtId="0" fontId="25" fillId="3" borderId="9" xfId="16" applyFont="1" applyFill="1" applyBorder="1" applyAlignment="1" applyProtection="1">
      <alignment horizontal="center" wrapText="1"/>
      <protection locked="0"/>
    </xf>
    <xf numFmtId="0" fontId="25" fillId="3" borderId="9" xfId="2" applyFont="1" applyFill="1" applyBorder="1" applyAlignment="1">
      <alignment horizontal="center" wrapText="1"/>
    </xf>
    <xf numFmtId="0" fontId="29" fillId="5" borderId="9" xfId="16" applyFont="1" applyFill="1" applyBorder="1" applyAlignment="1" applyProtection="1">
      <alignment horizontal="center"/>
      <protection locked="0"/>
    </xf>
    <xf numFmtId="0" fontId="35" fillId="3" borderId="9" xfId="16" applyFont="1" applyFill="1" applyBorder="1" applyAlignment="1" applyProtection="1">
      <alignment horizontal="center" wrapText="1"/>
      <protection locked="0"/>
    </xf>
    <xf numFmtId="0" fontId="29" fillId="6" borderId="9" xfId="16" applyFont="1" applyFill="1" applyBorder="1" applyAlignment="1" applyProtection="1">
      <alignment horizontal="center"/>
      <protection locked="0"/>
    </xf>
    <xf numFmtId="1" fontId="29" fillId="6" borderId="4" xfId="16" applyNumberFormat="1" applyFont="1" applyFill="1" applyBorder="1" applyAlignment="1">
      <alignment horizontal="center"/>
    </xf>
    <xf numFmtId="0" fontId="41" fillId="3" borderId="49" xfId="2" applyFont="1" applyFill="1" applyBorder="1" applyAlignment="1">
      <alignment horizontal="center" wrapText="1"/>
    </xf>
    <xf numFmtId="0" fontId="42" fillId="3" borderId="4" xfId="16" applyFont="1" applyFill="1" applyBorder="1" applyAlignment="1">
      <alignment horizontal="center" wrapText="1"/>
    </xf>
    <xf numFmtId="0" fontId="40" fillId="3" borderId="4" xfId="16" applyFont="1" applyFill="1" applyBorder="1" applyAlignment="1">
      <alignment horizontal="center" wrapText="1"/>
    </xf>
    <xf numFmtId="1" fontId="29" fillId="6" borderId="8" xfId="16" applyNumberFormat="1" applyFont="1" applyFill="1" applyBorder="1" applyAlignment="1">
      <alignment horizontal="center"/>
    </xf>
    <xf numFmtId="0" fontId="42" fillId="3" borderId="8" xfId="16" applyFont="1" applyFill="1" applyBorder="1" applyAlignment="1">
      <alignment horizontal="center" wrapText="1"/>
    </xf>
    <xf numFmtId="1" fontId="29" fillId="6" borderId="9" xfId="16" applyNumberFormat="1" applyFont="1" applyFill="1" applyBorder="1" applyAlignment="1">
      <alignment horizontal="center"/>
    </xf>
    <xf numFmtId="0" fontId="41" fillId="3" borderId="37" xfId="2" applyFont="1" applyFill="1" applyBorder="1" applyAlignment="1">
      <alignment horizontal="center" wrapText="1"/>
    </xf>
    <xf numFmtId="0" fontId="42" fillId="3" borderId="9" xfId="16" applyFont="1" applyFill="1" applyBorder="1" applyAlignment="1">
      <alignment horizontal="center" wrapText="1"/>
    </xf>
    <xf numFmtId="0" fontId="40" fillId="3" borderId="9" xfId="16" applyFont="1" applyFill="1" applyBorder="1" applyAlignment="1">
      <alignment horizontal="center" wrapText="1"/>
    </xf>
    <xf numFmtId="0" fontId="40" fillId="3" borderId="59" xfId="16" applyFont="1" applyFill="1" applyBorder="1" applyAlignment="1">
      <alignment horizontal="center" vertical="center" wrapText="1"/>
    </xf>
    <xf numFmtId="0" fontId="40" fillId="3" borderId="40" xfId="16" applyFont="1" applyFill="1" applyBorder="1" applyAlignment="1">
      <alignment horizontal="center" wrapText="1"/>
    </xf>
    <xf numFmtId="0" fontId="40" fillId="3" borderId="4" xfId="2" applyFont="1" applyFill="1" applyBorder="1" applyAlignment="1">
      <alignment horizontal="center" wrapText="1"/>
    </xf>
    <xf numFmtId="0" fontId="29" fillId="8" borderId="4" xfId="16" applyFont="1" applyFill="1" applyBorder="1" applyAlignment="1" applyProtection="1">
      <alignment horizontal="center"/>
      <protection locked="0"/>
    </xf>
    <xf numFmtId="0" fontId="29" fillId="5" borderId="4" xfId="18" applyFont="1" applyFill="1" applyBorder="1" applyAlignment="1">
      <alignment horizontal="center"/>
    </xf>
    <xf numFmtId="0" fontId="40" fillId="3" borderId="8" xfId="2" applyFont="1" applyFill="1" applyBorder="1" applyAlignment="1">
      <alignment horizontal="center" wrapText="1"/>
    </xf>
    <xf numFmtId="0" fontId="35" fillId="3" borderId="8" xfId="16" applyFont="1" applyFill="1" applyBorder="1" applyAlignment="1">
      <alignment horizontal="center" wrapText="1"/>
    </xf>
    <xf numFmtId="0" fontId="40" fillId="3" borderId="9" xfId="2" applyFont="1" applyFill="1" applyBorder="1" applyAlignment="1">
      <alignment horizontal="center" wrapText="1"/>
    </xf>
    <xf numFmtId="0" fontId="25" fillId="3" borderId="50" xfId="16" applyFont="1" applyFill="1" applyBorder="1" applyAlignment="1">
      <alignment horizontal="center" wrapText="1"/>
    </xf>
    <xf numFmtId="0" fontId="41" fillId="3" borderId="50" xfId="0" applyFont="1" applyFill="1" applyBorder="1" applyAlignment="1">
      <alignment wrapText="1"/>
    </xf>
    <xf numFmtId="0" fontId="35" fillId="3" borderId="60" xfId="16" applyFont="1" applyFill="1" applyBorder="1" applyAlignment="1">
      <alignment horizontal="center" vertical="center" wrapText="1"/>
    </xf>
    <xf numFmtId="0" fontId="34" fillId="11" borderId="30" xfId="16" applyFont="1" applyFill="1" applyBorder="1" applyAlignment="1">
      <alignment vertical="center"/>
    </xf>
    <xf numFmtId="0" fontId="34" fillId="11" borderId="31" xfId="16" applyFont="1" applyFill="1" applyBorder="1" applyAlignment="1">
      <alignment vertical="center"/>
    </xf>
    <xf numFmtId="0" fontId="34" fillId="11" borderId="32" xfId="16" applyFont="1" applyFill="1" applyBorder="1" applyAlignment="1">
      <alignment vertical="center"/>
    </xf>
    <xf numFmtId="0" fontId="34" fillId="11" borderId="8" xfId="16" applyFont="1" applyFill="1" applyBorder="1" applyAlignment="1">
      <alignment vertical="center" wrapText="1"/>
    </xf>
    <xf numFmtId="0" fontId="34" fillId="11" borderId="8" xfId="16" applyFont="1" applyFill="1" applyBorder="1" applyAlignment="1" applyProtection="1">
      <alignment horizontal="center"/>
      <protection locked="0"/>
    </xf>
    <xf numFmtId="0" fontId="49" fillId="11" borderId="33" xfId="1" applyFont="1" applyFill="1" applyBorder="1" applyAlignment="1" applyProtection="1">
      <alignment vertical="center"/>
      <protection locked="0"/>
    </xf>
    <xf numFmtId="0" fontId="23" fillId="11" borderId="33" xfId="1" applyFont="1" applyFill="1" applyBorder="1" applyAlignment="1" applyProtection="1">
      <alignment vertical="center"/>
      <protection locked="0"/>
    </xf>
    <xf numFmtId="0" fontId="34" fillId="11" borderId="32" xfId="16" applyFont="1" applyFill="1" applyBorder="1" applyAlignment="1" applyProtection="1">
      <alignment vertical="center"/>
      <protection locked="0"/>
    </xf>
    <xf numFmtId="0" fontId="34" fillId="11" borderId="6" xfId="16" applyFont="1" applyFill="1" applyBorder="1" applyAlignment="1" applyProtection="1">
      <alignment vertical="center"/>
      <protection locked="0"/>
    </xf>
    <xf numFmtId="0" fontId="34" fillId="11" borderId="12" xfId="16" applyFont="1" applyFill="1" applyBorder="1" applyAlignment="1" applyProtection="1">
      <alignment vertical="center"/>
      <protection locked="0"/>
    </xf>
    <xf numFmtId="0" fontId="34" fillId="11" borderId="34" xfId="16" applyFont="1" applyFill="1" applyBorder="1" applyAlignment="1" applyProtection="1">
      <alignment horizontal="left" vertical="center"/>
      <protection locked="0"/>
    </xf>
    <xf numFmtId="0" fontId="34" fillId="11" borderId="35" xfId="16" applyFont="1" applyFill="1" applyBorder="1" applyAlignment="1" applyProtection="1">
      <alignment horizontal="left" vertical="center"/>
      <protection locked="0"/>
    </xf>
    <xf numFmtId="0" fontId="34" fillId="3" borderId="8" xfId="16" applyFont="1" applyFill="1" applyBorder="1" applyAlignment="1">
      <alignment horizontal="center" vertical="center" wrapText="1"/>
    </xf>
    <xf numFmtId="0" fontId="34" fillId="3" borderId="29" xfId="16" applyFont="1" applyFill="1" applyBorder="1" applyAlignment="1">
      <alignment horizontal="center" vertical="center" wrapText="1"/>
    </xf>
    <xf numFmtId="0" fontId="29" fillId="3" borderId="61" xfId="16" applyFont="1" applyFill="1" applyBorder="1" applyAlignment="1">
      <alignment vertical="center"/>
    </xf>
    <xf numFmtId="0" fontId="29" fillId="3" borderId="62" xfId="16" applyFont="1" applyFill="1" applyBorder="1" applyAlignment="1">
      <alignment vertical="center"/>
    </xf>
    <xf numFmtId="0" fontId="34" fillId="3" borderId="47" xfId="16" applyFont="1" applyFill="1" applyBorder="1" applyAlignment="1">
      <alignment horizontal="center" vertical="center" wrapText="1"/>
    </xf>
    <xf numFmtId="0" fontId="35" fillId="3" borderId="39" xfId="16" applyFont="1" applyFill="1" applyBorder="1" applyAlignment="1">
      <alignment horizontal="center" wrapText="1"/>
    </xf>
    <xf numFmtId="0" fontId="42" fillId="3" borderId="37" xfId="2" applyFont="1" applyFill="1" applyBorder="1" applyAlignment="1">
      <alignment horizontal="center" wrapText="1"/>
    </xf>
    <xf numFmtId="0" fontId="42" fillId="3" borderId="9" xfId="2" applyFont="1" applyFill="1" applyBorder="1" applyAlignment="1">
      <alignment horizontal="center" wrapText="1"/>
    </xf>
    <xf numFmtId="0" fontId="40" fillId="3" borderId="39" xfId="2" applyFont="1" applyFill="1" applyBorder="1" applyAlignment="1">
      <alignment horizontal="center" wrapText="1"/>
    </xf>
    <xf numFmtId="0" fontId="34" fillId="3" borderId="30" xfId="16" applyFont="1" applyFill="1" applyBorder="1" applyAlignment="1">
      <alignment vertical="center"/>
    </xf>
    <xf numFmtId="0" fontId="34" fillId="3" borderId="32" xfId="16" applyFont="1" applyFill="1" applyBorder="1" applyAlignment="1">
      <alignment vertical="center"/>
    </xf>
    <xf numFmtId="49" fontId="51" fillId="3" borderId="0" xfId="16" applyNumberFormat="1" applyFont="1" applyFill="1" applyAlignment="1">
      <alignment vertical="center"/>
    </xf>
    <xf numFmtId="0" fontId="29" fillId="7" borderId="4" xfId="18" applyFont="1" applyFill="1" applyBorder="1" applyAlignment="1">
      <alignment horizontal="center"/>
    </xf>
    <xf numFmtId="1" fontId="25" fillId="3" borderId="4" xfId="2" applyNumberFormat="1" applyFont="1" applyFill="1" applyBorder="1" applyAlignment="1">
      <alignment horizontal="center" wrapText="1"/>
    </xf>
    <xf numFmtId="0" fontId="25" fillId="8" borderId="4" xfId="2" applyFont="1" applyFill="1" applyBorder="1" applyAlignment="1">
      <alignment horizontal="center"/>
    </xf>
    <xf numFmtId="1" fontId="25" fillId="2" borderId="4" xfId="2" applyNumberFormat="1" applyFont="1" applyFill="1" applyBorder="1" applyAlignment="1">
      <alignment horizontal="center"/>
    </xf>
    <xf numFmtId="0" fontId="25" fillId="2" borderId="4" xfId="2" applyFont="1" applyFill="1" applyBorder="1" applyAlignment="1">
      <alignment horizontal="center"/>
    </xf>
    <xf numFmtId="1" fontId="29" fillId="2" borderId="4" xfId="16" applyNumberFormat="1" applyFont="1" applyFill="1" applyBorder="1" applyAlignment="1">
      <alignment horizontal="center"/>
    </xf>
    <xf numFmtId="0" fontId="29" fillId="7" borderId="9" xfId="18" applyFont="1" applyFill="1" applyBorder="1" applyAlignment="1">
      <alignment horizontal="center"/>
    </xf>
    <xf numFmtId="1" fontId="25" fillId="2" borderId="9" xfId="2" applyNumberFormat="1" applyFont="1" applyFill="1" applyBorder="1" applyAlignment="1">
      <alignment horizontal="center"/>
    </xf>
    <xf numFmtId="0" fontId="25" fillId="2" borderId="9" xfId="2" applyFont="1" applyFill="1" applyBorder="1" applyAlignment="1">
      <alignment horizontal="center"/>
    </xf>
    <xf numFmtId="0" fontId="46" fillId="0" borderId="0" xfId="16" applyFont="1" applyAlignment="1" applyProtection="1">
      <alignment horizontal="center" vertical="center"/>
      <protection locked="0"/>
    </xf>
    <xf numFmtId="0" fontId="23" fillId="11" borderId="5" xfId="1" applyFont="1" applyFill="1" applyBorder="1" applyAlignment="1">
      <alignment vertical="center"/>
    </xf>
    <xf numFmtId="0" fontId="23" fillId="11" borderId="11" xfId="1" applyFont="1" applyFill="1" applyBorder="1" applyAlignment="1">
      <alignment vertical="center"/>
    </xf>
    <xf numFmtId="0" fontId="49" fillId="11" borderId="6" xfId="1" applyFont="1" applyFill="1" applyBorder="1" applyAlignment="1">
      <alignment vertical="center" wrapText="1"/>
    </xf>
    <xf numFmtId="0" fontId="49" fillId="11" borderId="12" xfId="1" applyFont="1" applyFill="1" applyBorder="1" applyAlignment="1">
      <alignment vertical="center"/>
    </xf>
    <xf numFmtId="0" fontId="23" fillId="11" borderId="6" xfId="1" applyFont="1" applyFill="1" applyBorder="1" applyAlignment="1">
      <alignment vertical="center"/>
    </xf>
    <xf numFmtId="0" fontId="23" fillId="11" borderId="6" xfId="0" applyFont="1" applyFill="1" applyBorder="1" applyAlignment="1">
      <alignment horizontal="center"/>
    </xf>
    <xf numFmtId="0" fontId="23" fillId="11" borderId="12" xfId="0" applyFont="1" applyFill="1" applyBorder="1" applyAlignment="1">
      <alignment horizontal="center"/>
    </xf>
    <xf numFmtId="0" fontId="34" fillId="11" borderId="28" xfId="16" applyFont="1" applyFill="1" applyBorder="1" applyAlignment="1" applyProtection="1">
      <alignment horizontal="center" vertical="center"/>
      <protection locked="0"/>
    </xf>
    <xf numFmtId="0" fontId="34" fillId="11" borderId="29" xfId="16" applyFont="1" applyFill="1" applyBorder="1" applyAlignment="1" applyProtection="1">
      <alignment horizontal="center" vertical="center"/>
      <protection locked="0"/>
    </xf>
    <xf numFmtId="0" fontId="34" fillId="11" borderId="29" xfId="16" applyFont="1" applyFill="1" applyBorder="1" applyAlignment="1">
      <alignment horizontal="center" vertical="center"/>
    </xf>
    <xf numFmtId="0" fontId="34" fillId="11" borderId="50" xfId="16" applyFont="1" applyFill="1" applyBorder="1" applyAlignment="1" applyProtection="1">
      <alignment horizontal="center" vertical="center"/>
      <protection locked="0"/>
    </xf>
    <xf numFmtId="0" fontId="34" fillId="11" borderId="8" xfId="16" applyFont="1" applyFill="1" applyBorder="1" applyAlignment="1" applyProtection="1">
      <alignment horizontal="center" vertical="center"/>
      <protection locked="0"/>
    </xf>
    <xf numFmtId="0" fontId="34" fillId="11" borderId="8" xfId="16" applyFont="1" applyFill="1" applyBorder="1" applyAlignment="1">
      <alignment horizontal="center" vertical="center"/>
    </xf>
    <xf numFmtId="0" fontId="49" fillId="11" borderId="30" xfId="1" applyFont="1" applyFill="1" applyBorder="1" applyAlignment="1" applyProtection="1">
      <alignment vertical="center" wrapText="1"/>
      <protection locked="0"/>
    </xf>
    <xf numFmtId="0" fontId="49" fillId="11" borderId="32" xfId="1" applyFont="1" applyFill="1" applyBorder="1" applyAlignment="1" applyProtection="1">
      <alignment vertical="center" wrapText="1"/>
      <protection locked="0"/>
    </xf>
    <xf numFmtId="0" fontId="49" fillId="11" borderId="0" xfId="1" applyFont="1" applyFill="1" applyBorder="1" applyAlignment="1">
      <alignment vertical="center" wrapText="1"/>
    </xf>
    <xf numFmtId="0" fontId="25" fillId="2" borderId="30" xfId="2" applyFont="1" applyFill="1" applyBorder="1" applyAlignment="1">
      <alignment horizontal="center" vertical="center"/>
    </xf>
    <xf numFmtId="0" fontId="25" fillId="2" borderId="2" xfId="2" applyFont="1" applyFill="1" applyBorder="1" applyAlignment="1">
      <alignment horizontal="center" vertical="center"/>
    </xf>
    <xf numFmtId="0" fontId="25" fillId="2" borderId="5" xfId="2" applyFont="1" applyFill="1" applyBorder="1" applyAlignment="1">
      <alignment horizontal="center" vertical="center"/>
    </xf>
    <xf numFmtId="0" fontId="25" fillId="2" borderId="5" xfId="2" applyFont="1" applyFill="1" applyBorder="1" applyAlignment="1">
      <alignment horizontal="center"/>
    </xf>
    <xf numFmtId="0" fontId="25" fillId="2" borderId="25" xfId="2" applyFont="1" applyFill="1" applyBorder="1" applyAlignment="1">
      <alignment horizontal="center"/>
    </xf>
    <xf numFmtId="0" fontId="25" fillId="3" borderId="5" xfId="2" applyFont="1" applyFill="1" applyBorder="1" applyAlignment="1">
      <alignment horizontal="center" vertical="center"/>
    </xf>
    <xf numFmtId="0" fontId="25" fillId="0" borderId="5" xfId="2" applyFont="1" applyBorder="1" applyAlignment="1">
      <alignment horizontal="center" vertical="center"/>
    </xf>
    <xf numFmtId="0" fontId="25" fillId="2" borderId="43" xfId="2" applyFont="1" applyFill="1" applyBorder="1" applyAlignment="1">
      <alignment horizontal="center" vertical="center"/>
    </xf>
    <xf numFmtId="0" fontId="23" fillId="11" borderId="50" xfId="2" applyFont="1" applyFill="1" applyBorder="1" applyAlignment="1">
      <alignment vertical="center" wrapText="1"/>
    </xf>
    <xf numFmtId="1" fontId="29" fillId="2" borderId="48" xfId="9" applyNumberFormat="1" applyFont="1" applyFill="1" applyBorder="1" applyAlignment="1">
      <alignment horizontal="center" vertical="center"/>
    </xf>
    <xf numFmtId="1" fontId="29" fillId="2" borderId="42" xfId="9" applyNumberFormat="1" applyFont="1" applyFill="1" applyBorder="1" applyAlignment="1">
      <alignment horizontal="center" vertical="center"/>
    </xf>
    <xf numFmtId="0" fontId="48" fillId="17" borderId="40" xfId="2" applyFont="1" applyFill="1" applyBorder="1" applyAlignment="1">
      <alignment horizontal="center" vertical="center"/>
    </xf>
    <xf numFmtId="1" fontId="29" fillId="2" borderId="49" xfId="16" applyNumberFormat="1" applyFont="1" applyFill="1" applyBorder="1" applyAlignment="1">
      <alignment horizontal="center" vertical="center"/>
    </xf>
    <xf numFmtId="1" fontId="29" fillId="2" borderId="42" xfId="16" applyNumberFormat="1" applyFont="1" applyFill="1" applyBorder="1" applyAlignment="1">
      <alignment horizontal="center" vertical="center"/>
    </xf>
    <xf numFmtId="0" fontId="48" fillId="7" borderId="38" xfId="18" applyFont="1" applyFill="1" applyBorder="1" applyAlignment="1">
      <alignment horizontal="center" vertical="center"/>
    </xf>
    <xf numFmtId="1" fontId="29" fillId="2" borderId="49" xfId="16" applyNumberFormat="1" applyFont="1" applyFill="1" applyBorder="1" applyAlignment="1">
      <alignment horizontal="center"/>
    </xf>
    <xf numFmtId="0" fontId="25" fillId="6" borderId="40" xfId="18" applyFont="1" applyFill="1" applyBorder="1" applyAlignment="1">
      <alignment horizontal="center"/>
    </xf>
    <xf numFmtId="0" fontId="25" fillId="6" borderId="39" xfId="18" applyFont="1" applyFill="1" applyBorder="1" applyAlignment="1">
      <alignment horizontal="center"/>
    </xf>
    <xf numFmtId="0" fontId="25" fillId="6" borderId="40" xfId="18" applyFont="1" applyFill="1" applyBorder="1" applyAlignment="1">
      <alignment horizontal="center" vertical="center"/>
    </xf>
    <xf numFmtId="0" fontId="29" fillId="8" borderId="49" xfId="16" applyFont="1" applyFill="1" applyBorder="1" applyAlignment="1">
      <alignment horizontal="center" vertical="center"/>
    </xf>
    <xf numFmtId="0" fontId="25" fillId="6" borderId="38" xfId="18" applyFont="1" applyFill="1" applyBorder="1" applyAlignment="1">
      <alignment horizontal="center" vertical="center"/>
    </xf>
    <xf numFmtId="1" fontId="29" fillId="8" borderId="49" xfId="16" applyNumberFormat="1" applyFont="1" applyFill="1" applyBorder="1" applyAlignment="1">
      <alignment horizontal="center" vertical="center"/>
    </xf>
    <xf numFmtId="0" fontId="43" fillId="7" borderId="40" xfId="18" applyFont="1" applyFill="1" applyBorder="1" applyAlignment="1">
      <alignment horizontal="center" vertical="center"/>
    </xf>
    <xf numFmtId="0" fontId="43" fillId="7" borderId="40" xfId="18" applyFont="1" applyFill="1" applyBorder="1" applyAlignment="1">
      <alignment horizontal="center"/>
    </xf>
    <xf numFmtId="0" fontId="43" fillId="7" borderId="39" xfId="18" applyFont="1" applyFill="1" applyBorder="1" applyAlignment="1">
      <alignment horizontal="center"/>
    </xf>
    <xf numFmtId="1" fontId="25" fillId="2" borderId="42" xfId="16" applyNumberFormat="1" applyFont="1" applyFill="1" applyBorder="1" applyAlignment="1">
      <alignment horizontal="center" vertical="center"/>
    </xf>
    <xf numFmtId="0" fontId="43" fillId="7" borderId="38" xfId="18" applyFont="1" applyFill="1" applyBorder="1" applyAlignment="1">
      <alignment horizontal="center" vertical="center"/>
    </xf>
    <xf numFmtId="0" fontId="43" fillId="7" borderId="59" xfId="18" applyFont="1" applyFill="1" applyBorder="1" applyAlignment="1">
      <alignment vertical="center"/>
    </xf>
    <xf numFmtId="0" fontId="25" fillId="5" borderId="38" xfId="18" applyFont="1" applyFill="1" applyBorder="1" applyAlignment="1">
      <alignment horizontal="center" vertical="center"/>
    </xf>
    <xf numFmtId="1" fontId="29" fillId="6" borderId="40" xfId="16" applyNumberFormat="1" applyFont="1" applyFill="1" applyBorder="1" applyAlignment="1">
      <alignment horizontal="center"/>
    </xf>
    <xf numFmtId="1" fontId="29" fillId="6" borderId="59" xfId="16" applyNumberFormat="1" applyFont="1" applyFill="1" applyBorder="1" applyAlignment="1">
      <alignment horizontal="center"/>
    </xf>
    <xf numFmtId="1" fontId="29" fillId="6" borderId="39" xfId="16" applyNumberFormat="1" applyFont="1" applyFill="1" applyBorder="1" applyAlignment="1">
      <alignment horizontal="center"/>
    </xf>
    <xf numFmtId="0" fontId="29" fillId="8" borderId="42" xfId="16" applyFont="1" applyFill="1" applyBorder="1" applyAlignment="1">
      <alignment horizontal="center" vertical="center"/>
    </xf>
    <xf numFmtId="1" fontId="29" fillId="2" borderId="51" xfId="16" applyNumberFormat="1" applyFont="1" applyFill="1" applyBorder="1" applyAlignment="1">
      <alignment horizontal="center" vertical="center"/>
    </xf>
    <xf numFmtId="0" fontId="25" fillId="6" borderId="46" xfId="18" applyFont="1" applyFill="1" applyBorder="1" applyAlignment="1">
      <alignment horizontal="center" vertical="center"/>
    </xf>
    <xf numFmtId="0" fontId="34" fillId="11" borderId="25" xfId="0" applyFont="1" applyFill="1" applyBorder="1" applyAlignment="1">
      <alignment vertical="center"/>
    </xf>
    <xf numFmtId="0" fontId="34" fillId="11" borderId="10" xfId="0" applyFont="1" applyFill="1" applyBorder="1" applyAlignment="1">
      <alignment vertical="center"/>
    </xf>
    <xf numFmtId="0" fontId="23" fillId="11" borderId="25" xfId="1" applyFont="1" applyFill="1" applyBorder="1" applyAlignment="1">
      <alignment vertical="center"/>
    </xf>
    <xf numFmtId="0" fontId="23" fillId="11" borderId="26" xfId="1" applyFont="1" applyFill="1" applyBorder="1" applyAlignment="1">
      <alignment vertical="center"/>
    </xf>
    <xf numFmtId="0" fontId="23" fillId="11" borderId="10" xfId="1" applyFont="1" applyFill="1" applyBorder="1" applyAlignment="1">
      <alignment vertical="center"/>
    </xf>
    <xf numFmtId="0" fontId="23" fillId="11" borderId="8" xfId="1" applyFont="1" applyFill="1" applyBorder="1" applyAlignment="1">
      <alignment horizontal="center" vertical="center" wrapText="1"/>
    </xf>
    <xf numFmtId="0" fontId="23" fillId="11" borderId="6" xfId="0" applyFont="1" applyFill="1" applyBorder="1" applyAlignment="1">
      <alignment horizontal="left" vertical="center"/>
    </xf>
    <xf numFmtId="0" fontId="23" fillId="11" borderId="6" xfId="1" applyFont="1" applyFill="1" applyBorder="1" applyAlignment="1">
      <alignment horizontal="left" vertical="center"/>
    </xf>
    <xf numFmtId="0" fontId="49" fillId="11" borderId="0" xfId="1" applyFont="1" applyFill="1" applyBorder="1" applyAlignment="1">
      <alignment vertical="center"/>
    </xf>
    <xf numFmtId="0" fontId="24" fillId="11" borderId="2" xfId="1" applyFont="1" applyFill="1" applyBorder="1" applyAlignment="1">
      <alignment horizontal="center" vertical="center"/>
    </xf>
    <xf numFmtId="0" fontId="52" fillId="3" borderId="61" xfId="16" applyFont="1" applyFill="1" applyBorder="1" applyAlignment="1">
      <alignment vertical="center"/>
    </xf>
    <xf numFmtId="0" fontId="23" fillId="11" borderId="50" xfId="2" applyFont="1" applyFill="1" applyBorder="1" applyAlignment="1">
      <alignment horizontal="center" vertical="center" wrapText="1"/>
    </xf>
    <xf numFmtId="0" fontId="25" fillId="2" borderId="8" xfId="2" applyFont="1" applyFill="1" applyBorder="1" applyAlignment="1">
      <alignment horizontal="center"/>
    </xf>
    <xf numFmtId="0" fontId="25" fillId="2" borderId="6" xfId="2" applyFont="1" applyFill="1" applyBorder="1" applyAlignment="1">
      <alignment horizontal="center"/>
    </xf>
    <xf numFmtId="1" fontId="29" fillId="2" borderId="50" xfId="16" applyNumberFormat="1" applyFont="1" applyFill="1" applyBorder="1" applyAlignment="1">
      <alignment horizontal="center"/>
    </xf>
    <xf numFmtId="0" fontId="25" fillId="6" borderId="59" xfId="18" applyFont="1" applyFill="1" applyBorder="1" applyAlignment="1">
      <alignment horizontal="center"/>
    </xf>
    <xf numFmtId="1" fontId="25" fillId="3" borderId="4" xfId="16" applyNumberFormat="1" applyFont="1" applyFill="1" applyBorder="1" applyAlignment="1">
      <alignment horizontal="center"/>
    </xf>
    <xf numFmtId="0" fontId="40" fillId="3" borderId="9" xfId="0" applyFont="1" applyFill="1" applyBorder="1" applyAlignment="1">
      <alignment horizontal="center" wrapText="1"/>
    </xf>
    <xf numFmtId="0" fontId="40" fillId="8" borderId="9" xfId="0" applyFont="1" applyFill="1" applyBorder="1" applyAlignment="1">
      <alignment horizontal="center"/>
    </xf>
    <xf numFmtId="0" fontId="40" fillId="3" borderId="9" xfId="0" applyFont="1" applyFill="1" applyBorder="1" applyAlignment="1">
      <alignment horizontal="center"/>
    </xf>
    <xf numFmtId="1" fontId="25" fillId="2" borderId="49" xfId="16" applyNumberFormat="1" applyFont="1" applyFill="1" applyBorder="1" applyAlignment="1">
      <alignment horizontal="center"/>
    </xf>
    <xf numFmtId="1" fontId="25" fillId="2" borderId="50" xfId="16" applyNumberFormat="1" applyFont="1" applyFill="1" applyBorder="1" applyAlignment="1">
      <alignment horizontal="center"/>
    </xf>
    <xf numFmtId="0" fontId="25" fillId="7" borderId="4" xfId="16" applyFont="1" applyFill="1" applyBorder="1" applyAlignment="1">
      <alignment horizontal="center"/>
    </xf>
    <xf numFmtId="0" fontId="25" fillId="7" borderId="9" xfId="16" applyFont="1" applyFill="1" applyBorder="1" applyAlignment="1">
      <alignment horizontal="center"/>
    </xf>
    <xf numFmtId="0" fontId="40" fillId="3" borderId="4" xfId="0" applyFont="1" applyFill="1" applyBorder="1" applyAlignment="1">
      <alignment horizontal="center" wrapText="1"/>
    </xf>
    <xf numFmtId="0" fontId="25" fillId="3" borderId="9" xfId="0" applyFont="1" applyFill="1" applyBorder="1" applyAlignment="1">
      <alignment horizontal="center" wrapText="1"/>
    </xf>
    <xf numFmtId="1" fontId="29" fillId="2" borderId="4" xfId="16" applyNumberFormat="1" applyFont="1" applyFill="1" applyBorder="1" applyAlignment="1">
      <alignment horizontal="center" wrapText="1"/>
    </xf>
    <xf numFmtId="0" fontId="25" fillId="0" borderId="6" xfId="2" applyFont="1" applyBorder="1" applyAlignment="1">
      <alignment vertical="center"/>
    </xf>
    <xf numFmtId="1" fontId="25" fillId="0" borderId="4" xfId="2" applyNumberFormat="1" applyFont="1" applyBorder="1" applyAlignment="1">
      <alignment horizontal="center"/>
    </xf>
    <xf numFmtId="1" fontId="29" fillId="8" borderId="49" xfId="16" applyNumberFormat="1" applyFont="1" applyFill="1" applyBorder="1" applyAlignment="1">
      <alignment horizontal="center"/>
    </xf>
    <xf numFmtId="1" fontId="29" fillId="20" borderId="4" xfId="16" applyNumberFormat="1" applyFont="1" applyFill="1" applyBorder="1" applyAlignment="1">
      <alignment horizontal="center"/>
    </xf>
    <xf numFmtId="1" fontId="29" fillId="8" borderId="50" xfId="16" applyNumberFormat="1" applyFont="1" applyFill="1" applyBorder="1" applyAlignment="1">
      <alignment horizontal="center"/>
    </xf>
    <xf numFmtId="1" fontId="29" fillId="8" borderId="37" xfId="16" applyNumberFormat="1" applyFont="1" applyFill="1" applyBorder="1" applyAlignment="1">
      <alignment horizontal="center"/>
    </xf>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52" fillId="11" borderId="43" xfId="16" applyFont="1" applyFill="1" applyBorder="1" applyAlignment="1" applyProtection="1">
      <alignment vertical="center"/>
      <protection locked="0"/>
    </xf>
    <xf numFmtId="0" fontId="52" fillId="11" borderId="44" xfId="16" applyFont="1" applyFill="1" applyBorder="1" applyAlignment="1" applyProtection="1">
      <alignment vertical="center" wrapText="1"/>
      <protection locked="0"/>
    </xf>
    <xf numFmtId="0" fontId="52" fillId="11" borderId="45" xfId="16" applyFont="1" applyFill="1" applyBorder="1" applyAlignment="1" applyProtection="1">
      <alignment vertical="center" wrapText="1"/>
      <protection locked="0"/>
    </xf>
    <xf numFmtId="0" fontId="52" fillId="11" borderId="5" xfId="16" applyFont="1" applyFill="1" applyBorder="1" applyAlignment="1">
      <alignment vertical="center"/>
    </xf>
    <xf numFmtId="0" fontId="52" fillId="11" borderId="27" xfId="16" applyFont="1" applyFill="1" applyBorder="1" applyAlignment="1">
      <alignment vertical="center"/>
    </xf>
    <xf numFmtId="0" fontId="52" fillId="11" borderId="11" xfId="16" applyFont="1" applyFill="1" applyBorder="1" applyAlignment="1">
      <alignment vertical="center"/>
    </xf>
    <xf numFmtId="0" fontId="52" fillId="11" borderId="4" xfId="16" applyFont="1" applyFill="1" applyBorder="1" applyAlignment="1">
      <alignment vertical="center"/>
    </xf>
    <xf numFmtId="0" fontId="52" fillId="11" borderId="1" xfId="16" applyFont="1" applyFill="1" applyBorder="1" applyAlignment="1" applyProtection="1">
      <alignment vertical="center"/>
      <protection locked="0"/>
    </xf>
    <xf numFmtId="0" fontId="52" fillId="11" borderId="7" xfId="16" applyFont="1" applyFill="1" applyBorder="1" applyAlignment="1" applyProtection="1">
      <alignment vertical="center"/>
      <protection locked="0"/>
    </xf>
    <xf numFmtId="0" fontId="52" fillId="11" borderId="3" xfId="16" applyFont="1" applyFill="1" applyBorder="1" applyAlignment="1" applyProtection="1">
      <alignment vertical="center"/>
      <protection locked="0"/>
    </xf>
    <xf numFmtId="0" fontId="53" fillId="11" borderId="7" xfId="1" applyFont="1" applyFill="1" applyBorder="1" applyAlignment="1">
      <alignment vertical="center" wrapText="1"/>
    </xf>
    <xf numFmtId="0" fontId="29" fillId="7" borderId="4" xfId="18" applyFont="1" applyFill="1" applyBorder="1" applyAlignment="1">
      <alignment horizontal="center" vertical="center"/>
    </xf>
    <xf numFmtId="0" fontId="35" fillId="3" borderId="4" xfId="9" applyFont="1" applyFill="1" applyBorder="1" applyAlignment="1" applyProtection="1">
      <alignment horizontal="center" vertical="center" wrapText="1"/>
      <protection locked="0"/>
    </xf>
    <xf numFmtId="0" fontId="25" fillId="3" borderId="4" xfId="18" applyFont="1" applyFill="1" applyBorder="1" applyAlignment="1">
      <alignment horizontal="center" wrapText="1"/>
    </xf>
    <xf numFmtId="0" fontId="25" fillId="3" borderId="8" xfId="18" applyFont="1" applyFill="1" applyBorder="1" applyAlignment="1">
      <alignment horizontal="center" wrapText="1"/>
    </xf>
    <xf numFmtId="0" fontId="25" fillId="3" borderId="9" xfId="18" applyFont="1" applyFill="1" applyBorder="1" applyAlignment="1">
      <alignment horizontal="center" wrapText="1"/>
    </xf>
    <xf numFmtId="15" fontId="40" fillId="3" borderId="4" xfId="16" applyNumberFormat="1" applyFont="1" applyFill="1" applyBorder="1" applyAlignment="1">
      <alignment horizontal="center" wrapText="1"/>
    </xf>
    <xf numFmtId="15" fontId="40" fillId="3" borderId="9" xfId="16" applyNumberFormat="1" applyFont="1" applyFill="1" applyBorder="1" applyAlignment="1">
      <alignment horizontal="center" wrapText="1"/>
    </xf>
    <xf numFmtId="0" fontId="23" fillId="11" borderId="6" xfId="2" applyFont="1" applyFill="1" applyBorder="1" applyAlignment="1">
      <alignment horizontal="center" vertical="center" wrapText="1"/>
    </xf>
    <xf numFmtId="0" fontId="23" fillId="3" borderId="35" xfId="1" applyFont="1" applyFill="1" applyBorder="1" applyAlignment="1">
      <alignment horizontal="center" vertical="center" wrapText="1"/>
    </xf>
    <xf numFmtId="0" fontId="23" fillId="11" borderId="6" xfId="2" applyFont="1" applyFill="1" applyBorder="1" applyAlignment="1">
      <alignment vertical="center" wrapText="1"/>
    </xf>
    <xf numFmtId="0" fontId="50" fillId="3" borderId="12" xfId="1" applyFont="1" applyFill="1" applyBorder="1" applyAlignment="1">
      <alignment horizontal="center" vertical="center" wrapText="1"/>
    </xf>
    <xf numFmtId="0" fontId="23" fillId="11" borderId="5" xfId="2" applyFont="1" applyFill="1" applyBorder="1" applyAlignment="1">
      <alignment horizontal="center" vertical="center"/>
    </xf>
    <xf numFmtId="0" fontId="23" fillId="11" borderId="11" xfId="2" applyFont="1" applyFill="1" applyBorder="1" applyAlignment="1">
      <alignment horizontal="center"/>
    </xf>
    <xf numFmtId="0" fontId="30" fillId="11" borderId="4" xfId="16" applyFont="1" applyFill="1" applyBorder="1" applyAlignment="1" applyProtection="1">
      <alignment horizontal="center" vertical="center" wrapText="1"/>
      <protection locked="0"/>
    </xf>
    <xf numFmtId="0" fontId="25" fillId="0" borderId="5" xfId="2" applyFont="1" applyBorder="1" applyAlignment="1">
      <alignment horizontal="center"/>
    </xf>
    <xf numFmtId="14" fontId="35" fillId="3" borderId="1" xfId="0" applyNumberFormat="1" applyFont="1" applyFill="1" applyBorder="1" applyAlignment="1">
      <alignment horizontal="center" vertical="center" wrapText="1"/>
    </xf>
    <xf numFmtId="164" fontId="35" fillId="3" borderId="1" xfId="16" applyNumberFormat="1" applyFont="1" applyFill="1" applyBorder="1" applyAlignment="1">
      <alignment horizontal="center" vertical="center" wrapText="1"/>
    </xf>
    <xf numFmtId="0" fontId="40" fillId="3" borderId="1" xfId="14" applyFont="1" applyFill="1" applyBorder="1" applyAlignment="1" applyProtection="1">
      <alignment horizontal="center" vertical="center" wrapText="1"/>
      <protection locked="0"/>
    </xf>
    <xf numFmtId="0" fontId="42" fillId="3" borderId="9" xfId="16" applyFont="1" applyFill="1" applyBorder="1" applyAlignment="1">
      <alignment horizontal="center" vertical="center" wrapText="1"/>
    </xf>
    <xf numFmtId="0" fontId="40" fillId="3" borderId="9" xfId="16" applyFont="1" applyFill="1" applyBorder="1" applyAlignment="1">
      <alignment horizontal="center" vertical="center" wrapText="1"/>
    </xf>
    <xf numFmtId="0" fontId="42" fillId="0" borderId="1" xfId="9" applyFont="1" applyBorder="1" applyAlignment="1">
      <alignment horizontal="center" vertical="center" wrapText="1"/>
    </xf>
    <xf numFmtId="0" fontId="40" fillId="0" borderId="1" xfId="9" applyFont="1" applyBorder="1" applyAlignment="1">
      <alignment horizontal="center" vertical="center" wrapText="1"/>
    </xf>
    <xf numFmtId="15" fontId="40" fillId="0" borderId="1" xfId="16" applyNumberFormat="1" applyFont="1" applyBorder="1" applyAlignment="1">
      <alignment horizontal="center" vertical="center" wrapText="1"/>
    </xf>
    <xf numFmtId="0" fontId="40" fillId="0" borderId="38" xfId="9" applyFont="1" applyBorder="1" applyAlignment="1">
      <alignment horizontal="center" vertical="center" wrapText="1"/>
    </xf>
    <xf numFmtId="0" fontId="49" fillId="11" borderId="6" xfId="1" applyFont="1" applyFill="1" applyBorder="1" applyAlignment="1">
      <alignment vertical="center"/>
    </xf>
    <xf numFmtId="0" fontId="49" fillId="11" borderId="8" xfId="1" applyFont="1" applyFill="1" applyBorder="1" applyAlignment="1">
      <alignment vertical="center" wrapText="1"/>
    </xf>
    <xf numFmtId="0" fontId="23" fillId="11" borderId="6" xfId="2" applyFont="1" applyFill="1" applyBorder="1" applyAlignment="1">
      <alignment horizontal="center"/>
    </xf>
    <xf numFmtId="0" fontId="23" fillId="11" borderId="12" xfId="2" applyFont="1" applyFill="1" applyBorder="1" applyAlignment="1">
      <alignment horizontal="center"/>
    </xf>
    <xf numFmtId="0" fontId="34" fillId="3" borderId="59" xfId="16" applyFont="1" applyFill="1" applyBorder="1" applyAlignment="1">
      <alignment horizontal="center" vertical="center" wrapText="1"/>
    </xf>
    <xf numFmtId="1" fontId="29" fillId="6" borderId="33" xfId="9" applyNumberFormat="1" applyFont="1" applyFill="1" applyBorder="1" applyAlignment="1">
      <alignment horizontal="center" vertical="center"/>
    </xf>
    <xf numFmtId="0" fontId="25" fillId="6" borderId="36" xfId="18" applyFont="1" applyFill="1" applyBorder="1" applyAlignment="1">
      <alignment horizontal="center" vertical="center"/>
    </xf>
    <xf numFmtId="0" fontId="35" fillId="3" borderId="38" xfId="0" applyFont="1" applyFill="1" applyBorder="1" applyAlignment="1">
      <alignment horizontal="center" vertical="center" wrapText="1"/>
    </xf>
    <xf numFmtId="0" fontId="41" fillId="0" borderId="49" xfId="0" applyFont="1" applyBorder="1" applyAlignment="1">
      <alignment horizontal="center" wrapText="1"/>
    </xf>
    <xf numFmtId="0" fontId="41" fillId="0" borderId="50" xfId="0" applyFont="1" applyBorder="1" applyAlignment="1">
      <alignment horizontal="center" vertical="center" wrapText="1"/>
    </xf>
    <xf numFmtId="15" fontId="40" fillId="3" borderId="9" xfId="16" applyNumberFormat="1" applyFont="1" applyFill="1" applyBorder="1" applyAlignment="1">
      <alignment horizontal="center" vertical="center" wrapText="1"/>
    </xf>
    <xf numFmtId="0" fontId="35" fillId="3" borderId="40" xfId="16" applyFont="1" applyFill="1" applyBorder="1" applyAlignment="1">
      <alignment horizontal="center" wrapText="1"/>
    </xf>
    <xf numFmtId="0" fontId="41" fillId="3" borderId="50" xfId="2" applyFont="1" applyFill="1" applyBorder="1" applyAlignment="1">
      <alignment horizontal="center" vertical="center" wrapText="1"/>
    </xf>
    <xf numFmtId="0" fontId="40" fillId="3" borderId="8" xfId="16" applyFont="1" applyFill="1" applyBorder="1" applyAlignment="1">
      <alignment horizontal="center" vertical="center" wrapText="1"/>
    </xf>
    <xf numFmtId="15" fontId="35" fillId="3" borderId="8" xfId="16" applyNumberFormat="1" applyFont="1" applyFill="1" applyBorder="1" applyAlignment="1">
      <alignment horizontal="center" vertical="center"/>
    </xf>
    <xf numFmtId="0" fontId="29" fillId="0" borderId="49" xfId="16" applyFont="1" applyBorder="1" applyAlignment="1" applyProtection="1">
      <alignment horizontal="center" vertical="center"/>
      <protection locked="0"/>
    </xf>
    <xf numFmtId="49" fontId="29" fillId="3" borderId="0" xfId="16" applyNumberFormat="1" applyFont="1" applyFill="1" applyAlignment="1">
      <alignment vertical="center"/>
    </xf>
    <xf numFmtId="0" fontId="29" fillId="3" borderId="29" xfId="16" applyFont="1" applyFill="1" applyBorder="1" applyAlignment="1">
      <alignment horizontal="center" vertical="center" wrapText="1"/>
    </xf>
    <xf numFmtId="0" fontId="29" fillId="3" borderId="8" xfId="16" applyFont="1" applyFill="1" applyBorder="1" applyAlignment="1">
      <alignment horizontal="center" wrapText="1"/>
    </xf>
    <xf numFmtId="0" fontId="42" fillId="0" borderId="1" xfId="16" applyFont="1" applyBorder="1" applyAlignment="1">
      <alignment horizontal="left" vertical="center" wrapText="1"/>
    </xf>
    <xf numFmtId="0" fontId="35" fillId="0" borderId="4" xfId="16" applyFont="1" applyBorder="1" applyAlignment="1">
      <alignment horizontal="justify" vertical="center"/>
    </xf>
    <xf numFmtId="0" fontId="35" fillId="0" borderId="0" xfId="16" applyFont="1" applyAlignment="1">
      <alignment horizontal="justify" vertical="center"/>
    </xf>
    <xf numFmtId="0" fontId="43" fillId="7" borderId="0" xfId="16" applyFont="1" applyFill="1" applyAlignment="1" applyProtection="1">
      <alignment horizontal="center" vertical="center"/>
      <protection locked="0"/>
    </xf>
    <xf numFmtId="0" fontId="40" fillId="3" borderId="1" xfId="54" applyFont="1" applyFill="1" applyBorder="1" applyAlignment="1">
      <alignment horizontal="left" vertical="center" wrapText="1"/>
    </xf>
    <xf numFmtId="0" fontId="40" fillId="0" borderId="38" xfId="16" applyFont="1" applyBorder="1" applyAlignment="1">
      <alignment horizontal="center" vertical="center" wrapText="1"/>
    </xf>
    <xf numFmtId="15" fontId="40" fillId="3" borderId="1" xfId="16" applyNumberFormat="1" applyFont="1" applyFill="1" applyBorder="1" applyAlignment="1">
      <alignment horizontal="center" vertical="center"/>
    </xf>
    <xf numFmtId="0" fontId="42" fillId="21" borderId="1" xfId="0" applyFont="1" applyFill="1" applyBorder="1" applyAlignment="1">
      <alignment horizontal="center" vertical="center" wrapText="1"/>
    </xf>
    <xf numFmtId="14" fontId="42" fillId="21" borderId="1" xfId="0" applyNumberFormat="1" applyFont="1" applyFill="1" applyBorder="1" applyAlignment="1">
      <alignment horizontal="center" vertical="center"/>
    </xf>
    <xf numFmtId="0" fontId="42" fillId="21" borderId="38" xfId="0" applyFont="1" applyFill="1" applyBorder="1" applyAlignment="1">
      <alignment horizontal="center" vertical="center" wrapText="1"/>
    </xf>
    <xf numFmtId="0" fontId="35" fillId="0" borderId="38" xfId="16" applyFont="1" applyBorder="1" applyAlignment="1">
      <alignment horizontal="center" vertical="center" wrapText="1"/>
    </xf>
    <xf numFmtId="0" fontId="42" fillId="0" borderId="1" xfId="16" applyFont="1" applyBorder="1" applyAlignment="1">
      <alignment horizontal="center" vertical="center" wrapText="1"/>
    </xf>
    <xf numFmtId="0" fontId="42" fillId="0" borderId="38" xfId="16" applyFont="1" applyBorder="1" applyAlignment="1">
      <alignment horizontal="center" vertical="center" wrapText="1"/>
    </xf>
    <xf numFmtId="0" fontId="35" fillId="0" borderId="4" xfId="16" applyFont="1" applyBorder="1" applyAlignment="1">
      <alignment vertical="center"/>
    </xf>
    <xf numFmtId="0" fontId="35" fillId="0" borderId="40" xfId="16" applyFont="1" applyBorder="1" applyAlignment="1">
      <alignment horizontal="center" vertical="center"/>
    </xf>
    <xf numFmtId="0" fontId="25" fillId="3" borderId="48" xfId="16" applyFont="1" applyFill="1" applyBorder="1" applyAlignment="1">
      <alignment horizontal="center" vertical="center"/>
    </xf>
    <xf numFmtId="0" fontId="25" fillId="3" borderId="49" xfId="16" applyFont="1" applyFill="1" applyBorder="1" applyAlignment="1">
      <alignment horizontal="center" vertical="center"/>
    </xf>
    <xf numFmtId="0" fontId="25" fillId="3" borderId="51" xfId="16" applyFont="1" applyFill="1" applyBorder="1" applyAlignment="1">
      <alignment horizontal="center" vertical="center"/>
    </xf>
    <xf numFmtId="0" fontId="40" fillId="3" borderId="4" xfId="16" applyFont="1" applyFill="1" applyBorder="1" applyAlignment="1" applyProtection="1">
      <alignment horizontal="center" vertical="center" wrapText="1"/>
      <protection locked="0"/>
    </xf>
    <xf numFmtId="0" fontId="40" fillId="3" borderId="9" xfId="16" applyFont="1" applyFill="1" applyBorder="1" applyAlignment="1" applyProtection="1">
      <alignment horizontal="center" vertical="center" wrapText="1"/>
      <protection locked="0"/>
    </xf>
    <xf numFmtId="0" fontId="40" fillId="3" borderId="4" xfId="18" applyFont="1" applyFill="1" applyBorder="1" applyAlignment="1">
      <alignment horizontal="center" vertical="center" wrapText="1"/>
    </xf>
    <xf numFmtId="0" fontId="40" fillId="3" borderId="9" xfId="18" applyFont="1" applyFill="1" applyBorder="1" applyAlignment="1">
      <alignment horizontal="center" vertical="center" wrapText="1"/>
    </xf>
    <xf numFmtId="0" fontId="40" fillId="3" borderId="4" xfId="0" applyFont="1" applyFill="1" applyBorder="1" applyAlignment="1">
      <alignment horizontal="center" vertical="center" wrapText="1"/>
    </xf>
    <xf numFmtId="0" fontId="40" fillId="3" borderId="9" xfId="0" applyFont="1" applyFill="1" applyBorder="1" applyAlignment="1">
      <alignment horizontal="center" vertical="center" wrapText="1"/>
    </xf>
    <xf numFmtId="0" fontId="25" fillId="3" borderId="4" xfId="9" applyFont="1" applyFill="1" applyBorder="1" applyAlignment="1" applyProtection="1">
      <alignment horizontal="center" vertical="center" wrapText="1"/>
      <protection locked="0"/>
    </xf>
    <xf numFmtId="0" fontId="25" fillId="3" borderId="9" xfId="9" applyFont="1" applyFill="1" applyBorder="1" applyAlignment="1" applyProtection="1">
      <alignment horizontal="center" vertical="center" wrapText="1"/>
      <protection locked="0"/>
    </xf>
    <xf numFmtId="0" fontId="25" fillId="2" borderId="4" xfId="16" applyFont="1" applyFill="1" applyBorder="1" applyAlignment="1" applyProtection="1">
      <alignment horizontal="center" vertical="center"/>
      <protection locked="0"/>
    </xf>
    <xf numFmtId="0" fontId="25" fillId="2" borderId="9" xfId="16" applyFont="1" applyFill="1" applyBorder="1" applyAlignment="1" applyProtection="1">
      <alignment horizontal="center" vertical="center"/>
      <protection locked="0"/>
    </xf>
    <xf numFmtId="0" fontId="25" fillId="5" borderId="4" xfId="9" applyFont="1" applyFill="1" applyBorder="1" applyAlignment="1" applyProtection="1">
      <alignment horizontal="center" vertical="center"/>
      <protection locked="0"/>
    </xf>
    <xf numFmtId="0" fontId="25" fillId="5" borderId="9" xfId="9" applyFont="1" applyFill="1" applyBorder="1" applyAlignment="1" applyProtection="1">
      <alignment horizontal="center" vertical="center"/>
      <protection locked="0"/>
    </xf>
    <xf numFmtId="0" fontId="25" fillId="3" borderId="42" xfId="16" applyFont="1" applyFill="1" applyBorder="1" applyAlignment="1">
      <alignment horizontal="center" vertical="center" wrapText="1"/>
    </xf>
    <xf numFmtId="0" fontId="29" fillId="3" borderId="4" xfId="16" applyFont="1" applyFill="1" applyBorder="1" applyAlignment="1" applyProtection="1">
      <alignment horizontal="center" vertical="center" wrapText="1"/>
      <protection locked="0"/>
    </xf>
    <xf numFmtId="0" fontId="29" fillId="3" borderId="9" xfId="16" applyFont="1" applyFill="1" applyBorder="1" applyAlignment="1" applyProtection="1">
      <alignment horizontal="center" vertical="center" wrapText="1"/>
      <protection locked="0"/>
    </xf>
    <xf numFmtId="0" fontId="25" fillId="3" borderId="4" xfId="18" applyFont="1" applyFill="1" applyBorder="1" applyAlignment="1">
      <alignment horizontal="center" vertical="center" wrapText="1"/>
    </xf>
    <xf numFmtId="0" fontId="25" fillId="3" borderId="9" xfId="18" applyFont="1" applyFill="1" applyBorder="1" applyAlignment="1">
      <alignment horizontal="center" vertical="center" wrapText="1"/>
    </xf>
    <xf numFmtId="0" fontId="25" fillId="3" borderId="4" xfId="16" applyFont="1" applyFill="1" applyBorder="1" applyAlignment="1" applyProtection="1">
      <alignment horizontal="center" vertical="center" wrapText="1"/>
      <protection locked="0"/>
    </xf>
    <xf numFmtId="0" fontId="25" fillId="3" borderId="9" xfId="16" applyFont="1" applyFill="1" applyBorder="1" applyAlignment="1" applyProtection="1">
      <alignment horizontal="center" vertical="center" wrapText="1"/>
      <protection locked="0"/>
    </xf>
    <xf numFmtId="0" fontId="25" fillId="3" borderId="4" xfId="2" applyFont="1" applyFill="1" applyBorder="1" applyAlignment="1">
      <alignment horizontal="center" vertical="center" wrapText="1"/>
    </xf>
    <xf numFmtId="0" fontId="25" fillId="3" borderId="9" xfId="2" applyFont="1" applyFill="1" applyBorder="1" applyAlignment="1">
      <alignment horizontal="center" vertical="center" wrapText="1"/>
    </xf>
    <xf numFmtId="0" fontId="29" fillId="10" borderId="4" xfId="18" applyFont="1" applyFill="1" applyBorder="1" applyAlignment="1">
      <alignment horizontal="center" vertical="center"/>
    </xf>
    <xf numFmtId="0" fontId="29" fillId="10" borderId="9" xfId="18" applyFont="1" applyFill="1" applyBorder="1" applyAlignment="1">
      <alignment horizontal="center" vertical="center"/>
    </xf>
    <xf numFmtId="0" fontId="29" fillId="7" borderId="4" xfId="16" applyFont="1" applyFill="1" applyBorder="1" applyAlignment="1" applyProtection="1">
      <alignment horizontal="center" vertical="center"/>
      <protection locked="0"/>
    </xf>
    <xf numFmtId="0" fontId="29" fillId="7" borderId="9" xfId="16" applyFont="1" applyFill="1" applyBorder="1" applyAlignment="1" applyProtection="1">
      <alignment horizontal="center" vertical="center"/>
      <protection locked="0"/>
    </xf>
    <xf numFmtId="0" fontId="29" fillId="7" borderId="4" xfId="16" applyFont="1" applyFill="1" applyBorder="1" applyAlignment="1">
      <alignment horizontal="center" vertical="center" wrapText="1"/>
    </xf>
    <xf numFmtId="0" fontId="29" fillId="7" borderId="9" xfId="16" applyFont="1" applyFill="1" applyBorder="1" applyAlignment="1">
      <alignment horizontal="center" vertical="center" wrapText="1"/>
    </xf>
    <xf numFmtId="0" fontId="35" fillId="3" borderId="4" xfId="16" applyFont="1" applyFill="1" applyBorder="1" applyAlignment="1">
      <alignment horizontal="center" vertical="center" wrapText="1"/>
    </xf>
    <xf numFmtId="0" fontId="35" fillId="3" borderId="9" xfId="16" applyFont="1" applyFill="1" applyBorder="1" applyAlignment="1">
      <alignment horizontal="center" vertical="center" wrapText="1"/>
    </xf>
    <xf numFmtId="0" fontId="42" fillId="3" borderId="4" xfId="16" applyFont="1" applyFill="1" applyBorder="1" applyAlignment="1">
      <alignment horizontal="center" vertical="center" wrapText="1"/>
    </xf>
    <xf numFmtId="0" fontId="42" fillId="3" borderId="9" xfId="16" applyFont="1" applyFill="1" applyBorder="1" applyAlignment="1">
      <alignment horizontal="center" vertical="center" wrapText="1"/>
    </xf>
    <xf numFmtId="0" fontId="40" fillId="3" borderId="4" xfId="16" applyFont="1" applyFill="1" applyBorder="1" applyAlignment="1">
      <alignment horizontal="center" vertical="center" wrapText="1"/>
    </xf>
    <xf numFmtId="0" fontId="40" fillId="3" borderId="9" xfId="16" applyFont="1" applyFill="1" applyBorder="1" applyAlignment="1">
      <alignment horizontal="center" vertical="center" wrapText="1"/>
    </xf>
    <xf numFmtId="15" fontId="40" fillId="0" borderId="4" xfId="16" applyNumberFormat="1" applyFont="1" applyBorder="1" applyAlignment="1">
      <alignment horizontal="center" vertical="center" wrapText="1"/>
    </xf>
    <xf numFmtId="15" fontId="40" fillId="0" borderId="9" xfId="16" applyNumberFormat="1" applyFont="1" applyBorder="1" applyAlignment="1">
      <alignment horizontal="center" vertical="center" wrapText="1"/>
    </xf>
    <xf numFmtId="0" fontId="35" fillId="3" borderId="40" xfId="16" applyFont="1" applyFill="1" applyBorder="1" applyAlignment="1">
      <alignment horizontal="center" vertical="center" wrapText="1"/>
    </xf>
    <xf numFmtId="0" fontId="35" fillId="3" borderId="39" xfId="16" applyFont="1" applyFill="1" applyBorder="1" applyAlignment="1">
      <alignment horizontal="center" vertical="center" wrapText="1"/>
    </xf>
    <xf numFmtId="0" fontId="24" fillId="0" borderId="12" xfId="0" applyFont="1" applyBorder="1" applyAlignment="1">
      <alignment horizontal="center" vertical="center" textRotation="90"/>
    </xf>
    <xf numFmtId="0" fontId="23" fillId="0" borderId="12" xfId="0" applyFont="1" applyBorder="1" applyAlignment="1">
      <alignment horizontal="center" vertical="center" textRotation="90"/>
    </xf>
    <xf numFmtId="0" fontId="24" fillId="0" borderId="0" xfId="0" applyFont="1" applyAlignment="1">
      <alignment horizontal="center" vertical="center"/>
    </xf>
    <xf numFmtId="0" fontId="25" fillId="0" borderId="0" xfId="0" applyFont="1" applyAlignment="1">
      <alignment horizontal="center" vertical="center" wrapText="1"/>
    </xf>
    <xf numFmtId="0" fontId="15" fillId="0" borderId="0" xfId="0" applyFont="1" applyAlignment="1">
      <alignment horizontal="center" vertical="center" wrapText="1"/>
    </xf>
    <xf numFmtId="0" fontId="24" fillId="0" borderId="26" xfId="0" applyFont="1" applyBorder="1" applyAlignment="1">
      <alignment horizontal="center" vertical="center"/>
    </xf>
    <xf numFmtId="0" fontId="23" fillId="0" borderId="26" xfId="0" applyFont="1" applyBorder="1" applyAlignment="1">
      <alignment horizontal="center" vertical="center"/>
    </xf>
    <xf numFmtId="0" fontId="14" fillId="0" borderId="43"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7" xfId="0" applyFont="1" applyBorder="1" applyAlignment="1">
      <alignment horizontal="center" vertical="center" wrapText="1"/>
    </xf>
    <xf numFmtId="0" fontId="13" fillId="15" borderId="13" xfId="0" applyFont="1" applyFill="1" applyBorder="1" applyAlignment="1">
      <alignment horizontal="center" vertical="center"/>
    </xf>
    <xf numFmtId="0" fontId="13" fillId="15" borderId="14" xfId="0" applyFont="1" applyFill="1" applyBorder="1" applyAlignment="1">
      <alignment horizontal="center" vertical="center"/>
    </xf>
    <xf numFmtId="0" fontId="13" fillId="15" borderId="15" xfId="0" applyFont="1" applyFill="1" applyBorder="1" applyAlignment="1">
      <alignment horizontal="center" vertical="center"/>
    </xf>
    <xf numFmtId="0" fontId="37" fillId="16" borderId="1" xfId="0" applyFont="1" applyFill="1" applyBorder="1" applyAlignment="1">
      <alignment horizontal="center" vertical="center" wrapText="1"/>
    </xf>
    <xf numFmtId="0" fontId="37" fillId="16" borderId="2" xfId="0" applyFont="1" applyFill="1" applyBorder="1" applyAlignment="1">
      <alignment horizontal="center" vertical="center" wrapText="1"/>
    </xf>
    <xf numFmtId="0" fontId="37" fillId="16" borderId="5" xfId="0" applyFont="1" applyFill="1" applyBorder="1" applyAlignment="1">
      <alignment horizontal="center" vertical="center" wrapText="1"/>
    </xf>
    <xf numFmtId="0" fontId="37" fillId="16" borderId="11" xfId="0" applyFont="1" applyFill="1" applyBorder="1" applyAlignment="1">
      <alignment horizontal="center" vertical="center" wrapText="1"/>
    </xf>
    <xf numFmtId="0" fontId="37" fillId="16" borderId="25" xfId="0" applyFont="1" applyFill="1" applyBorder="1" applyAlignment="1">
      <alignment horizontal="center" vertical="center" wrapText="1"/>
    </xf>
    <xf numFmtId="0" fontId="37" fillId="16" borderId="10" xfId="0" applyFont="1" applyFill="1" applyBorder="1" applyAlignment="1">
      <alignment horizontal="center" vertical="center" wrapText="1"/>
    </xf>
    <xf numFmtId="0" fontId="37" fillId="0" borderId="1" xfId="0" applyFont="1" applyBorder="1" applyAlignment="1">
      <alignment horizontal="center" vertical="center" wrapText="1"/>
    </xf>
    <xf numFmtId="0" fontId="36" fillId="0" borderId="2" xfId="0" applyFont="1" applyBorder="1" applyAlignment="1">
      <alignment horizontal="justify" vertical="center" wrapText="1"/>
    </xf>
  </cellXfs>
  <cellStyles count="56">
    <cellStyle name="Hipervínculo" xfId="1" builtinId="8"/>
    <cellStyle name="Normal" xfId="0" builtinId="0"/>
    <cellStyle name="Normal 2" xfId="24" xr:uid="{00000000-0005-0000-0000-000002000000}"/>
    <cellStyle name="Normal 2 2" xfId="2" xr:uid="{00000000-0005-0000-0000-000003000000}"/>
    <cellStyle name="Normal 2 3" xfId="26" xr:uid="{00000000-0005-0000-0000-000004000000}"/>
    <cellStyle name="Normal 2 3 2" xfId="28" xr:uid="{00000000-0005-0000-0000-000005000000}"/>
    <cellStyle name="Normal 2 3 2 2" xfId="53" xr:uid="{00000000-0005-0000-0000-000006000000}"/>
    <cellStyle name="Normal 2 3 3" xfId="51" xr:uid="{00000000-0005-0000-0000-000007000000}"/>
    <cellStyle name="Normal 2 4" xfId="49" xr:uid="{00000000-0005-0000-0000-000008000000}"/>
    <cellStyle name="Normal 3" xfId="3" xr:uid="{00000000-0005-0000-0000-000009000000}"/>
    <cellStyle name="Normal 3 2" xfId="4" xr:uid="{00000000-0005-0000-0000-00000A000000}"/>
    <cellStyle name="Normal 3 2 2" xfId="30" xr:uid="{00000000-0005-0000-0000-00000B000000}"/>
    <cellStyle name="Normal 3 3" xfId="5" xr:uid="{00000000-0005-0000-0000-00000C000000}"/>
    <cellStyle name="Normal 3 3 2" xfId="6" xr:uid="{00000000-0005-0000-0000-00000D000000}"/>
    <cellStyle name="Normal 3 3 2 2" xfId="7" xr:uid="{00000000-0005-0000-0000-00000E000000}"/>
    <cellStyle name="Normal 3 3 2 2 2" xfId="33" xr:uid="{00000000-0005-0000-0000-00000F000000}"/>
    <cellStyle name="Normal 3 3 2 3" xfId="8" xr:uid="{00000000-0005-0000-0000-000010000000}"/>
    <cellStyle name="Normal 3 3 2 3 2" xfId="34" xr:uid="{00000000-0005-0000-0000-000011000000}"/>
    <cellStyle name="Normal 3 3 2 4" xfId="9" xr:uid="{00000000-0005-0000-0000-000012000000}"/>
    <cellStyle name="Normal 3 3 2 4 2" xfId="35" xr:uid="{00000000-0005-0000-0000-000013000000}"/>
    <cellStyle name="Normal 3 3 2 5" xfId="10" xr:uid="{00000000-0005-0000-0000-000014000000}"/>
    <cellStyle name="Normal 3 3 2 5 2" xfId="36" xr:uid="{00000000-0005-0000-0000-000015000000}"/>
    <cellStyle name="Normal 3 3 2 6" xfId="32" xr:uid="{00000000-0005-0000-0000-000016000000}"/>
    <cellStyle name="Normal 3 3 3" xfId="31" xr:uid="{00000000-0005-0000-0000-000017000000}"/>
    <cellStyle name="Normal 3 4" xfId="11" xr:uid="{00000000-0005-0000-0000-000018000000}"/>
    <cellStyle name="Normal 3 4 2" xfId="12" xr:uid="{00000000-0005-0000-0000-000019000000}"/>
    <cellStyle name="Normal 3 4 2 2" xfId="38" xr:uid="{00000000-0005-0000-0000-00001A000000}"/>
    <cellStyle name="Normal 3 4 3" xfId="13" xr:uid="{00000000-0005-0000-0000-00001B000000}"/>
    <cellStyle name="Normal 3 4 3 2" xfId="39" xr:uid="{00000000-0005-0000-0000-00001C000000}"/>
    <cellStyle name="Normal 3 4 4" xfId="14" xr:uid="{00000000-0005-0000-0000-00001D000000}"/>
    <cellStyle name="Normal 3 4 4 2" xfId="40" xr:uid="{00000000-0005-0000-0000-00001E000000}"/>
    <cellStyle name="Normal 3 4 5" xfId="15" xr:uid="{00000000-0005-0000-0000-00001F000000}"/>
    <cellStyle name="Normal 3 4 5 2" xfId="41" xr:uid="{00000000-0005-0000-0000-000020000000}"/>
    <cellStyle name="Normal 3 4 6" xfId="37" xr:uid="{00000000-0005-0000-0000-000021000000}"/>
    <cellStyle name="Normal 3 5" xfId="16" xr:uid="{00000000-0005-0000-0000-000022000000}"/>
    <cellStyle name="Normal 3 5 2" xfId="25" xr:uid="{00000000-0005-0000-0000-000023000000}"/>
    <cellStyle name="Normal 3 5 2 2" xfId="27" xr:uid="{00000000-0005-0000-0000-000024000000}"/>
    <cellStyle name="Normal 3 5 2 2 2" xfId="52" xr:uid="{00000000-0005-0000-0000-000025000000}"/>
    <cellStyle name="Normal 3 5 2 2 2 2" xfId="55" xr:uid="{5D06C9DF-1149-4302-96D5-227BA5BF1A8F}"/>
    <cellStyle name="Normal 3 5 2 3" xfId="50" xr:uid="{00000000-0005-0000-0000-000026000000}"/>
    <cellStyle name="Normal 3 5 3" xfId="42" xr:uid="{00000000-0005-0000-0000-000027000000}"/>
    <cellStyle name="Normal 3 6" xfId="17" xr:uid="{00000000-0005-0000-0000-000028000000}"/>
    <cellStyle name="Normal 3 6 2" xfId="43" xr:uid="{00000000-0005-0000-0000-000029000000}"/>
    <cellStyle name="Normal 3 7" xfId="29" xr:uid="{00000000-0005-0000-0000-00002A000000}"/>
    <cellStyle name="Normal 5 2" xfId="18" xr:uid="{00000000-0005-0000-0000-00002B000000}"/>
    <cellStyle name="Normal 8" xfId="19" xr:uid="{00000000-0005-0000-0000-00002C000000}"/>
    <cellStyle name="Normal 8 2" xfId="20" xr:uid="{00000000-0005-0000-0000-00002D000000}"/>
    <cellStyle name="Normal 8 2 2" xfId="45" xr:uid="{00000000-0005-0000-0000-00002E000000}"/>
    <cellStyle name="Normal 8 3" xfId="21" xr:uid="{00000000-0005-0000-0000-00002F000000}"/>
    <cellStyle name="Normal 8 3 2" xfId="46" xr:uid="{00000000-0005-0000-0000-000030000000}"/>
    <cellStyle name="Normal 8 4" xfId="22" xr:uid="{00000000-0005-0000-0000-000031000000}"/>
    <cellStyle name="Normal 8 4 2" xfId="47" xr:uid="{00000000-0005-0000-0000-000032000000}"/>
    <cellStyle name="Normal 8 4 3" xfId="54" xr:uid="{92D718B9-702C-4646-A748-DB78E447836F}"/>
    <cellStyle name="Normal 8 5" xfId="23" xr:uid="{00000000-0005-0000-0000-000033000000}"/>
    <cellStyle name="Normal 8 5 2" xfId="48" xr:uid="{00000000-0005-0000-0000-000034000000}"/>
    <cellStyle name="Normal 8 6" xfId="44" xr:uid="{00000000-0005-0000-0000-000035000000}"/>
  </cellStyles>
  <dxfs count="682">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rgb="FFFFC000"/>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rgb="FFFFC000"/>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ont>
        <condense val="0"/>
        <extend val="0"/>
        <color indexed="9"/>
      </font>
      <fill>
        <patternFill>
          <bgColor indexed="10"/>
        </patternFill>
      </fill>
    </dxf>
    <dxf>
      <fill>
        <patternFill>
          <bgColor rgb="FF92D05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ill>
        <patternFill>
          <bgColor rgb="FFFF0000"/>
        </patternFill>
      </fill>
    </dxf>
    <dxf>
      <fill>
        <patternFill>
          <bgColor rgb="FFFFC000"/>
        </patternFill>
      </fill>
    </dxf>
    <dxf>
      <font>
        <condense val="0"/>
        <extend val="0"/>
        <color indexed="9"/>
      </font>
      <fill>
        <patternFill>
          <bgColor indexed="10"/>
        </patternFill>
      </fill>
    </dxf>
    <dxf>
      <fill>
        <patternFill>
          <bgColor rgb="FF92D050"/>
        </patternFill>
      </fill>
    </dxf>
    <dxf>
      <fill>
        <patternFill>
          <bgColor rgb="FFFFFF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rgb="FFFFC000"/>
        </patternFill>
      </fill>
    </dxf>
    <dxf>
      <fill>
        <patternFill>
          <bgColor rgb="FF92D05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indexed="9"/>
      </font>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ill>
        <patternFill>
          <bgColor rgb="FF92D050"/>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rgb="FFFFC000"/>
        </patternFill>
      </fill>
    </dxf>
    <dxf>
      <fill>
        <patternFill>
          <bgColor rgb="FF92D0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3"/>
        </patternFill>
      </fill>
    </dxf>
    <dxf>
      <fill>
        <patternFill>
          <bgColor rgb="FF92D050"/>
        </patternFill>
      </fill>
    </dxf>
    <dxf>
      <font>
        <condense val="0"/>
        <extend val="0"/>
        <color indexed="9"/>
      </font>
      <fill>
        <patternFill>
          <bgColor rgb="FFFFC000"/>
        </patternFill>
      </fill>
    </dxf>
    <dxf>
      <font>
        <condense val="0"/>
        <extend val="0"/>
        <color indexed="9"/>
      </font>
      <fill>
        <patternFill>
          <bgColor indexed="10"/>
        </patternFill>
      </fill>
    </dxf>
    <dxf>
      <font>
        <condense val="0"/>
        <extend val="0"/>
        <color indexed="9"/>
      </font>
      <fill>
        <patternFill>
          <bgColor rgb="FFFFC000"/>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indexed="9"/>
      </font>
      <fill>
        <patternFill>
          <bgColor indexed="10"/>
        </patternFill>
      </fill>
    </dxf>
    <dxf>
      <fill>
        <patternFill>
          <bgColor rgb="FF92D050"/>
        </patternFill>
      </fill>
    </dxf>
    <dxf>
      <font>
        <condense val="0"/>
        <extend val="0"/>
        <color auto="1"/>
      </font>
      <fill>
        <patternFill>
          <bgColor indexed="13"/>
        </patternFill>
      </fill>
    </dxf>
    <dxf>
      <font>
        <condense val="0"/>
        <extend val="0"/>
        <color auto="1"/>
      </font>
      <fill>
        <patternFill>
          <bgColor indexed="13"/>
        </patternFill>
      </fill>
    </dxf>
    <dxf>
      <font>
        <condense val="0"/>
        <extend val="0"/>
        <color indexed="9"/>
      </font>
      <fill>
        <patternFill>
          <bgColor indexed="10"/>
        </patternFill>
      </fill>
    </dxf>
    <dxf>
      <fill>
        <patternFill>
          <bgColor rgb="FF92D050"/>
        </patternFill>
      </fill>
    </dxf>
    <dxf>
      <font>
        <condense val="0"/>
        <extend val="0"/>
        <color indexed="9"/>
      </font>
      <fill>
        <patternFill>
          <bgColor rgb="FFFFC000"/>
        </patternFill>
      </fill>
    </dxf>
    <dxf>
      <font>
        <condense val="0"/>
        <extend val="0"/>
        <color indexed="9"/>
      </font>
      <fill>
        <patternFill>
          <bgColor rgb="FFFFC000"/>
        </patternFill>
      </fill>
    </dxf>
    <dxf>
      <font>
        <condense val="0"/>
        <extend val="0"/>
        <color auto="1"/>
      </font>
      <fill>
        <patternFill>
          <bgColor indexed="13"/>
        </patternFill>
      </fill>
    </dxf>
    <dxf>
      <fill>
        <patternFill>
          <bgColor rgb="FF92D050"/>
        </patternFill>
      </fill>
    </dxf>
    <dxf>
      <font>
        <condense val="0"/>
        <extend val="0"/>
        <color indexed="9"/>
      </font>
      <fill>
        <patternFill>
          <bgColor indexed="10"/>
        </patternFill>
      </fill>
    </dxf>
    <dxf>
      <font>
        <condense val="0"/>
        <extend val="0"/>
        <color indexed="9"/>
      </font>
      <fill>
        <patternFill>
          <bgColor indexed="10"/>
        </patternFill>
      </fill>
    </dxf>
    <dxf>
      <font>
        <condense val="0"/>
        <extend val="0"/>
        <color indexed="9"/>
      </font>
      <fill>
        <patternFill>
          <bgColor rgb="FFFFC000"/>
        </patternFill>
      </fill>
    </dxf>
    <dxf>
      <fill>
        <patternFill>
          <bgColor rgb="FF92D050"/>
        </patternFill>
      </fill>
    </dxf>
    <dxf>
      <font>
        <condense val="0"/>
        <extend val="0"/>
        <color auto="1"/>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9" Type="http://schemas.openxmlformats.org/officeDocument/2006/relationships/calcChain" Target="calcChain.xml"/><Relationship Id="rId21" Type="http://schemas.openxmlformats.org/officeDocument/2006/relationships/externalLink" Target="externalLinks/externalLink10.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externalLink" Target="externalLinks/externalLink1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32" Type="http://schemas.openxmlformats.org/officeDocument/2006/relationships/externalLink" Target="externalLinks/externalLink21.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externalLink" Target="externalLinks/externalLink17.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31"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externalLink" Target="externalLinks/externalLink16.xml"/><Relationship Id="rId30" Type="http://schemas.openxmlformats.org/officeDocument/2006/relationships/externalLink" Target="externalLinks/externalLink19.xml"/><Relationship Id="rId35" Type="http://schemas.openxmlformats.org/officeDocument/2006/relationships/connections" Target="connection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33" Type="http://schemas.openxmlformats.org/officeDocument/2006/relationships/externalLink" Target="externalLinks/externalLink22.xml"/><Relationship Id="rId38" Type="http://schemas.openxmlformats.org/officeDocument/2006/relationships/powerPivotData" Target="model/item.data"/></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Riesgo Inherente</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AADD-4724-8FB4-E78F224DF609}"/>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25B1-4C44-A71C-425566311946}"/>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2-25B1-4C44-A71C-425566311946}"/>
              </c:ext>
            </c:extLst>
          </c:dPt>
          <c:dLbls>
            <c:dLbl>
              <c:idx val="0"/>
              <c:delete val="1"/>
              <c:extLst>
                <c:ext xmlns:c15="http://schemas.microsoft.com/office/drawing/2012/chart" uri="{CE6537A1-D6FC-4f65-9D91-7224C49458BB}"/>
                <c:ext xmlns:c16="http://schemas.microsoft.com/office/drawing/2014/chart" uri="{C3380CC4-5D6E-409C-BE32-E72D297353CC}">
                  <c16:uniqueId val="{00000001-AADD-4724-8FB4-E78F224DF609}"/>
                </c:ext>
              </c:extLst>
            </c:dLbl>
            <c:dLbl>
              <c:idx val="1"/>
              <c:layout>
                <c:manualLayout>
                  <c:x val="-5.0476354092102126E-2"/>
                  <c:y val="6.4033582340668957E-2"/>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5B1-4C44-A71C-425566311946}"/>
                </c:ext>
              </c:extLst>
            </c:dLbl>
            <c:dLbl>
              <c:idx val="2"/>
              <c:layout>
                <c:manualLayout>
                  <c:x val="0.10623965640658554"/>
                  <c:y val="-0.2420085470085471"/>
                </c:manualLayout>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5B1-4C44-A71C-425566311946}"/>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lt1">
                        <a:lumMod val="85000"/>
                      </a:schemeClr>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Hoja6!$A$2:$A$4</c:f>
              <c:strCache>
                <c:ptCount val="3"/>
                <c:pt idx="0">
                  <c:v>Moderado </c:v>
                </c:pt>
                <c:pt idx="1">
                  <c:v>Alto</c:v>
                </c:pt>
                <c:pt idx="2">
                  <c:v>Extremo</c:v>
                </c:pt>
              </c:strCache>
            </c:strRef>
          </c:cat>
          <c:val>
            <c:numRef>
              <c:f>Hoja6!$B$2:$B$4</c:f>
              <c:numCache>
                <c:formatCode>General</c:formatCode>
                <c:ptCount val="3"/>
                <c:pt idx="0">
                  <c:v>0</c:v>
                </c:pt>
                <c:pt idx="1">
                  <c:v>5</c:v>
                </c:pt>
                <c:pt idx="2">
                  <c:v>29</c:v>
                </c:pt>
              </c:numCache>
            </c:numRef>
          </c:val>
          <c:extLst>
            <c:ext xmlns:c16="http://schemas.microsoft.com/office/drawing/2014/chart" uri="{C3380CC4-5D6E-409C-BE32-E72D297353CC}">
              <c16:uniqueId val="{00000000-25B1-4C44-A71C-425566311946}"/>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Riesgo Residual</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6439226914817461E-2"/>
          <c:y val="0.21608721986674742"/>
          <c:w val="0.82166700071581966"/>
          <c:h val="0.56616326805303185"/>
        </c:manualLayout>
      </c:layout>
      <c:pie3DChart>
        <c:varyColors val="1"/>
        <c:ser>
          <c:idx val="0"/>
          <c:order val="0"/>
          <c:dPt>
            <c:idx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2CB1-42C0-9068-49216C0BE6C4}"/>
              </c:ext>
            </c:extLst>
          </c:dPt>
          <c:dPt>
            <c:idx val="1"/>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2CB1-42C0-9068-49216C0BE6C4}"/>
              </c:ext>
            </c:extLst>
          </c:dPt>
          <c:dPt>
            <c:idx val="2"/>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2CB1-42C0-9068-49216C0BE6C4}"/>
              </c:ext>
            </c:extLst>
          </c:dPt>
          <c:dLbls>
            <c:dLbl>
              <c:idx val="1"/>
              <c:layout>
                <c:manualLayout>
                  <c:x val="-0.12711171558100692"/>
                  <c:y val="-0.12905141664984185"/>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B1-42C0-9068-49216C0BE6C4}"/>
                </c:ext>
              </c:extLst>
            </c:dLbl>
            <c:dLbl>
              <c:idx val="2"/>
              <c:layout>
                <c:manualLayout>
                  <c:x val="0.15537122405153903"/>
                  <c:y val="1.750117773739820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B1-42C0-9068-49216C0BE6C4}"/>
                </c:ext>
              </c:extLst>
            </c:dLbl>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ysClr val="windowText" lastClr="000000"/>
                    </a:solidFill>
                    <a:latin typeface="+mn-lt"/>
                    <a:ea typeface="+mn-ea"/>
                    <a:cs typeface="+mn-cs"/>
                  </a:defRPr>
                </a:pPr>
                <a:endParaRPr lang="es-CO"/>
              </a:p>
            </c:txPr>
            <c:dLblPos val="bestFit"/>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cat>
            <c:strRef>
              <c:f>Hoja6!$A$2:$A$4</c:f>
              <c:strCache>
                <c:ptCount val="3"/>
                <c:pt idx="0">
                  <c:v>Moderado </c:v>
                </c:pt>
                <c:pt idx="1">
                  <c:v>Alto</c:v>
                </c:pt>
                <c:pt idx="2">
                  <c:v>Extremo</c:v>
                </c:pt>
              </c:strCache>
            </c:strRef>
          </c:cat>
          <c:val>
            <c:numRef>
              <c:f>Hoja6!$C$2:$C$4</c:f>
              <c:numCache>
                <c:formatCode>General</c:formatCode>
                <c:ptCount val="3"/>
                <c:pt idx="0">
                  <c:v>2</c:v>
                </c:pt>
                <c:pt idx="1">
                  <c:v>18</c:v>
                </c:pt>
                <c:pt idx="2">
                  <c:v>14</c:v>
                </c:pt>
              </c:numCache>
            </c:numRef>
          </c:val>
          <c:extLst>
            <c:ext xmlns:c16="http://schemas.microsoft.com/office/drawing/2014/chart" uri="{C3380CC4-5D6E-409C-BE32-E72D297353CC}">
              <c16:uniqueId val="{00000006-2CB1-42C0-9068-49216C0BE6C4}"/>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1400" b="0"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view3D>
      <c:rotX val="0"/>
      <c:rotY val="20"/>
      <c:rAngAx val="0"/>
      <c:perspective val="1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solidFill>
            <a:ln>
              <a:noFill/>
            </a:ln>
            <a:effectLst/>
            <a:sp3d/>
          </c:spPr>
          <c:invertIfNegative val="0"/>
          <c:cat>
            <c:strRef>
              <c:f>Hoja2!$B$1:$B$14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Hoja2!$C$1:$C$14</c:f>
              <c:numCache>
                <c:formatCode>General</c:formatCode>
                <c:ptCount val="14"/>
                <c:pt idx="0">
                  <c:v>2</c:v>
                </c:pt>
                <c:pt idx="1">
                  <c:v>1</c:v>
                </c:pt>
                <c:pt idx="2">
                  <c:v>2</c:v>
                </c:pt>
                <c:pt idx="3">
                  <c:v>2</c:v>
                </c:pt>
                <c:pt idx="4">
                  <c:v>2</c:v>
                </c:pt>
                <c:pt idx="5">
                  <c:v>9</c:v>
                </c:pt>
                <c:pt idx="6">
                  <c:v>5</c:v>
                </c:pt>
                <c:pt idx="7">
                  <c:v>1</c:v>
                </c:pt>
                <c:pt idx="8">
                  <c:v>2</c:v>
                </c:pt>
                <c:pt idx="9">
                  <c:v>2</c:v>
                </c:pt>
                <c:pt idx="10">
                  <c:v>1</c:v>
                </c:pt>
                <c:pt idx="11">
                  <c:v>3</c:v>
                </c:pt>
                <c:pt idx="12">
                  <c:v>4</c:v>
                </c:pt>
                <c:pt idx="13">
                  <c:v>1</c:v>
                </c:pt>
              </c:numCache>
            </c:numRef>
          </c:val>
          <c:extLst>
            <c:ext xmlns:c16="http://schemas.microsoft.com/office/drawing/2014/chart" uri="{C3380CC4-5D6E-409C-BE32-E72D297353CC}">
              <c16:uniqueId val="{00000000-98AD-45A1-9287-26FCD064C100}"/>
            </c:ext>
          </c:extLst>
        </c:ser>
        <c:dLbls>
          <c:showLegendKey val="0"/>
          <c:showVal val="0"/>
          <c:showCatName val="0"/>
          <c:showSerName val="0"/>
          <c:showPercent val="0"/>
          <c:showBubbleSize val="0"/>
        </c:dLbls>
        <c:gapWidth val="164"/>
        <c:shape val="box"/>
        <c:axId val="2049144656"/>
        <c:axId val="2049139664"/>
        <c:axId val="0"/>
      </c:bar3DChart>
      <c:catAx>
        <c:axId val="2049144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39664"/>
        <c:crosses val="autoZero"/>
        <c:auto val="1"/>
        <c:lblAlgn val="ctr"/>
        <c:lblOffset val="100"/>
        <c:noMultiLvlLbl val="0"/>
      </c:catAx>
      <c:valAx>
        <c:axId val="20491396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sz="1200"/>
                  <a:t>Cantidad Riesgos de Corrupción</a:t>
                </a:r>
              </a:p>
            </c:rich>
          </c:tx>
          <c:layout>
            <c:manualLayout>
              <c:xMode val="edge"/>
              <c:yMode val="edge"/>
              <c:x val="3.1377556605618695E-2"/>
              <c:y val="0.218153366794063"/>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49144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6677-4937-92E2-CDE7B7AE120D}"/>
            </c:ext>
          </c:extLst>
        </c:ser>
        <c:dLbls>
          <c:showLegendKey val="0"/>
          <c:showVal val="0"/>
          <c:showCatName val="0"/>
          <c:showSerName val="0"/>
          <c:showPercent val="0"/>
          <c:showBubbleSize val="0"/>
        </c:dLbls>
        <c:gapWidth val="219"/>
        <c:overlap val="-27"/>
        <c:axId val="1712080096"/>
        <c:axId val="1"/>
      </c:barChart>
      <c:catAx>
        <c:axId val="171208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80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spPr>
            <a:solidFill>
              <a:srgbClr val="5B9BD5"/>
            </a:solidFill>
            <a:ln w="25400">
              <a:noFill/>
            </a:ln>
          </c:spPr>
          <c:invertIfNegative val="0"/>
          <c:cat>
            <c:strRef>
              <c:f>Hoja1!$B$1:$B$14</c:f>
              <c:strCache>
                <c:ptCount val="14"/>
                <c:pt idx="0">
                  <c:v>Desarrollo Estratégico</c:v>
                </c:pt>
                <c:pt idx="1">
                  <c:v>Gestión TIC´S</c:v>
                </c:pt>
                <c:pt idx="2">
                  <c:v>Gestión Grupos de Interés</c:v>
                </c:pt>
                <c:pt idx="3">
                  <c:v>Gestión de Mercadeo</c:v>
                </c:pt>
                <c:pt idx="4">
                  <c:v>Planeación del SITP</c:v>
                </c:pt>
                <c:pt idx="5">
                  <c:v>Supervisión y Control de la Operación</c:v>
                </c:pt>
                <c:pt idx="6">
                  <c:v>Gestión del Talento Humano</c:v>
                </c:pt>
                <c:pt idx="7">
                  <c:v>Gestión Económica de los Agentes del Sistema</c:v>
                </c:pt>
                <c:pt idx="8">
                  <c:v>Gestión de la Información Financiera y Contable</c:v>
                </c:pt>
                <c:pt idx="9">
                  <c:v>Gestión Jurídica</c:v>
                </c:pt>
                <c:pt idx="10">
                  <c:v>Adquisición de Bienes y Servicios</c:v>
                </c:pt>
                <c:pt idx="11">
                  <c:v>Gestión de Servicios Logísticos</c:v>
                </c:pt>
                <c:pt idx="12">
                  <c:v>Evaluación y Mejoramiento de la Gestión</c:v>
                </c:pt>
                <c:pt idx="13">
                  <c:v>Gestión Asuntos Disciplinarios</c:v>
                </c:pt>
              </c:strCache>
            </c:strRef>
          </c:cat>
          <c:val>
            <c:numRef>
              <c:f>Hoja1!$C$1:$C$14</c:f>
              <c:numCache>
                <c:formatCode>General</c:formatCode>
                <c:ptCount val="14"/>
                <c:pt idx="0">
                  <c:v>2</c:v>
                </c:pt>
                <c:pt idx="1">
                  <c:v>1</c:v>
                </c:pt>
                <c:pt idx="2">
                  <c:v>2</c:v>
                </c:pt>
                <c:pt idx="3">
                  <c:v>2</c:v>
                </c:pt>
                <c:pt idx="4">
                  <c:v>2</c:v>
                </c:pt>
                <c:pt idx="5">
                  <c:v>9</c:v>
                </c:pt>
                <c:pt idx="6">
                  <c:v>5</c:v>
                </c:pt>
                <c:pt idx="7">
                  <c:v>2</c:v>
                </c:pt>
                <c:pt idx="8">
                  <c:v>1</c:v>
                </c:pt>
                <c:pt idx="9">
                  <c:v>2</c:v>
                </c:pt>
                <c:pt idx="10">
                  <c:v>1</c:v>
                </c:pt>
                <c:pt idx="11">
                  <c:v>3</c:v>
                </c:pt>
                <c:pt idx="12">
                  <c:v>4</c:v>
                </c:pt>
                <c:pt idx="13">
                  <c:v>1</c:v>
                </c:pt>
              </c:numCache>
            </c:numRef>
          </c:val>
          <c:extLst>
            <c:ext xmlns:c16="http://schemas.microsoft.com/office/drawing/2014/chart" uri="{C3380CC4-5D6E-409C-BE32-E72D297353CC}">
              <c16:uniqueId val="{00000000-FCEF-4689-ADF0-A8D9C9B59708}"/>
            </c:ext>
          </c:extLst>
        </c:ser>
        <c:dLbls>
          <c:showLegendKey val="0"/>
          <c:showVal val="0"/>
          <c:showCatName val="0"/>
          <c:showSerName val="0"/>
          <c:showPercent val="0"/>
          <c:showBubbleSize val="0"/>
        </c:dLbls>
        <c:gapWidth val="182"/>
        <c:axId val="1712074096"/>
        <c:axId val="1"/>
      </c:barChart>
      <c:catAx>
        <c:axId val="17120740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
        <c:crosses val="autoZero"/>
        <c:auto val="1"/>
        <c:lblAlgn val="ctr"/>
        <c:lblOffset val="100"/>
        <c:noMultiLvlLbl val="0"/>
      </c:catAx>
      <c:valAx>
        <c:axId val="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1207409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6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2.png"/><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emf"/><Relationship Id="rId1" Type="http://schemas.openxmlformats.org/officeDocument/2006/relationships/image" Target="../media/image3.jpeg"/><Relationship Id="rId4" Type="http://schemas.openxmlformats.org/officeDocument/2006/relationships/hyperlink" Target="#'Riesgos 2023'!A1"/></Relationships>
</file>

<file path=xl/drawings/_rels/drawing7.xml.rels><?xml version="1.0" encoding="UTF-8" standalone="yes"?>
<Relationships xmlns="http://schemas.openxmlformats.org/package/2006/relationships"><Relationship Id="rId2" Type="http://schemas.openxmlformats.org/officeDocument/2006/relationships/hyperlink" Target="#'Ajustada Julio'!A1"/><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hyperlink" Target="#'Ajustada Julio'!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Ajustada Julio'!A1"/><Relationship Id="rId2" Type="http://schemas.openxmlformats.org/officeDocument/2006/relationships/image" Target="../media/image11.png"/><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0</xdr:col>
      <xdr:colOff>1710100</xdr:colOff>
      <xdr:row>1</xdr:row>
      <xdr:rowOff>319085</xdr:rowOff>
    </xdr:to>
    <xdr:pic>
      <xdr:nvPicPr>
        <xdr:cNvPr id="13944" name="Imagen 4" descr="Logotipo de TRANSMILENIO S.A.">
          <a:extLst>
            <a:ext uri="{FF2B5EF4-FFF2-40B4-BE49-F238E27FC236}">
              <a16:creationId xmlns:a16="http://schemas.microsoft.com/office/drawing/2014/main" id="{1DCA0CC7-ED4F-4E74-878F-87E6754A26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0" y="47625"/>
          <a:ext cx="1710100" cy="153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285751</xdr:colOff>
      <xdr:row>0</xdr:row>
      <xdr:rowOff>1185864</xdr:rowOff>
    </xdr:from>
    <xdr:to>
      <xdr:col>17</xdr:col>
      <xdr:colOff>47624</xdr:colOff>
      <xdr:row>82</xdr:row>
      <xdr:rowOff>61239</xdr:rowOff>
    </xdr:to>
    <xdr:pic>
      <xdr:nvPicPr>
        <xdr:cNvPr id="225280" name="Imagen 2">
          <a:extLst>
            <a:ext uri="{FF2B5EF4-FFF2-40B4-BE49-F238E27FC236}">
              <a16:creationId xmlns:a16="http://schemas.microsoft.com/office/drawing/2014/main" id="{2E81E27D-5582-4040-9EC9-129AB406B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7089" t="15410" r="30322" b="10579"/>
        <a:stretch>
          <a:fillRect/>
        </a:stretch>
      </xdr:blipFill>
      <xdr:spPr bwMode="auto">
        <a:xfrm>
          <a:off x="285751" y="1185864"/>
          <a:ext cx="13120686" cy="1349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733425</xdr:colOff>
      <xdr:row>0</xdr:row>
      <xdr:rowOff>1138238</xdr:rowOff>
    </xdr:from>
    <xdr:to>
      <xdr:col>36</xdr:col>
      <xdr:colOff>47625</xdr:colOff>
      <xdr:row>57</xdr:row>
      <xdr:rowOff>23813</xdr:rowOff>
    </xdr:to>
    <xdr:pic>
      <xdr:nvPicPr>
        <xdr:cNvPr id="225281" name="Imagen 1">
          <a:extLst>
            <a:ext uri="{FF2B5EF4-FFF2-40B4-BE49-F238E27FC236}">
              <a16:creationId xmlns:a16="http://schemas.microsoft.com/office/drawing/2014/main" id="{A61C65A4-9ADA-423F-87D0-8194257C2F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30385" t="36137" r="30263" b="16005"/>
        <a:stretch>
          <a:fillRect/>
        </a:stretch>
      </xdr:blipFill>
      <xdr:spPr bwMode="auto">
        <a:xfrm>
          <a:off x="14092238" y="1138238"/>
          <a:ext cx="13792200" cy="9434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100012</xdr:colOff>
      <xdr:row>0</xdr:row>
      <xdr:rowOff>238125</xdr:rowOff>
    </xdr:from>
    <xdr:to>
      <xdr:col>5</xdr:col>
      <xdr:colOff>488949</xdr:colOff>
      <xdr:row>0</xdr:row>
      <xdr:rowOff>936625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F83502F4-728A-4BC8-B778-257B2F006DD4}"/>
            </a:ext>
          </a:extLst>
        </xdr:cNvPr>
        <xdr:cNvSpPr/>
      </xdr:nvSpPr>
      <xdr:spPr>
        <a:xfrm>
          <a:off x="100012" y="23812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twoCellAnchor>
    <xdr:from>
      <xdr:col>6</xdr:col>
      <xdr:colOff>690562</xdr:colOff>
      <xdr:row>9</xdr:row>
      <xdr:rowOff>71437</xdr:rowOff>
    </xdr:from>
    <xdr:to>
      <xdr:col>9</xdr:col>
      <xdr:colOff>-1</xdr:colOff>
      <xdr:row>54</xdr:row>
      <xdr:rowOff>47625</xdr:rowOff>
    </xdr:to>
    <xdr:cxnSp macro="">
      <xdr:nvCxnSpPr>
        <xdr:cNvPr id="3" name="Conector recto 2">
          <a:extLst>
            <a:ext uri="{FF2B5EF4-FFF2-40B4-BE49-F238E27FC236}">
              <a16:creationId xmlns:a16="http://schemas.microsoft.com/office/drawing/2014/main" id="{F465F48E-BE2E-4ADB-A8AA-5D2513513D15}"/>
            </a:ext>
          </a:extLst>
        </xdr:cNvPr>
        <xdr:cNvCxnSpPr/>
      </xdr:nvCxnSpPr>
      <xdr:spPr>
        <a:xfrm>
          <a:off x="5667375" y="2619375"/>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18</xdr:col>
      <xdr:colOff>238124</xdr:colOff>
      <xdr:row>9</xdr:row>
      <xdr:rowOff>47624</xdr:rowOff>
    </xdr:from>
    <xdr:to>
      <xdr:col>24</xdr:col>
      <xdr:colOff>428624</xdr:colOff>
      <xdr:row>22</xdr:row>
      <xdr:rowOff>0</xdr:rowOff>
    </xdr:to>
    <xdr:cxnSp macro="">
      <xdr:nvCxnSpPr>
        <xdr:cNvPr id="9" name="Conector recto 8">
          <a:extLst>
            <a:ext uri="{FF2B5EF4-FFF2-40B4-BE49-F238E27FC236}">
              <a16:creationId xmlns:a16="http://schemas.microsoft.com/office/drawing/2014/main" id="{27640011-9FFD-48B0-AA91-EB46ACD32FB4}"/>
            </a:ext>
          </a:extLst>
        </xdr:cNvPr>
        <xdr:cNvCxnSpPr/>
      </xdr:nvCxnSpPr>
      <xdr:spPr>
        <a:xfrm>
          <a:off x="14358937" y="2595562"/>
          <a:ext cx="4762500" cy="2119313"/>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547687</xdr:colOff>
      <xdr:row>9</xdr:row>
      <xdr:rowOff>119062</xdr:rowOff>
    </xdr:from>
    <xdr:to>
      <xdr:col>15</xdr:col>
      <xdr:colOff>619124</xdr:colOff>
      <xdr:row>54</xdr:row>
      <xdr:rowOff>95250</xdr:rowOff>
    </xdr:to>
    <xdr:cxnSp macro="">
      <xdr:nvCxnSpPr>
        <xdr:cNvPr id="14" name="Conector recto 13">
          <a:extLst>
            <a:ext uri="{FF2B5EF4-FFF2-40B4-BE49-F238E27FC236}">
              <a16:creationId xmlns:a16="http://schemas.microsoft.com/office/drawing/2014/main" id="{6B220670-CA11-4D4F-B12B-FF7CB5072128}"/>
            </a:ext>
          </a:extLst>
        </xdr:cNvPr>
        <xdr:cNvCxnSpPr/>
      </xdr:nvCxnSpPr>
      <xdr:spPr>
        <a:xfrm>
          <a:off x="10858500" y="2667000"/>
          <a:ext cx="1595437" cy="7477125"/>
        </a:xfrm>
        <a:prstGeom prst="line">
          <a:avLst/>
        </a:prstGeom>
        <a:ln w="107950"/>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xdr:row>
      <xdr:rowOff>152400</xdr:rowOff>
    </xdr:from>
    <xdr:to>
      <xdr:col>15</xdr:col>
      <xdr:colOff>666750</xdr:colOff>
      <xdr:row>22</xdr:row>
      <xdr:rowOff>47625</xdr:rowOff>
    </xdr:to>
    <xdr:graphicFrame macro="">
      <xdr:nvGraphicFramePr>
        <xdr:cNvPr id="8" name="Gráfico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733425</xdr:colOff>
      <xdr:row>22</xdr:row>
      <xdr:rowOff>142875</xdr:rowOff>
    </xdr:from>
    <xdr:to>
      <xdr:col>15</xdr:col>
      <xdr:colOff>638175</xdr:colOff>
      <xdr:row>41</xdr:row>
      <xdr:rowOff>38100</xdr:rowOff>
    </xdr:to>
    <xdr:graphicFrame macro="">
      <xdr:nvGraphicFramePr>
        <xdr:cNvPr id="9" name="Gráfico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66675</xdr:rowOff>
    </xdr:from>
    <xdr:to>
      <xdr:col>2</xdr:col>
      <xdr:colOff>76200</xdr:colOff>
      <xdr:row>0</xdr:row>
      <xdr:rowOff>990600</xdr:rowOff>
    </xdr:to>
    <xdr:pic>
      <xdr:nvPicPr>
        <xdr:cNvPr id="2" name="Imagen 4" descr="Resultado de imagen para logo transmilenio">
          <a:extLst>
            <a:ext uri="{FF2B5EF4-FFF2-40B4-BE49-F238E27FC236}">
              <a16:creationId xmlns:a16="http://schemas.microsoft.com/office/drawing/2014/main" id="{ED8535BD-19F4-41B2-BAFD-1A51578EE2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8250" r="20239"/>
        <a:stretch>
          <a:fillRect/>
        </a:stretch>
      </xdr:blipFill>
      <xdr:spPr bwMode="auto">
        <a:xfrm>
          <a:off x="38100" y="66675"/>
          <a:ext cx="10382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2587625</xdr:colOff>
      <xdr:row>6</xdr:row>
      <xdr:rowOff>873124</xdr:rowOff>
    </xdr:from>
    <xdr:to>
      <xdr:col>5</xdr:col>
      <xdr:colOff>666750</xdr:colOff>
      <xdr:row>7</xdr:row>
      <xdr:rowOff>634999</xdr:rowOff>
    </xdr:to>
    <xdr:sp macro="" textlink="">
      <xdr:nvSpPr>
        <xdr:cNvPr id="3" name="Elipse 2">
          <a:extLst>
            <a:ext uri="{FF2B5EF4-FFF2-40B4-BE49-F238E27FC236}">
              <a16:creationId xmlns:a16="http://schemas.microsoft.com/office/drawing/2014/main" id="{3673CEE2-6089-425F-B0E9-626085E9C83E}"/>
            </a:ext>
          </a:extLst>
        </xdr:cNvPr>
        <xdr:cNvSpPr/>
      </xdr:nvSpPr>
      <xdr:spPr>
        <a:xfrm>
          <a:off x="9175750" y="5603874"/>
          <a:ext cx="1349375" cy="125412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29</a:t>
          </a:r>
        </a:p>
      </xdr:txBody>
    </xdr:sp>
    <xdr:clientData/>
  </xdr:twoCellAnchor>
  <xdr:twoCellAnchor>
    <xdr:from>
      <xdr:col>4</xdr:col>
      <xdr:colOff>936624</xdr:colOff>
      <xdr:row>8</xdr:row>
      <xdr:rowOff>746124</xdr:rowOff>
    </xdr:from>
    <xdr:to>
      <xdr:col>4</xdr:col>
      <xdr:colOff>2393949</xdr:colOff>
      <xdr:row>9</xdr:row>
      <xdr:rowOff>691695</xdr:rowOff>
    </xdr:to>
    <xdr:sp macro="" textlink="">
      <xdr:nvSpPr>
        <xdr:cNvPr id="5" name="Elipse 4">
          <a:extLst>
            <a:ext uri="{FF2B5EF4-FFF2-40B4-BE49-F238E27FC236}">
              <a16:creationId xmlns:a16="http://schemas.microsoft.com/office/drawing/2014/main" id="{14789DD4-7812-493D-8A65-01D74D5F127F}"/>
            </a:ext>
          </a:extLst>
        </xdr:cNvPr>
        <xdr:cNvSpPr/>
      </xdr:nvSpPr>
      <xdr:spPr>
        <a:xfrm>
          <a:off x="7524749" y="8461374"/>
          <a:ext cx="1457325" cy="1437821"/>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5</a:t>
          </a:r>
        </a:p>
      </xdr:txBody>
    </xdr:sp>
    <xdr:clientData/>
  </xdr:twoCellAnchor>
  <xdr:twoCellAnchor>
    <xdr:from>
      <xdr:col>11</xdr:col>
      <xdr:colOff>746012</xdr:colOff>
      <xdr:row>9</xdr:row>
      <xdr:rowOff>31749</xdr:rowOff>
    </xdr:from>
    <xdr:to>
      <xdr:col>11</xdr:col>
      <xdr:colOff>2222500</xdr:colOff>
      <xdr:row>9</xdr:row>
      <xdr:rowOff>1476374</xdr:rowOff>
    </xdr:to>
    <xdr:sp macro="" textlink="">
      <xdr:nvSpPr>
        <xdr:cNvPr id="78" name="Elipse 77">
          <a:extLst>
            <a:ext uri="{FF2B5EF4-FFF2-40B4-BE49-F238E27FC236}">
              <a16:creationId xmlns:a16="http://schemas.microsoft.com/office/drawing/2014/main" id="{7AA18BDB-3A42-4CFB-B23A-55D20D546D5D}"/>
            </a:ext>
          </a:extLst>
        </xdr:cNvPr>
        <xdr:cNvSpPr/>
      </xdr:nvSpPr>
      <xdr:spPr>
        <a:xfrm>
          <a:off x="18478387" y="9239249"/>
          <a:ext cx="1476488" cy="144462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1"/>
        <a:lstStyle/>
        <a:p>
          <a:pPr algn="ctr"/>
          <a:r>
            <a:rPr lang="es-CO" sz="3200"/>
            <a:t>2</a:t>
          </a:r>
        </a:p>
      </xdr:txBody>
    </xdr:sp>
    <xdr:clientData/>
  </xdr:twoCellAnchor>
  <xdr:twoCellAnchor>
    <xdr:from>
      <xdr:col>13</xdr:col>
      <xdr:colOff>1270000</xdr:colOff>
      <xdr:row>7</xdr:row>
      <xdr:rowOff>809624</xdr:rowOff>
    </xdr:from>
    <xdr:to>
      <xdr:col>13</xdr:col>
      <xdr:colOff>2651125</xdr:colOff>
      <xdr:row>8</xdr:row>
      <xdr:rowOff>634999</xdr:rowOff>
    </xdr:to>
    <xdr:sp macro="" textlink="">
      <xdr:nvSpPr>
        <xdr:cNvPr id="79" name="Elipse 78">
          <a:extLst>
            <a:ext uri="{FF2B5EF4-FFF2-40B4-BE49-F238E27FC236}">
              <a16:creationId xmlns:a16="http://schemas.microsoft.com/office/drawing/2014/main" id="{942C3D8D-58F2-4D92-8C4F-BB87B7CDB6C4}"/>
            </a:ext>
          </a:extLst>
        </xdr:cNvPr>
        <xdr:cNvSpPr/>
      </xdr:nvSpPr>
      <xdr:spPr>
        <a:xfrm>
          <a:off x="25765125" y="7032624"/>
          <a:ext cx="1381125" cy="131762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14</a:t>
          </a:r>
        </a:p>
      </xdr:txBody>
    </xdr:sp>
    <xdr:clientData/>
  </xdr:twoCellAnchor>
  <xdr:twoCellAnchor>
    <xdr:from>
      <xdr:col>12</xdr:col>
      <xdr:colOff>920750</xdr:colOff>
      <xdr:row>8</xdr:row>
      <xdr:rowOff>793749</xdr:rowOff>
    </xdr:from>
    <xdr:to>
      <xdr:col>12</xdr:col>
      <xdr:colOff>2381250</xdr:colOff>
      <xdr:row>9</xdr:row>
      <xdr:rowOff>682624</xdr:rowOff>
    </xdr:to>
    <xdr:sp macro="" textlink="">
      <xdr:nvSpPr>
        <xdr:cNvPr id="80" name="Elipse 79">
          <a:extLst>
            <a:ext uri="{FF2B5EF4-FFF2-40B4-BE49-F238E27FC236}">
              <a16:creationId xmlns:a16="http://schemas.microsoft.com/office/drawing/2014/main" id="{E5F7B4D5-2339-4CFD-B3D3-20035052F930}"/>
            </a:ext>
          </a:extLst>
        </xdr:cNvPr>
        <xdr:cNvSpPr/>
      </xdr:nvSpPr>
      <xdr:spPr>
        <a:xfrm>
          <a:off x="22034500" y="8508999"/>
          <a:ext cx="1460500" cy="1381125"/>
        </a:xfrm>
        <a:prstGeom prst="ellipse">
          <a:avLst/>
        </a:prstGeom>
      </xdr:spPr>
      <xdr:style>
        <a:lnRef idx="1">
          <a:schemeClr val="dk1"/>
        </a:lnRef>
        <a:fillRef idx="2">
          <a:schemeClr val="dk1"/>
        </a:fillRef>
        <a:effectRef idx="1">
          <a:schemeClr val="dk1"/>
        </a:effectRef>
        <a:fontRef idx="minor">
          <a:schemeClr val="dk1"/>
        </a:fontRef>
      </xdr:style>
      <xdr:txBody>
        <a:bodyPr vertOverflow="clip" horzOverflow="clip" rtlCol="0" anchor="ctr" anchorCtr="0"/>
        <a:lstStyle/>
        <a:p>
          <a:pPr algn="ctr"/>
          <a:r>
            <a:rPr lang="es-CO" sz="3200"/>
            <a:t>18</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19843</xdr:colOff>
      <xdr:row>0</xdr:row>
      <xdr:rowOff>304800</xdr:rowOff>
    </xdr:from>
    <xdr:to>
      <xdr:col>20</xdr:col>
      <xdr:colOff>114300</xdr:colOff>
      <xdr:row>13</xdr:row>
      <xdr:rowOff>381000</xdr:rowOff>
    </xdr:to>
    <xdr:graphicFrame macro="">
      <xdr:nvGraphicFramePr>
        <xdr:cNvPr id="3" name="Gráfico 2">
          <a:extLst>
            <a:ext uri="{FF2B5EF4-FFF2-40B4-BE49-F238E27FC236}">
              <a16:creationId xmlns:a16="http://schemas.microsoft.com/office/drawing/2014/main" id="{E2BC2FC2-0A7C-43EC-8502-B2E12DAFB1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371475</xdr:colOff>
      <xdr:row>1</xdr:row>
      <xdr:rowOff>200025</xdr:rowOff>
    </xdr:from>
    <xdr:to>
      <xdr:col>13</xdr:col>
      <xdr:colOff>371475</xdr:colOff>
      <xdr:row>7</xdr:row>
      <xdr:rowOff>257175</xdr:rowOff>
    </xdr:to>
    <xdr:graphicFrame macro="">
      <xdr:nvGraphicFramePr>
        <xdr:cNvPr id="39080" name="Gráfico 1">
          <a:extLst>
            <a:ext uri="{FF2B5EF4-FFF2-40B4-BE49-F238E27FC236}">
              <a16:creationId xmlns:a16="http://schemas.microsoft.com/office/drawing/2014/main" id="{1A67DCF5-CB31-494F-8CC4-591A148FCE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114300</xdr:colOff>
      <xdr:row>8</xdr:row>
      <xdr:rowOff>28575</xdr:rowOff>
    </xdr:from>
    <xdr:to>
      <xdr:col>10</xdr:col>
      <xdr:colOff>114300</xdr:colOff>
      <xdr:row>14</xdr:row>
      <xdr:rowOff>85725</xdr:rowOff>
    </xdr:to>
    <xdr:graphicFrame macro="">
      <xdr:nvGraphicFramePr>
        <xdr:cNvPr id="39081" name="Gráfico 2">
          <a:extLst>
            <a:ext uri="{FF2B5EF4-FFF2-40B4-BE49-F238E27FC236}">
              <a16:creationId xmlns:a16="http://schemas.microsoft.com/office/drawing/2014/main" id="{641CE1D0-BEE8-4CE7-8783-74B5822AA2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1190625</xdr:colOff>
      <xdr:row>15</xdr:row>
      <xdr:rowOff>190500</xdr:rowOff>
    </xdr:from>
    <xdr:to>
      <xdr:col>8</xdr:col>
      <xdr:colOff>923925</xdr:colOff>
      <xdr:row>19</xdr:row>
      <xdr:rowOff>47625</xdr:rowOff>
    </xdr:to>
    <xdr:pic>
      <xdr:nvPicPr>
        <xdr:cNvPr id="222208" name="Picture 5" descr="Se presenta las tres zonas de riesgo, moderado, alto y extremo">
          <a:extLst>
            <a:ext uri="{FF2B5EF4-FFF2-40B4-BE49-F238E27FC236}">
              <a16:creationId xmlns:a16="http://schemas.microsoft.com/office/drawing/2014/main" id="{0B20B99F-7CBC-4FDA-A7D1-C2C3A74512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6186"/>
        <a:stretch>
          <a:fillRect/>
        </a:stretch>
      </xdr:blipFill>
      <xdr:spPr bwMode="auto">
        <a:xfrm>
          <a:off x="9029700" y="8067675"/>
          <a:ext cx="3143250" cy="156210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clientData/>
  </xdr:twoCellAnchor>
  <xdr:twoCellAnchor>
    <xdr:from>
      <xdr:col>0</xdr:col>
      <xdr:colOff>0</xdr:colOff>
      <xdr:row>10</xdr:row>
      <xdr:rowOff>349128</xdr:rowOff>
    </xdr:from>
    <xdr:to>
      <xdr:col>6</xdr:col>
      <xdr:colOff>904875</xdr:colOff>
      <xdr:row>22</xdr:row>
      <xdr:rowOff>142141</xdr:rowOff>
    </xdr:to>
    <xdr:grpSp>
      <xdr:nvGrpSpPr>
        <xdr:cNvPr id="222209" name="Grupo 2" descr="La gráfica corresponde a la valoración de la probabilidad y el impacto">
          <a:extLst>
            <a:ext uri="{FF2B5EF4-FFF2-40B4-BE49-F238E27FC236}">
              <a16:creationId xmlns:a16="http://schemas.microsoft.com/office/drawing/2014/main" id="{99369D45-D02D-4F11-A3EF-110D1C9FEED9}"/>
            </a:ext>
          </a:extLst>
        </xdr:cNvPr>
        <xdr:cNvGrpSpPr>
          <a:grpSpLocks/>
        </xdr:cNvGrpSpPr>
      </xdr:nvGrpSpPr>
      <xdr:grpSpPr bwMode="auto">
        <a:xfrm>
          <a:off x="0" y="5968878"/>
          <a:ext cx="8743950" cy="4241188"/>
          <a:chOff x="0" y="6284182"/>
          <a:chExt cx="8739188" cy="4248150"/>
        </a:xfrm>
      </xdr:grpSpPr>
      <xdr:pic>
        <xdr:nvPicPr>
          <xdr:cNvPr id="222213" name="Picture 4">
            <a:extLst>
              <a:ext uri="{FF2B5EF4-FFF2-40B4-BE49-F238E27FC236}">
                <a16:creationId xmlns:a16="http://schemas.microsoft.com/office/drawing/2014/main" id="{746FAD1F-506C-4D7D-88A7-BAE3B3611EC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6284182"/>
            <a:ext cx="8739188" cy="42481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7E6E6"/>
                  </a:outerShdw>
                </a:effectLst>
              </a14:hiddenEffects>
            </a:ext>
          </a:extLst>
        </xdr:spPr>
      </xdr:pic>
      <xdr:sp macro="" textlink="">
        <xdr:nvSpPr>
          <xdr:cNvPr id="2" name="Rectángulo 1">
            <a:extLst>
              <a:ext uri="{FF2B5EF4-FFF2-40B4-BE49-F238E27FC236}">
                <a16:creationId xmlns:a16="http://schemas.microsoft.com/office/drawing/2014/main" id="{52F7D44C-5643-4ADF-BC5D-C1F563B4DCC6}"/>
              </a:ext>
            </a:extLst>
          </xdr:cNvPr>
          <xdr:cNvSpPr/>
        </xdr:nvSpPr>
        <xdr:spPr>
          <a:xfrm>
            <a:off x="2351394" y="7824642"/>
            <a:ext cx="2294275" cy="21814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nchorCtr="0">
            <a:noAutofit/>
          </a:bodyPr>
          <a:lstStyle/>
          <a:p>
            <a:pPr algn="ctr"/>
            <a:r>
              <a:rPr lang="es-CO" sz="2800">
                <a:solidFill>
                  <a:sysClr val="windowText" lastClr="000000"/>
                </a:solidFill>
              </a:rPr>
              <a:t>No</a:t>
            </a:r>
            <a:r>
              <a:rPr lang="es-CO" sz="2800" baseline="0">
                <a:solidFill>
                  <a:sysClr val="windowText" lastClr="000000"/>
                </a:solidFill>
              </a:rPr>
              <a:t> aplica para los riesgos de corrupción</a:t>
            </a:r>
            <a:endParaRPr lang="es-CO" sz="2800">
              <a:solidFill>
                <a:sysClr val="windowText" lastClr="000000"/>
              </a:solidFill>
            </a:endParaRPr>
          </a:p>
        </xdr:txBody>
      </xdr:sp>
    </xdr:grpSp>
    <xdr:clientData/>
  </xdr:twoCellAnchor>
  <xdr:twoCellAnchor editAs="oneCell">
    <xdr:from>
      <xdr:col>9</xdr:col>
      <xdr:colOff>123825</xdr:colOff>
      <xdr:row>2</xdr:row>
      <xdr:rowOff>0</xdr:rowOff>
    </xdr:from>
    <xdr:to>
      <xdr:col>17</xdr:col>
      <xdr:colOff>695325</xdr:colOff>
      <xdr:row>8</xdr:row>
      <xdr:rowOff>123825</xdr:rowOff>
    </xdr:to>
    <xdr:pic>
      <xdr:nvPicPr>
        <xdr:cNvPr id="222210" name="Imagen 2" descr="Corresponde al análisis de la probabilidad">
          <a:extLst>
            <a:ext uri="{FF2B5EF4-FFF2-40B4-BE49-F238E27FC236}">
              <a16:creationId xmlns:a16="http://schemas.microsoft.com/office/drawing/2014/main" id="{ED6F7C75-C038-4FFC-96BB-16AFD8B51F2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9964" t="52277" r="31445" b="16582"/>
        <a:stretch>
          <a:fillRect/>
        </a:stretch>
      </xdr:blipFill>
      <xdr:spPr bwMode="auto">
        <a:xfrm>
          <a:off x="13192125" y="752475"/>
          <a:ext cx="8239125"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95250</xdr:colOff>
      <xdr:row>0</xdr:row>
      <xdr:rowOff>63500</xdr:rowOff>
    </xdr:from>
    <xdr:to>
      <xdr:col>2</xdr:col>
      <xdr:colOff>1016000</xdr:colOff>
      <xdr:row>0</xdr:row>
      <xdr:rowOff>508000</xdr:rowOff>
    </xdr:to>
    <xdr:sp macro="" textlink="">
      <xdr:nvSpPr>
        <xdr:cNvPr id="8" name="Rectángulo 7">
          <a:hlinkClick xmlns:r="http://schemas.openxmlformats.org/officeDocument/2006/relationships" r:id="rId4"/>
          <a:extLst>
            <a:ext uri="{FF2B5EF4-FFF2-40B4-BE49-F238E27FC236}">
              <a16:creationId xmlns:a16="http://schemas.microsoft.com/office/drawing/2014/main" id="{5C56AD98-06BD-4E28-B9B3-06E0479D8849}"/>
            </a:ext>
          </a:extLst>
        </xdr:cNvPr>
        <xdr:cNvSpPr/>
      </xdr:nvSpPr>
      <xdr:spPr>
        <a:xfrm>
          <a:off x="95250" y="63500"/>
          <a:ext cx="2746375" cy="444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2400" b="1">
              <a:solidFill>
                <a:sysClr val="windowText" lastClr="000000"/>
              </a:solidFill>
            </a:rPr>
            <a:t>VOLVER</a:t>
          </a:r>
          <a:r>
            <a:rPr lang="es-CO" sz="2400" b="1" baseline="0">
              <a:solidFill>
                <a:sysClr val="windowText" lastClr="000000"/>
              </a:solidFill>
            </a:rPr>
            <a:t> A MATRIZ</a:t>
          </a:r>
          <a:endParaRPr lang="es-CO" sz="2400" b="1">
            <a:solidFill>
              <a:sysClr val="windowText" lastClr="000000"/>
            </a:solidFill>
          </a:endParaRPr>
        </a:p>
      </xdr:txBody>
    </xdr:sp>
    <xdr:clientData/>
  </xdr:twoCellAnchor>
  <xdr:twoCellAnchor>
    <xdr:from>
      <xdr:col>6</xdr:col>
      <xdr:colOff>1262062</xdr:colOff>
      <xdr:row>14</xdr:row>
      <xdr:rowOff>297656</xdr:rowOff>
    </xdr:from>
    <xdr:to>
      <xdr:col>8</xdr:col>
      <xdr:colOff>881062</xdr:colOff>
      <xdr:row>15</xdr:row>
      <xdr:rowOff>119063</xdr:rowOff>
    </xdr:to>
    <xdr:sp macro="" textlink="">
      <xdr:nvSpPr>
        <xdr:cNvPr id="4" name="CuadroTexto 3">
          <a:extLst>
            <a:ext uri="{FF2B5EF4-FFF2-40B4-BE49-F238E27FC236}">
              <a16:creationId xmlns:a16="http://schemas.microsoft.com/office/drawing/2014/main" id="{128835B9-454E-47CF-81FD-6AD1178163EE}"/>
            </a:ext>
          </a:extLst>
        </xdr:cNvPr>
        <xdr:cNvSpPr txBox="1"/>
      </xdr:nvSpPr>
      <xdr:spPr>
        <a:xfrm>
          <a:off x="9096375" y="7667625"/>
          <a:ext cx="3024187" cy="2738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t>ZONA DE RIESGO </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619125</xdr:colOff>
      <xdr:row>7</xdr:row>
      <xdr:rowOff>504825</xdr:rowOff>
    </xdr:from>
    <xdr:to>
      <xdr:col>22</xdr:col>
      <xdr:colOff>590550</xdr:colOff>
      <xdr:row>25</xdr:row>
      <xdr:rowOff>1724025</xdr:rowOff>
    </xdr:to>
    <xdr:pic>
      <xdr:nvPicPr>
        <xdr:cNvPr id="27192" name="Imagen 1">
          <a:extLst>
            <a:ext uri="{FF2B5EF4-FFF2-40B4-BE49-F238E27FC236}">
              <a16:creationId xmlns:a16="http://schemas.microsoft.com/office/drawing/2014/main" id="{0ED9F976-D602-47A5-9689-982CD97FE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060" t="13890" r="32553" b="9711"/>
        <a:stretch>
          <a:fillRect/>
        </a:stretch>
      </xdr:blipFill>
      <xdr:spPr bwMode="auto">
        <a:xfrm>
          <a:off x="15684500" y="1616075"/>
          <a:ext cx="12163425" cy="1566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150813</xdr:colOff>
      <xdr:row>1</xdr:row>
      <xdr:rowOff>23813</xdr:rowOff>
    </xdr:from>
    <xdr:to>
      <xdr:col>20</xdr:col>
      <xdr:colOff>595313</xdr:colOff>
      <xdr:row>5</xdr:row>
      <xdr:rowOff>71437</xdr:rowOff>
    </xdr:to>
    <xdr:sp macro="" textlink="">
      <xdr:nvSpPr>
        <xdr:cNvPr id="3" name="CuadroTexto 2">
          <a:extLst>
            <a:ext uri="{FF2B5EF4-FFF2-40B4-BE49-F238E27FC236}">
              <a16:creationId xmlns:a16="http://schemas.microsoft.com/office/drawing/2014/main" id="{C9A32A9B-F3D5-42FE-A147-6ABBC88E2241}"/>
            </a:ext>
          </a:extLst>
        </xdr:cNvPr>
        <xdr:cNvSpPr txBox="1"/>
      </xdr:nvSpPr>
      <xdr:spPr>
        <a:xfrm>
          <a:off x="16724313" y="185738"/>
          <a:ext cx="9588500" cy="695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4000"/>
            <a:t>ejemplo de </a:t>
          </a:r>
          <a:r>
            <a:rPr lang="es-CO" sz="4000" baseline="0"/>
            <a:t>un control bien diseñado</a:t>
          </a:r>
          <a:endParaRPr lang="es-CO" sz="4000"/>
        </a:p>
      </xdr:txBody>
    </xdr:sp>
    <xdr:clientData/>
  </xdr:twoCellAnchor>
  <xdr:twoCellAnchor>
    <xdr:from>
      <xdr:col>0</xdr:col>
      <xdr:colOff>317500</xdr:colOff>
      <xdr:row>1</xdr:row>
      <xdr:rowOff>0</xdr:rowOff>
    </xdr:from>
    <xdr:to>
      <xdr:col>5</xdr:col>
      <xdr:colOff>698500</xdr:colOff>
      <xdr:row>5</xdr:row>
      <xdr:rowOff>63500</xdr:rowOff>
    </xdr:to>
    <xdr:sp macro="" textlink="">
      <xdr:nvSpPr>
        <xdr:cNvPr id="4" name="Rectángulo 3">
          <a:hlinkClick xmlns:r="http://schemas.openxmlformats.org/officeDocument/2006/relationships" r:id="rId2"/>
          <a:extLst>
            <a:ext uri="{FF2B5EF4-FFF2-40B4-BE49-F238E27FC236}">
              <a16:creationId xmlns:a16="http://schemas.microsoft.com/office/drawing/2014/main" id="{966E04EF-868D-455A-A0A0-D5F43B08E6B9}"/>
            </a:ext>
          </a:extLst>
        </xdr:cNvPr>
        <xdr:cNvSpPr/>
      </xdr:nvSpPr>
      <xdr:spPr>
        <a:xfrm>
          <a:off x="317500" y="161925"/>
          <a:ext cx="14668500" cy="711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600" b="1"/>
            <a:t>VOLVER</a:t>
          </a:r>
          <a:r>
            <a:rPr lang="es-CO" sz="3600" b="1" baseline="0"/>
            <a:t> A MATRIZ</a:t>
          </a:r>
          <a:endParaRPr lang="es-CO" sz="3600" b="1"/>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46</xdr:col>
      <xdr:colOff>104775</xdr:colOff>
      <xdr:row>6</xdr:row>
      <xdr:rowOff>0</xdr:rowOff>
    </xdr:from>
    <xdr:to>
      <xdr:col>57</xdr:col>
      <xdr:colOff>57150</xdr:colOff>
      <xdr:row>55</xdr:row>
      <xdr:rowOff>47625</xdr:rowOff>
    </xdr:to>
    <xdr:pic>
      <xdr:nvPicPr>
        <xdr:cNvPr id="223232" name="Imagen 1">
          <a:extLst>
            <a:ext uri="{FF2B5EF4-FFF2-40B4-BE49-F238E27FC236}">
              <a16:creationId xmlns:a16="http://schemas.microsoft.com/office/drawing/2014/main" id="{D0C56A85-1041-489B-801A-8E3C93C014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35556825" y="2190750"/>
          <a:ext cx="8334375" cy="798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409575</xdr:colOff>
      <xdr:row>62</xdr:row>
      <xdr:rowOff>66675</xdr:rowOff>
    </xdr:from>
    <xdr:to>
      <xdr:col>51</xdr:col>
      <xdr:colOff>257175</xdr:colOff>
      <xdr:row>113</xdr:row>
      <xdr:rowOff>28575</xdr:rowOff>
    </xdr:to>
    <xdr:pic>
      <xdr:nvPicPr>
        <xdr:cNvPr id="223233" name="Imagen 2">
          <a:extLst>
            <a:ext uri="{FF2B5EF4-FFF2-40B4-BE49-F238E27FC236}">
              <a16:creationId xmlns:a16="http://schemas.microsoft.com/office/drawing/2014/main" id="{2D570F3B-7170-426D-8553-58CB37D4F49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7089" t="15410" r="30322" b="10579"/>
        <a:stretch>
          <a:fillRect/>
        </a:stretch>
      </xdr:blipFill>
      <xdr:spPr bwMode="auto">
        <a:xfrm>
          <a:off x="31289625" y="11229975"/>
          <a:ext cx="8229600" cy="822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647700</xdr:colOff>
      <xdr:row>0</xdr:row>
      <xdr:rowOff>1285875</xdr:rowOff>
    </xdr:from>
    <xdr:to>
      <xdr:col>18</xdr:col>
      <xdr:colOff>161925</xdr:colOff>
      <xdr:row>35</xdr:row>
      <xdr:rowOff>66675</xdr:rowOff>
    </xdr:to>
    <xdr:pic>
      <xdr:nvPicPr>
        <xdr:cNvPr id="223234" name="Imagen 5">
          <a:extLst>
            <a:ext uri="{FF2B5EF4-FFF2-40B4-BE49-F238E27FC236}">
              <a16:creationId xmlns:a16="http://schemas.microsoft.com/office/drawing/2014/main" id="{D9C3BA15-E3CB-46DB-8B12-31265CFA92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31116" t="24744" r="32092" b="47260"/>
        <a:stretch>
          <a:fillRect/>
        </a:stretch>
      </xdr:blipFill>
      <xdr:spPr bwMode="auto">
        <a:xfrm>
          <a:off x="647700" y="1285875"/>
          <a:ext cx="13630275" cy="5667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0</xdr:rowOff>
    </xdr:from>
    <xdr:to>
      <xdr:col>18</xdr:col>
      <xdr:colOff>95250</xdr:colOff>
      <xdr:row>63</xdr:row>
      <xdr:rowOff>142875</xdr:rowOff>
    </xdr:to>
    <xdr:pic>
      <xdr:nvPicPr>
        <xdr:cNvPr id="223235" name="Imagen 6">
          <a:extLst>
            <a:ext uri="{FF2B5EF4-FFF2-40B4-BE49-F238E27FC236}">
              <a16:creationId xmlns:a16="http://schemas.microsoft.com/office/drawing/2014/main" id="{F54CB45A-DECA-4BFF-BB0F-D02E56C04A7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30750" t="56648" r="33374" b="22191"/>
        <a:stretch>
          <a:fillRect/>
        </a:stretch>
      </xdr:blipFill>
      <xdr:spPr bwMode="auto">
        <a:xfrm>
          <a:off x="0" y="6886575"/>
          <a:ext cx="14211300" cy="458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214313</xdr:colOff>
      <xdr:row>0</xdr:row>
      <xdr:rowOff>166689</xdr:rowOff>
    </xdr:from>
    <xdr:to>
      <xdr:col>5</xdr:col>
      <xdr:colOff>603250</xdr:colOff>
      <xdr:row>0</xdr:row>
      <xdr:rowOff>865189</xdr:rowOff>
    </xdr:to>
    <xdr:sp macro="" textlink="">
      <xdr:nvSpPr>
        <xdr:cNvPr id="6" name="Rectángulo 5">
          <a:hlinkClick xmlns:r="http://schemas.openxmlformats.org/officeDocument/2006/relationships" r:id="rId5"/>
          <a:extLst>
            <a:ext uri="{FF2B5EF4-FFF2-40B4-BE49-F238E27FC236}">
              <a16:creationId xmlns:a16="http://schemas.microsoft.com/office/drawing/2014/main" id="{15EAA87C-0E78-4AF1-B97B-3DBDB79698B4}"/>
            </a:ext>
          </a:extLst>
        </xdr:cNvPr>
        <xdr:cNvSpPr/>
      </xdr:nvSpPr>
      <xdr:spPr>
        <a:xfrm>
          <a:off x="214313" y="166689"/>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523875</xdr:colOff>
      <xdr:row>1</xdr:row>
      <xdr:rowOff>114300</xdr:rowOff>
    </xdr:from>
    <xdr:to>
      <xdr:col>39</xdr:col>
      <xdr:colOff>133350</xdr:colOff>
      <xdr:row>67</xdr:row>
      <xdr:rowOff>85725</xdr:rowOff>
    </xdr:to>
    <xdr:pic>
      <xdr:nvPicPr>
        <xdr:cNvPr id="224256" name="Imagen 1">
          <a:extLst>
            <a:ext uri="{FF2B5EF4-FFF2-40B4-BE49-F238E27FC236}">
              <a16:creationId xmlns:a16="http://schemas.microsoft.com/office/drawing/2014/main" id="{A7D63A6A-A876-4656-B268-2705EF210E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6974" t="15497" r="27377" b="6805"/>
        <a:stretch>
          <a:fillRect/>
        </a:stretch>
      </xdr:blipFill>
      <xdr:spPr bwMode="auto">
        <a:xfrm>
          <a:off x="19211925" y="1085850"/>
          <a:ext cx="11039475" cy="10563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22</xdr:col>
      <xdr:colOff>561975</xdr:colOff>
      <xdr:row>74</xdr:row>
      <xdr:rowOff>66675</xdr:rowOff>
    </xdr:to>
    <xdr:pic>
      <xdr:nvPicPr>
        <xdr:cNvPr id="224257" name="Imagen 1">
          <a:extLst>
            <a:ext uri="{FF2B5EF4-FFF2-40B4-BE49-F238E27FC236}">
              <a16:creationId xmlns:a16="http://schemas.microsoft.com/office/drawing/2014/main" id="{4844CDE6-CCA0-4E46-97A4-38B273D693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2514" t="24219" r="24771" b="11775"/>
        <a:stretch>
          <a:fillRect/>
        </a:stretch>
      </xdr:blipFill>
      <xdr:spPr bwMode="auto">
        <a:xfrm>
          <a:off x="0" y="971550"/>
          <a:ext cx="17726025" cy="1179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214312</xdr:colOff>
      <xdr:row>0</xdr:row>
      <xdr:rowOff>142875</xdr:rowOff>
    </xdr:from>
    <xdr:to>
      <xdr:col>5</xdr:col>
      <xdr:colOff>603249</xdr:colOff>
      <xdr:row>0</xdr:row>
      <xdr:rowOff>841375</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9ACF7BD4-17A2-4592-90D5-824D147010DF}"/>
            </a:ext>
          </a:extLst>
        </xdr:cNvPr>
        <xdr:cNvSpPr/>
      </xdr:nvSpPr>
      <xdr:spPr>
        <a:xfrm>
          <a:off x="214312" y="142875"/>
          <a:ext cx="4603750" cy="6985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3200" b="1"/>
            <a:t>VOLVER</a:t>
          </a:r>
          <a:r>
            <a:rPr lang="es-CO" sz="3200" b="1" baseline="0"/>
            <a:t> A MATRIZ</a:t>
          </a:r>
          <a:endParaRPr lang="es-CO" sz="32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Downloads/1454709916_31143d04fb001b84a08e7e4cf9fefca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IG/Plan%20Anticorrupci&#243;n/Plan%20Anticorrupcion%202016/MAPA%20DE%20RIESGOS%20DE%20CORRUPCION%202016%20MARZO.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transmilenio-my.sharepoint.com/Documents%20and%20Settings/mprada/Configuraci&#243;n%20local/Archivos%20temporales%20de%20Internet/Content.Outlook/U0N9MWXX/Estrategias%20de%20racionalizaci&#243;n%20de%20tr&#225;mites%20naci&#243;n%2017Jun.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KRC%20CONSULTING/Downloads/ANEXO%202.%20MATRIZ%20RIESGOS%20DE%20CORRUPCION%20AGOSTO%20DE%202019%20V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G:\2015%20-%20MIS%20DOCUMENTOS\GIROS%20Y%20FINANZAS\5%20MATRIZ%20DE%20RIESGO%202014%20VF1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ENITH/Documents/CESA/CESA%20INCOLDA%2009/SARLAFT/TALLER/ARLA%20Ver%20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ONSULTORIA/MARSH/SARLAFT/ENTREGABLE%206%20FEB/Metodolog&#237;a%20de%20Riesgos%20LAFT%20V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Criss%20Cossio/Desktop/SEGUIMIENTO%202%20MATRIZ%20TMSA%20-%20v6.xls%20correciones%20de%20ortograf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dcartage/AppData/Local/Microsoft/Windows/Temporary%20Internet%20Files/Content.Outlook/CRNUFVNP/3%20NIVEL%20VULNERABILIDAD%20DE%20LOS%20SEGMENTO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diana.castro/AppData/Local/Microsoft/Windows/Temporary%20Internet%20Files/Content.Outlook/BWE2EJ3N/Copia%20de%20Mapa%20de%20Riesgos%20de%20Corrupci&#243;n%20PARA%20DILIGENCIAMIENTO%20POR%20PARTE%20PROCES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16%20OCT\ACH\SARO\AVANCES\MATRIZ%20RIESGO%20FORMATO%20V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ELIZAB~1.DEL/AppData/Local/Temp/Documents%20and%20Settings/mrodrigp/Configuraci&#243;n%20local/Temp/Documents%20and%20Settings/kpincayg/Configuraci&#243;n%20local/Temp/Modelo%20Matriz%20de%20Riesgos%20y%20Controles%20Banco%20Bolivariano.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ELIZAB~1.DEL/AppData/Local/Temp/Users/USER/Documents/2014/PORTAFOLIO/CAPACITACION%20JENITH/EJEMPLOS/EJEMPLO%20MEDICION%20RIESGO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atos/IDU/MATERIAL%20IDU/TALLER/GESTION%20DEL%20RIESGO%20Y%20CONTROL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ENITHLINARES/Desktop/FINDETER%20SAF/MESA%20GRAL%201%20DIC/APLICACI&#211;N%20SAF%20A%20PROCESOS%20CONSOLIDADO%20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09%20final/LIBERTY%20SEGUROS%20SCI/CONTROLES/CLASIFICACION%20Y%20CALIFICACIO%20CONTROLES%20LIBERTY%20V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16%20OCT\ACH\AVANCES\Test%20Controles%20ACH%20V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JENITH/Mis%20documentos/LIBERTY%20SEGUROS/AVANCE%202/PROPUESTA%20METODOLOGICA%20JELGA%2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NTROL%20INTERNO%20CGC/TALLER/GESTION%20DEL%20RIESG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RC-ADM/Documents/2018%20JUN/DELIMA%20MARSH/CALIDAD/MATRIZ%20RIESGO%20SGC%20DELIMA%20V3%202018.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IG/PLAN%20ANTICORRUPCION%20Y%20ATENCION%20AL%20CIUDADANO/Plan%20Anticorrupcion%202016/2016/Octubre%202016/Anexo%202%20-%20MAPA%20DE%20RIESGOS%20DE%20CORRUPCION%20OCTUBRE%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D2" t="str">
            <v>Amazonas</v>
          </cell>
          <cell r="E2">
            <v>2015</v>
          </cell>
          <cell r="G2" t="str">
            <v>Normativas</v>
          </cell>
          <cell r="Q2" t="str">
            <v>SI</v>
          </cell>
        </row>
        <row r="3">
          <cell r="A3" t="str">
            <v>Nacional</v>
          </cell>
          <cell r="B3" t="str">
            <v>Ambiente y Desarrollo Sostenible</v>
          </cell>
          <cell r="D3" t="str">
            <v>Antioquia</v>
          </cell>
          <cell r="E3">
            <v>2016</v>
          </cell>
          <cell r="G3" t="str">
            <v>Administrativas</v>
          </cell>
          <cell r="Q3" t="str">
            <v>NO</v>
          </cell>
        </row>
        <row r="4">
          <cell r="A4" t="str">
            <v>Territorial</v>
          </cell>
          <cell r="B4" t="str">
            <v>Ciencia, Tecnología e innovación</v>
          </cell>
          <cell r="D4" t="str">
            <v>Arauca</v>
          </cell>
          <cell r="E4">
            <v>2017</v>
          </cell>
          <cell r="G4" t="str">
            <v>Tecnologicas</v>
          </cell>
        </row>
        <row r="5">
          <cell r="B5" t="str">
            <v>Comercio, Industria y Turismo</v>
          </cell>
          <cell r="D5" t="str">
            <v>Atlántico</v>
          </cell>
          <cell r="E5">
            <v>2018</v>
          </cell>
        </row>
        <row r="6">
          <cell r="B6" t="str">
            <v>Cultura</v>
          </cell>
          <cell r="D6" t="str">
            <v>Bolívar</v>
          </cell>
          <cell r="E6">
            <v>2019</v>
          </cell>
        </row>
        <row r="7">
          <cell r="B7" t="str">
            <v>Defensa</v>
          </cell>
          <cell r="D7" t="str">
            <v>Boyacá</v>
          </cell>
          <cell r="E7">
            <v>2020</v>
          </cell>
        </row>
        <row r="8">
          <cell r="B8" t="str">
            <v>Del Deporte, la Recreación, la Actividad Física y el Aprovechamiento del Tiempo Libre</v>
          </cell>
          <cell r="D8" t="str">
            <v>Caldas</v>
          </cell>
        </row>
        <row r="9">
          <cell r="B9" t="str">
            <v>Educación</v>
          </cell>
          <cell r="D9" t="str">
            <v>Caquetá</v>
          </cell>
        </row>
        <row r="10">
          <cell r="B10" t="str">
            <v>Estadísticas</v>
          </cell>
          <cell r="D10" t="str">
            <v>Casanare</v>
          </cell>
        </row>
        <row r="11">
          <cell r="B11" t="str">
            <v>Función Pública</v>
          </cell>
          <cell r="D11" t="str">
            <v>Cauca</v>
          </cell>
        </row>
        <row r="12">
          <cell r="B12" t="str">
            <v>Hacienda y Crédito Público</v>
          </cell>
          <cell r="D12" t="str">
            <v>Cesar</v>
          </cell>
        </row>
        <row r="13">
          <cell r="B13" t="str">
            <v>Inclusión Social y Reconciliación</v>
          </cell>
          <cell r="D13" t="str">
            <v>Choco</v>
          </cell>
        </row>
        <row r="14">
          <cell r="B14">
            <v>0</v>
          </cell>
          <cell r="D14" t="str">
            <v>Córdoba</v>
          </cell>
        </row>
        <row r="15">
          <cell r="B15" t="str">
            <v>Inteligencia Estratégica y Contrainteligencia</v>
          </cell>
          <cell r="D15" t="str">
            <v>Cundinamarca</v>
          </cell>
        </row>
        <row r="16">
          <cell r="B16" t="str">
            <v>Interior</v>
          </cell>
          <cell r="D16" t="str">
            <v>Guainía</v>
          </cell>
        </row>
        <row r="17">
          <cell r="B17" t="str">
            <v>Justicia y del Derecho</v>
          </cell>
          <cell r="D17" t="str">
            <v>Guaviare</v>
          </cell>
        </row>
        <row r="18">
          <cell r="B18" t="str">
            <v>Minas y Energía</v>
          </cell>
          <cell r="D18" t="str">
            <v>Huila</v>
          </cell>
        </row>
        <row r="19">
          <cell r="B19" t="str">
            <v>Planeación</v>
          </cell>
          <cell r="D19" t="str">
            <v>La Guajira</v>
          </cell>
        </row>
        <row r="20">
          <cell r="B20" t="str">
            <v>Presidencia de la República</v>
          </cell>
          <cell r="D20" t="str">
            <v>Magdalena</v>
          </cell>
        </row>
        <row r="21">
          <cell r="B21" t="str">
            <v>Relaciones Exteriores</v>
          </cell>
          <cell r="D21" t="str">
            <v>Meta</v>
          </cell>
        </row>
        <row r="22">
          <cell r="B22" t="str">
            <v>Salud y Protección Social</v>
          </cell>
          <cell r="D22" t="str">
            <v>Nariño</v>
          </cell>
        </row>
        <row r="23">
          <cell r="B23" t="str">
            <v>Tecnologías de la Información y las Comunicaciones</v>
          </cell>
          <cell r="D23" t="str">
            <v>Norte de Santander</v>
          </cell>
        </row>
        <row r="24">
          <cell r="B24" t="str">
            <v>Trabajo</v>
          </cell>
          <cell r="D24" t="str">
            <v>Putumayo</v>
          </cell>
        </row>
        <row r="25">
          <cell r="B25" t="str">
            <v>Transporte</v>
          </cell>
          <cell r="D25" t="str">
            <v>Quindío</v>
          </cell>
        </row>
        <row r="26">
          <cell r="B26" t="str">
            <v>Vivienda Ciudad y Territorio</v>
          </cell>
          <cell r="D26" t="str">
            <v>Risaralda</v>
          </cell>
        </row>
        <row r="27">
          <cell r="D27" t="str">
            <v>San Andrés y Providencia</v>
          </cell>
        </row>
        <row r="28">
          <cell r="D28" t="str">
            <v>Santander</v>
          </cell>
        </row>
        <row r="29">
          <cell r="D29" t="str">
            <v>Sucre</v>
          </cell>
        </row>
        <row r="30">
          <cell r="D30" t="str">
            <v>Tolima</v>
          </cell>
        </row>
        <row r="31">
          <cell r="D31" t="str">
            <v>Valle del Cauca</v>
          </cell>
        </row>
        <row r="32">
          <cell r="D32" t="str">
            <v>Vaupes</v>
          </cell>
        </row>
        <row r="33">
          <cell r="D33" t="str">
            <v>Vichada</v>
          </cell>
        </row>
        <row r="34">
          <cell r="D34" t="str">
            <v>Bogotá D.C</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Anticorr. Modif"/>
      <sheetName val="Hoja1"/>
      <sheetName val="Hoja2"/>
      <sheetName val="Hoja5"/>
    </sheetNames>
    <sheetDataSet>
      <sheetData sheetId="0"/>
      <sheetData sheetId="1">
        <row r="2">
          <cell r="G2" t="str">
            <v>Aspectos Económicos</v>
          </cell>
          <cell r="H2" t="str">
            <v>Estructura Organizativa</v>
          </cell>
        </row>
        <row r="3">
          <cell r="G3" t="str">
            <v>Aspectos Sociales</v>
          </cell>
          <cell r="H3" t="str">
            <v>Planes, programas y proyectos</v>
          </cell>
        </row>
        <row r="4">
          <cell r="G4" t="str">
            <v>Aspectos Culturales</v>
          </cell>
          <cell r="H4" t="str">
            <v>Procesos y procedimientos</v>
          </cell>
        </row>
        <row r="5">
          <cell r="G5" t="str">
            <v>Aspectos Políticos</v>
          </cell>
          <cell r="H5" t="str">
            <v>Sistemas de Información y Comunicación</v>
          </cell>
        </row>
        <row r="6">
          <cell r="G6" t="str">
            <v>Aspectos Legales y Normativos</v>
          </cell>
          <cell r="H6" t="str">
            <v>Talento Humano</v>
          </cell>
        </row>
        <row r="7">
          <cell r="G7" t="str">
            <v>Aspectos Ambientales</v>
          </cell>
          <cell r="H7" t="str">
            <v>Plataforma Estratégica</v>
          </cell>
        </row>
        <row r="8">
          <cell r="G8" t="str">
            <v>Aspectos Tecnológicos</v>
          </cell>
          <cell r="H8" t="str">
            <v>Juntas Directiva y Alta Direccion con intereses particulares</v>
          </cell>
        </row>
        <row r="9">
          <cell r="G9" t="str">
            <v>Aspectos de Orden Público</v>
          </cell>
          <cell r="H9" t="str">
            <v xml:space="preserve">Ruptura del SIG </v>
          </cell>
        </row>
        <row r="10">
          <cell r="G10" t="str">
            <v>Reduccion o eliminacion del Presupuesto</v>
          </cell>
          <cell r="H10" t="str">
            <v>Cambio de Admon Institucional</v>
          </cell>
        </row>
        <row r="11">
          <cell r="G11" t="str">
            <v>Reformas  Administrativas</v>
          </cell>
          <cell r="H11" t="str">
            <v>Manejo de los Recursos Internos</v>
          </cell>
        </row>
        <row r="12">
          <cell r="G12" t="str">
            <v>Cambio de Admon distrital</v>
          </cell>
        </row>
        <row r="13">
          <cell r="G13" t="str">
            <v>Necesidades o expectativas de clientes y proveedores</v>
          </cell>
        </row>
        <row r="14">
          <cell r="G14" t="str">
            <v>Competencia</v>
          </cell>
        </row>
        <row r="15">
          <cell r="G15" t="str">
            <v>Catastrofes naturales</v>
          </cell>
        </row>
        <row r="16">
          <cell r="G16" t="str">
            <v>Relación con otras entidades</v>
          </cell>
        </row>
      </sheetData>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G2" t="str">
            <v>Factores Externos y/o Internos</v>
          </cell>
        </row>
        <row r="3">
          <cell r="G3" t="str">
            <v>GRAT</v>
          </cell>
        </row>
        <row r="4">
          <cell r="G4" t="str">
            <v>Cumplimiento de disposiciones legales</v>
          </cell>
        </row>
        <row r="5">
          <cell r="G5" t="str">
            <v>Iniciativa de la institución</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s 2022"/>
      <sheetName val="Hoja3"/>
      <sheetName val="Hoja2"/>
      <sheetName val="MAPA CALORIMETRICO"/>
      <sheetName val="Hoja1"/>
      <sheetName val="Probabilidad Impacto"/>
      <sheetName val="MAPA CALORIMETRICO (2)"/>
      <sheetName val="Calificación diseño control"/>
      <sheetName val="Calificación ejecucion control"/>
      <sheetName val="Solidez del control"/>
      <sheetName val="Desplazamiento RI"/>
      <sheetName val="MATRIZ RIESGO"/>
      <sheetName val="MAPA TERMICO R INHERENTE"/>
      <sheetName val="MAPA TERMICO R RESIDUAL"/>
      <sheetName val="CRITERIOS DE MEDICION "/>
      <sheetName val="DINAMRIESGO"/>
      <sheetName val="DINAMICONT"/>
      <sheetName val="NO BORRAR"/>
      <sheetName val="DATOS"/>
      <sheetName val="MATRIZ RIESGO (2)"/>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refreshError="1">
        <row r="4">
          <cell r="B4">
            <v>0</v>
          </cell>
          <cell r="C4" t="str">
            <v>DEBIL</v>
          </cell>
        </row>
        <row r="5">
          <cell r="B5">
            <v>1</v>
          </cell>
          <cell r="C5" t="str">
            <v>DEBIL</v>
          </cell>
        </row>
        <row r="6">
          <cell r="B6">
            <v>2</v>
          </cell>
          <cell r="C6" t="str">
            <v>DEBIL</v>
          </cell>
        </row>
        <row r="7">
          <cell r="B7">
            <v>3</v>
          </cell>
          <cell r="C7" t="str">
            <v>DEBIL</v>
          </cell>
        </row>
        <row r="8">
          <cell r="B8">
            <v>4</v>
          </cell>
          <cell r="C8" t="str">
            <v>DEBIL</v>
          </cell>
        </row>
        <row r="9">
          <cell r="B9">
            <v>5</v>
          </cell>
          <cell r="C9" t="str">
            <v>DEBIL</v>
          </cell>
        </row>
        <row r="10">
          <cell r="B10">
            <v>6</v>
          </cell>
          <cell r="C10" t="str">
            <v>DEBIL</v>
          </cell>
        </row>
        <row r="11">
          <cell r="B11">
            <v>7</v>
          </cell>
          <cell r="C11" t="str">
            <v>DEBIL</v>
          </cell>
        </row>
        <row r="12">
          <cell r="B12">
            <v>8</v>
          </cell>
          <cell r="C12" t="str">
            <v>DEBIL</v>
          </cell>
        </row>
        <row r="13">
          <cell r="B13">
            <v>9</v>
          </cell>
          <cell r="C13" t="str">
            <v>DEBIL</v>
          </cell>
        </row>
        <row r="14">
          <cell r="B14">
            <v>10</v>
          </cell>
          <cell r="C14" t="str">
            <v>DEBIL</v>
          </cell>
        </row>
        <row r="15">
          <cell r="B15">
            <v>11</v>
          </cell>
          <cell r="C15" t="str">
            <v>DEBIL</v>
          </cell>
        </row>
        <row r="16">
          <cell r="B16">
            <v>12</v>
          </cell>
          <cell r="C16" t="str">
            <v>DEBIL</v>
          </cell>
        </row>
        <row r="17">
          <cell r="B17">
            <v>13</v>
          </cell>
          <cell r="C17" t="str">
            <v>DEBIL</v>
          </cell>
        </row>
        <row r="18">
          <cell r="B18">
            <v>14</v>
          </cell>
          <cell r="C18" t="str">
            <v>DEBIL</v>
          </cell>
        </row>
        <row r="19">
          <cell r="B19">
            <v>15</v>
          </cell>
          <cell r="C19" t="str">
            <v>DEBIL</v>
          </cell>
        </row>
        <row r="20">
          <cell r="B20">
            <v>16</v>
          </cell>
          <cell r="C20" t="str">
            <v>DEBIL</v>
          </cell>
        </row>
        <row r="21">
          <cell r="B21">
            <v>17</v>
          </cell>
          <cell r="C21" t="str">
            <v>DEBIL</v>
          </cell>
        </row>
        <row r="22">
          <cell r="B22">
            <v>18</v>
          </cell>
          <cell r="C22" t="str">
            <v>DEBIL</v>
          </cell>
        </row>
        <row r="23">
          <cell r="B23">
            <v>19</v>
          </cell>
          <cell r="C23" t="str">
            <v>DEBIL</v>
          </cell>
        </row>
        <row r="24">
          <cell r="B24">
            <v>20</v>
          </cell>
          <cell r="C24" t="str">
            <v>DEBIL</v>
          </cell>
        </row>
        <row r="25">
          <cell r="B25">
            <v>21</v>
          </cell>
          <cell r="C25" t="str">
            <v>DEBIL</v>
          </cell>
        </row>
        <row r="26">
          <cell r="B26">
            <v>22</v>
          </cell>
          <cell r="C26" t="str">
            <v>DEBIL</v>
          </cell>
        </row>
        <row r="27">
          <cell r="B27">
            <v>23</v>
          </cell>
          <cell r="C27" t="str">
            <v>DEBIL</v>
          </cell>
        </row>
        <row r="28">
          <cell r="B28">
            <v>24</v>
          </cell>
          <cell r="C28" t="str">
            <v>DEBIL</v>
          </cell>
        </row>
        <row r="29">
          <cell r="B29">
            <v>25</v>
          </cell>
          <cell r="C29" t="str">
            <v>DEBIL</v>
          </cell>
        </row>
        <row r="30">
          <cell r="B30">
            <v>26</v>
          </cell>
          <cell r="C30" t="str">
            <v>DEBIL</v>
          </cell>
        </row>
        <row r="31">
          <cell r="B31">
            <v>27</v>
          </cell>
          <cell r="C31" t="str">
            <v>DEBIL</v>
          </cell>
        </row>
        <row r="32">
          <cell r="B32">
            <v>28</v>
          </cell>
          <cell r="C32" t="str">
            <v>DEBIL</v>
          </cell>
        </row>
        <row r="33">
          <cell r="B33">
            <v>29</v>
          </cell>
          <cell r="C33" t="str">
            <v>DEBIL</v>
          </cell>
        </row>
        <row r="34">
          <cell r="B34">
            <v>30</v>
          </cell>
          <cell r="C34" t="str">
            <v>DEBIL</v>
          </cell>
        </row>
        <row r="35">
          <cell r="B35">
            <v>31</v>
          </cell>
          <cell r="C35" t="str">
            <v>DEBIL</v>
          </cell>
        </row>
        <row r="36">
          <cell r="B36">
            <v>32</v>
          </cell>
          <cell r="C36" t="str">
            <v>DEBIL</v>
          </cell>
        </row>
        <row r="37">
          <cell r="B37">
            <v>33</v>
          </cell>
          <cell r="C37" t="str">
            <v>DEBIL</v>
          </cell>
        </row>
        <row r="38">
          <cell r="B38">
            <v>34</v>
          </cell>
          <cell r="C38" t="str">
            <v>DEBIL</v>
          </cell>
        </row>
        <row r="39">
          <cell r="B39">
            <v>35</v>
          </cell>
          <cell r="C39" t="str">
            <v>DEBIL</v>
          </cell>
        </row>
        <row r="40">
          <cell r="B40">
            <v>36</v>
          </cell>
          <cell r="C40" t="str">
            <v>DEBIL</v>
          </cell>
        </row>
        <row r="41">
          <cell r="B41">
            <v>37</v>
          </cell>
          <cell r="C41" t="str">
            <v>DEBIL</v>
          </cell>
        </row>
        <row r="42">
          <cell r="B42">
            <v>38</v>
          </cell>
          <cell r="C42" t="str">
            <v>DEBIL</v>
          </cell>
        </row>
        <row r="43">
          <cell r="B43">
            <v>39</v>
          </cell>
          <cell r="C43" t="str">
            <v>DEBIL</v>
          </cell>
        </row>
        <row r="44">
          <cell r="B44">
            <v>40</v>
          </cell>
          <cell r="C44" t="str">
            <v>DEBIL</v>
          </cell>
        </row>
        <row r="45">
          <cell r="B45">
            <v>41</v>
          </cell>
          <cell r="C45" t="str">
            <v>DEBIL</v>
          </cell>
        </row>
        <row r="46">
          <cell r="B46">
            <v>42</v>
          </cell>
          <cell r="C46" t="str">
            <v>DEBIL</v>
          </cell>
        </row>
        <row r="47">
          <cell r="B47">
            <v>43</v>
          </cell>
          <cell r="C47" t="str">
            <v>DEBIL</v>
          </cell>
        </row>
        <row r="48">
          <cell r="B48">
            <v>44</v>
          </cell>
          <cell r="C48" t="str">
            <v>DEBIL</v>
          </cell>
        </row>
        <row r="49">
          <cell r="B49">
            <v>45</v>
          </cell>
          <cell r="C49" t="str">
            <v>DEBIL</v>
          </cell>
        </row>
        <row r="50">
          <cell r="B50">
            <v>46</v>
          </cell>
          <cell r="C50" t="str">
            <v>DEBIL</v>
          </cell>
        </row>
        <row r="51">
          <cell r="B51">
            <v>47</v>
          </cell>
          <cell r="C51" t="str">
            <v>DEBIL</v>
          </cell>
        </row>
        <row r="52">
          <cell r="B52">
            <v>48</v>
          </cell>
          <cell r="C52" t="str">
            <v>DEBIL</v>
          </cell>
        </row>
        <row r="53">
          <cell r="B53">
            <v>49</v>
          </cell>
          <cell r="C53" t="str">
            <v>DEBIL</v>
          </cell>
        </row>
        <row r="54">
          <cell r="B54">
            <v>50</v>
          </cell>
          <cell r="C54" t="str">
            <v>DEBIL</v>
          </cell>
        </row>
        <row r="55">
          <cell r="B55">
            <v>51</v>
          </cell>
          <cell r="C55" t="str">
            <v>DEBIL</v>
          </cell>
        </row>
        <row r="56">
          <cell r="B56">
            <v>52</v>
          </cell>
          <cell r="C56" t="str">
            <v>DEBIL</v>
          </cell>
        </row>
        <row r="57">
          <cell r="B57">
            <v>53</v>
          </cell>
          <cell r="C57" t="str">
            <v>DEBIL</v>
          </cell>
        </row>
        <row r="58">
          <cell r="B58">
            <v>54</v>
          </cell>
          <cell r="C58" t="str">
            <v>DEBIL</v>
          </cell>
        </row>
        <row r="59">
          <cell r="B59">
            <v>55</v>
          </cell>
          <cell r="C59" t="str">
            <v>DEBIL</v>
          </cell>
        </row>
        <row r="60">
          <cell r="B60">
            <v>56</v>
          </cell>
          <cell r="C60" t="str">
            <v>DEBIL</v>
          </cell>
        </row>
        <row r="61">
          <cell r="B61">
            <v>57</v>
          </cell>
          <cell r="C61" t="str">
            <v>DEBIL</v>
          </cell>
        </row>
        <row r="62">
          <cell r="B62">
            <v>58</v>
          </cell>
          <cell r="C62" t="str">
            <v>DEBIL</v>
          </cell>
        </row>
        <row r="63">
          <cell r="B63">
            <v>59</v>
          </cell>
          <cell r="C63" t="str">
            <v>DEBIL</v>
          </cell>
        </row>
        <row r="64">
          <cell r="B64">
            <v>60</v>
          </cell>
          <cell r="C64" t="str">
            <v>DEBIL</v>
          </cell>
        </row>
        <row r="65">
          <cell r="B65">
            <v>61</v>
          </cell>
          <cell r="C65" t="str">
            <v>MODERADO</v>
          </cell>
        </row>
        <row r="66">
          <cell r="B66">
            <v>62</v>
          </cell>
          <cell r="C66" t="str">
            <v>MODERADO</v>
          </cell>
        </row>
        <row r="67">
          <cell r="B67">
            <v>63</v>
          </cell>
          <cell r="C67" t="str">
            <v>MODERADO</v>
          </cell>
        </row>
        <row r="68">
          <cell r="B68">
            <v>64</v>
          </cell>
          <cell r="C68" t="str">
            <v>MODERADO</v>
          </cell>
        </row>
        <row r="69">
          <cell r="B69">
            <v>65</v>
          </cell>
          <cell r="C69" t="str">
            <v>MODERADO</v>
          </cell>
        </row>
        <row r="70">
          <cell r="B70">
            <v>66</v>
          </cell>
          <cell r="C70" t="str">
            <v>MODERADO</v>
          </cell>
        </row>
        <row r="71">
          <cell r="B71">
            <v>67</v>
          </cell>
          <cell r="C71" t="str">
            <v>MODERADO</v>
          </cell>
        </row>
        <row r="72">
          <cell r="B72">
            <v>68</v>
          </cell>
          <cell r="C72" t="str">
            <v>MODERADO</v>
          </cell>
        </row>
        <row r="73">
          <cell r="B73">
            <v>69</v>
          </cell>
          <cell r="C73" t="str">
            <v>MODERADO</v>
          </cell>
        </row>
        <row r="74">
          <cell r="B74">
            <v>70</v>
          </cell>
          <cell r="C74" t="str">
            <v>MODERADO</v>
          </cell>
        </row>
        <row r="75">
          <cell r="B75">
            <v>71</v>
          </cell>
          <cell r="C75" t="str">
            <v>MODERADO</v>
          </cell>
        </row>
        <row r="76">
          <cell r="B76">
            <v>72</v>
          </cell>
          <cell r="C76" t="str">
            <v>MODERADO</v>
          </cell>
        </row>
        <row r="77">
          <cell r="B77">
            <v>73</v>
          </cell>
          <cell r="C77" t="str">
            <v>MODERADO</v>
          </cell>
        </row>
        <row r="78">
          <cell r="B78">
            <v>74</v>
          </cell>
          <cell r="C78" t="str">
            <v>MODERADO</v>
          </cell>
        </row>
        <row r="79">
          <cell r="B79">
            <v>75</v>
          </cell>
          <cell r="C79" t="str">
            <v>MODERADO</v>
          </cell>
        </row>
        <row r="80">
          <cell r="B80">
            <v>76</v>
          </cell>
          <cell r="C80" t="str">
            <v>MODERADO</v>
          </cell>
        </row>
        <row r="81">
          <cell r="B81">
            <v>77</v>
          </cell>
          <cell r="C81" t="str">
            <v>MODERADO</v>
          </cell>
        </row>
        <row r="82">
          <cell r="B82">
            <v>78</v>
          </cell>
          <cell r="C82" t="str">
            <v>MODERADO</v>
          </cell>
        </row>
        <row r="83">
          <cell r="B83">
            <v>79</v>
          </cell>
          <cell r="C83" t="str">
            <v>MODERADO</v>
          </cell>
        </row>
        <row r="84">
          <cell r="B84">
            <v>80</v>
          </cell>
          <cell r="C84" t="str">
            <v>MODERADO</v>
          </cell>
        </row>
        <row r="85">
          <cell r="B85">
            <v>81</v>
          </cell>
          <cell r="C85" t="str">
            <v>MODERADO</v>
          </cell>
        </row>
        <row r="86">
          <cell r="B86">
            <v>82</v>
          </cell>
          <cell r="C86" t="str">
            <v>MODERADO</v>
          </cell>
        </row>
        <row r="87">
          <cell r="B87">
            <v>83</v>
          </cell>
          <cell r="C87" t="str">
            <v>MODERADO</v>
          </cell>
        </row>
        <row r="88">
          <cell r="B88">
            <v>84</v>
          </cell>
          <cell r="C88" t="str">
            <v>MODERADO</v>
          </cell>
        </row>
        <row r="89">
          <cell r="B89">
            <v>85</v>
          </cell>
          <cell r="C89" t="str">
            <v>MODERADO</v>
          </cell>
        </row>
        <row r="90">
          <cell r="B90">
            <v>86</v>
          </cell>
          <cell r="C90" t="str">
            <v>MODERADO</v>
          </cell>
        </row>
        <row r="91">
          <cell r="B91">
            <v>87</v>
          </cell>
          <cell r="C91" t="str">
            <v>MODERADO</v>
          </cell>
        </row>
        <row r="92">
          <cell r="B92">
            <v>88</v>
          </cell>
          <cell r="C92" t="str">
            <v>MODERADO</v>
          </cell>
        </row>
        <row r="93">
          <cell r="B93">
            <v>89</v>
          </cell>
          <cell r="C93" t="str">
            <v>MODERADO</v>
          </cell>
        </row>
        <row r="94">
          <cell r="B94">
            <v>90</v>
          </cell>
          <cell r="C94" t="str">
            <v>MODERADO</v>
          </cell>
        </row>
        <row r="95">
          <cell r="B95">
            <v>91</v>
          </cell>
          <cell r="C95" t="str">
            <v>MODERADO</v>
          </cell>
        </row>
        <row r="96">
          <cell r="B96">
            <v>92</v>
          </cell>
          <cell r="C96" t="str">
            <v>MODERADO</v>
          </cell>
        </row>
        <row r="97">
          <cell r="B97">
            <v>93</v>
          </cell>
          <cell r="C97" t="str">
            <v>MODERADO</v>
          </cell>
        </row>
        <row r="98">
          <cell r="B98">
            <v>94</v>
          </cell>
          <cell r="C98" t="str">
            <v>MODERADO</v>
          </cell>
        </row>
        <row r="99">
          <cell r="B99">
            <v>95</v>
          </cell>
          <cell r="C99" t="str">
            <v>MODERADO</v>
          </cell>
        </row>
        <row r="100">
          <cell r="B100">
            <v>96</v>
          </cell>
          <cell r="C100" t="str">
            <v>FUERTE</v>
          </cell>
        </row>
        <row r="101">
          <cell r="B101">
            <v>97</v>
          </cell>
          <cell r="C101" t="str">
            <v>FUERTE</v>
          </cell>
        </row>
        <row r="102">
          <cell r="B102">
            <v>98</v>
          </cell>
          <cell r="C102" t="str">
            <v>FUERTE</v>
          </cell>
        </row>
        <row r="103">
          <cell r="B103">
            <v>99</v>
          </cell>
          <cell r="C103" t="str">
            <v>FUERTE</v>
          </cell>
        </row>
        <row r="104">
          <cell r="B104">
            <v>100</v>
          </cell>
          <cell r="C104" t="str">
            <v>FUERTE</v>
          </cell>
        </row>
        <row r="190">
          <cell r="B190" t="str">
            <v xml:space="preserve">DIARIO </v>
          </cell>
        </row>
        <row r="191">
          <cell r="B191" t="str">
            <v>SEMANAL</v>
          </cell>
        </row>
        <row r="192">
          <cell r="B192" t="str">
            <v>QUINCENAL</v>
          </cell>
        </row>
        <row r="193">
          <cell r="B193" t="str">
            <v>MENSUAL</v>
          </cell>
        </row>
        <row r="194">
          <cell r="B194" t="str">
            <v>BIMENSUAL</v>
          </cell>
        </row>
        <row r="195">
          <cell r="B195" t="str">
            <v>TRIMESTRAL</v>
          </cell>
        </row>
        <row r="196">
          <cell r="B196" t="str">
            <v>CUATRIMESTRAL</v>
          </cell>
        </row>
        <row r="197">
          <cell r="B197" t="str">
            <v>SEMESTRAL</v>
          </cell>
        </row>
        <row r="198">
          <cell r="B198" t="str">
            <v>ANUAL</v>
          </cell>
        </row>
        <row r="199">
          <cell r="B199" t="str">
            <v>CUANDO SE REQUIERA</v>
          </cell>
        </row>
        <row r="271">
          <cell r="A271" t="str">
            <v>EXTERNO</v>
          </cell>
        </row>
        <row r="272">
          <cell r="A272" t="str">
            <v>INTERNO</v>
          </cell>
        </row>
        <row r="273">
          <cell r="A273" t="str">
            <v>PROCESO</v>
          </cell>
        </row>
      </sheetData>
      <sheetData sheetId="18"/>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S"/>
      <sheetName val="MATRIZ DE RIESGO LAFT"/>
      <sheetName val="Hoja2"/>
      <sheetName val="Hoja1"/>
      <sheetName val=" inh res x riesgo"/>
      <sheetName val="levantamiento de riesgos (2)"/>
      <sheetName val="levantamiento de riesgos"/>
      <sheetName val=" inh res consolidad"/>
      <sheetName val="CALIFICACIÓN CONTROLES"/>
      <sheetName val="POLITICAS"/>
      <sheetName val="CALCONT"/>
      <sheetName val="CONTRCONSO"/>
      <sheetName val="MITIG"/>
      <sheetName val="MAPA TERMICO"/>
      <sheetName val="Hoja5"/>
    </sheetNames>
    <sheetDataSet>
      <sheetData sheetId="0"/>
      <sheetData sheetId="1">
        <row r="3">
          <cell r="I3">
            <v>0.73</v>
          </cell>
        </row>
      </sheetData>
      <sheetData sheetId="2"/>
      <sheetData sheetId="3"/>
      <sheetData sheetId="4"/>
      <sheetData sheetId="5"/>
      <sheetData sheetId="6"/>
      <sheetData sheetId="7"/>
      <sheetData sheetId="8"/>
      <sheetData sheetId="9"/>
      <sheetData sheetId="10">
        <row r="12">
          <cell r="L12">
            <v>1</v>
          </cell>
          <cell r="M12">
            <v>0</v>
          </cell>
        </row>
        <row r="13">
          <cell r="L13">
            <v>2</v>
          </cell>
          <cell r="M13">
            <v>0.15</v>
          </cell>
        </row>
        <row r="14">
          <cell r="L14">
            <v>3</v>
          </cell>
          <cell r="M14">
            <v>0.3</v>
          </cell>
        </row>
        <row r="15">
          <cell r="L15">
            <v>4</v>
          </cell>
          <cell r="M15">
            <v>0.45</v>
          </cell>
        </row>
        <row r="16">
          <cell r="L16">
            <v>5</v>
          </cell>
          <cell r="M16">
            <v>0.6</v>
          </cell>
        </row>
        <row r="17">
          <cell r="L17">
            <v>6</v>
          </cell>
          <cell r="M17">
            <v>0.75</v>
          </cell>
        </row>
      </sheetData>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R"/>
      <sheetName val="MED"/>
      <sheetName val="CAL"/>
      <sheetName val="MR"/>
      <sheetName val="ACC"/>
      <sheetName val="FUENTES"/>
      <sheetName val="MAPEO"/>
    </sheetNames>
    <sheetDataSet>
      <sheetData sheetId="0"/>
      <sheetData sheetId="1"/>
      <sheetData sheetId="2"/>
      <sheetData sheetId="3" refreshError="1"/>
      <sheetData sheetId="4"/>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IDR"/>
      <sheetName val="MRi"/>
      <sheetName val="PRi"/>
      <sheetName val="MRCT"/>
      <sheetName val="MRCT 1"/>
      <sheetName val="MAPAS DE RIESGO "/>
      <sheetName val="DATOS"/>
      <sheetName val="Hoja1"/>
    </sheetNames>
    <sheetDataSet>
      <sheetData sheetId="0"/>
      <sheetData sheetId="1"/>
      <sheetData sheetId="2"/>
      <sheetData sheetId="3"/>
      <sheetData sheetId="4"/>
      <sheetData sheetId="5"/>
      <sheetData sheetId="6"/>
      <sheetData sheetId="7">
        <row r="3">
          <cell r="E3">
            <v>0</v>
          </cell>
          <cell r="F3" t="str">
            <v xml:space="preserve">MUY BAJO </v>
          </cell>
        </row>
        <row r="4">
          <cell r="E4">
            <v>1</v>
          </cell>
          <cell r="F4" t="str">
            <v xml:space="preserve">MUY BAJO </v>
          </cell>
        </row>
        <row r="5">
          <cell r="E5">
            <v>2</v>
          </cell>
          <cell r="F5" t="str">
            <v xml:space="preserve">BAJO </v>
          </cell>
        </row>
        <row r="6">
          <cell r="E6">
            <v>3</v>
          </cell>
          <cell r="F6" t="str">
            <v xml:space="preserve">MODERADO </v>
          </cell>
        </row>
        <row r="7">
          <cell r="E7">
            <v>4</v>
          </cell>
          <cell r="F7" t="str">
            <v xml:space="preserve">MODERADO </v>
          </cell>
        </row>
        <row r="8">
          <cell r="E8">
            <v>5</v>
          </cell>
          <cell r="F8" t="str">
            <v xml:space="preserve">MODERADO </v>
          </cell>
        </row>
        <row r="9">
          <cell r="E9">
            <v>6</v>
          </cell>
          <cell r="F9" t="str">
            <v xml:space="preserve">MODERADO </v>
          </cell>
        </row>
        <row r="10">
          <cell r="E10">
            <v>7</v>
          </cell>
          <cell r="F10" t="str">
            <v xml:space="preserve">ALTO </v>
          </cell>
        </row>
        <row r="11">
          <cell r="E11">
            <v>8</v>
          </cell>
          <cell r="F11" t="str">
            <v xml:space="preserve">ALTO </v>
          </cell>
        </row>
        <row r="12">
          <cell r="E12">
            <v>9</v>
          </cell>
          <cell r="F12" t="str">
            <v xml:space="preserve">ALTO </v>
          </cell>
        </row>
        <row r="13">
          <cell r="E13">
            <v>10</v>
          </cell>
          <cell r="F13" t="str">
            <v xml:space="preserve">ALTO </v>
          </cell>
        </row>
        <row r="14">
          <cell r="E14">
            <v>11</v>
          </cell>
          <cell r="F14" t="str">
            <v xml:space="preserve">ALTO </v>
          </cell>
        </row>
        <row r="15">
          <cell r="E15">
            <v>12</v>
          </cell>
          <cell r="F15" t="str">
            <v xml:space="preserve">ALTO </v>
          </cell>
        </row>
        <row r="16">
          <cell r="E16">
            <v>13</v>
          </cell>
          <cell r="F16" t="str">
            <v xml:space="preserve">MUY ALTO </v>
          </cell>
        </row>
        <row r="17">
          <cell r="E17">
            <v>14</v>
          </cell>
          <cell r="F17" t="str">
            <v xml:space="preserve">MUY ALTO </v>
          </cell>
        </row>
        <row r="18">
          <cell r="E18">
            <v>15</v>
          </cell>
          <cell r="F18" t="str">
            <v xml:space="preserve">MUY ALTO </v>
          </cell>
        </row>
        <row r="19">
          <cell r="E19">
            <v>16</v>
          </cell>
          <cell r="F19" t="str">
            <v xml:space="preserve">MUY ALTO </v>
          </cell>
        </row>
        <row r="20">
          <cell r="E20">
            <v>17</v>
          </cell>
          <cell r="F20" t="str">
            <v xml:space="preserve">MUY ALTO </v>
          </cell>
        </row>
        <row r="21">
          <cell r="E21">
            <v>18</v>
          </cell>
          <cell r="F21" t="str">
            <v xml:space="preserve">MUY ALTO </v>
          </cell>
        </row>
        <row r="22">
          <cell r="E22">
            <v>19</v>
          </cell>
          <cell r="F22" t="str">
            <v xml:space="preserve">MUY ALTO </v>
          </cell>
        </row>
        <row r="23">
          <cell r="E23">
            <v>20</v>
          </cell>
          <cell r="F23" t="str">
            <v xml:space="preserve">MUY ALTO </v>
          </cell>
        </row>
        <row r="24">
          <cell r="E24">
            <v>21</v>
          </cell>
          <cell r="F24" t="str">
            <v xml:space="preserve">MUY ALTO </v>
          </cell>
        </row>
        <row r="25">
          <cell r="E25">
            <v>22</v>
          </cell>
          <cell r="F25" t="str">
            <v xml:space="preserve">MUY ALTO </v>
          </cell>
        </row>
        <row r="26">
          <cell r="E26">
            <v>23</v>
          </cell>
          <cell r="F26" t="str">
            <v xml:space="preserve">MUY ALTO </v>
          </cell>
        </row>
        <row r="27">
          <cell r="E27">
            <v>24</v>
          </cell>
          <cell r="F27" t="str">
            <v xml:space="preserve">MUY ALTO </v>
          </cell>
        </row>
        <row r="28">
          <cell r="E28">
            <v>25</v>
          </cell>
          <cell r="F28" t="str">
            <v xml:space="preserve">MUY ALTO </v>
          </cell>
        </row>
        <row r="32">
          <cell r="P32" t="str">
            <v xml:space="preserve">Daño de la información </v>
          </cell>
        </row>
        <row r="33">
          <cell r="P33" t="str">
            <v>Daño de bienes</v>
          </cell>
        </row>
        <row r="34">
          <cell r="P34" t="str">
            <v xml:space="preserve">Perdida de información </v>
          </cell>
        </row>
        <row r="35">
          <cell r="P35" t="str">
            <v>Sanciones legales</v>
          </cell>
        </row>
        <row r="36">
          <cell r="P36" t="str">
            <v xml:space="preserve">Sanciones de entes de control </v>
          </cell>
        </row>
        <row r="37">
          <cell r="D37" t="str">
            <v>Continuo</v>
          </cell>
          <cell r="E37" t="str">
            <v>Manual</v>
          </cell>
          <cell r="F37" t="str">
            <v>Preventivo</v>
          </cell>
          <cell r="P37" t="str">
            <v xml:space="preserve">Multas de entes de control </v>
          </cell>
        </row>
        <row r="38">
          <cell r="D38" t="str">
            <v>Diario</v>
          </cell>
          <cell r="E38" t="str">
            <v>Automático</v>
          </cell>
          <cell r="F38" t="str">
            <v>Detectivo</v>
          </cell>
          <cell r="P38" t="str">
            <v>Multas de entidades financieras</v>
          </cell>
        </row>
        <row r="39">
          <cell r="D39" t="str">
            <v>Semanal</v>
          </cell>
          <cell r="E39" t="str">
            <v>Combinado</v>
          </cell>
          <cell r="F39" t="str">
            <v>Correctivo</v>
          </cell>
          <cell r="P39" t="str">
            <v>Demandas</v>
          </cell>
        </row>
        <row r="40">
          <cell r="D40" t="str">
            <v>Mensual</v>
          </cell>
          <cell r="P40" t="str">
            <v>Perdida de mercado</v>
          </cell>
        </row>
        <row r="41">
          <cell r="D41" t="str">
            <v>Trimestral</v>
          </cell>
          <cell r="P41" t="str">
            <v>Disminución de los ingresos</v>
          </cell>
        </row>
        <row r="42">
          <cell r="D42" t="str">
            <v>Semestral</v>
          </cell>
          <cell r="P42" t="str">
            <v xml:space="preserve">Perdida de Clientes </v>
          </cell>
        </row>
        <row r="43">
          <cell r="D43" t="str">
            <v xml:space="preserve">Eventual </v>
          </cell>
          <cell r="P43" t="str">
            <v xml:space="preserve">Sobre costos </v>
          </cell>
        </row>
        <row r="44">
          <cell r="P44" t="str">
            <v>Lesiones de los funcionarios</v>
          </cell>
        </row>
        <row r="45">
          <cell r="P45" t="str">
            <v>Insatisfacción de los usuarios o clientes</v>
          </cell>
        </row>
        <row r="46">
          <cell r="P46" t="str">
            <v xml:space="preserve">Perdida de patrimonio </v>
          </cell>
        </row>
        <row r="47">
          <cell r="P47" t="str">
            <v>Interrupcion de actividades o servicio</v>
          </cell>
        </row>
        <row r="48">
          <cell r="P48" t="str">
            <v>Incumplimientos</v>
          </cell>
        </row>
        <row r="49">
          <cell r="P49" t="str">
            <v>Cambios a las condiciones iniciales</v>
          </cell>
        </row>
        <row r="50">
          <cell r="P50" t="str">
            <v>Reprocesos</v>
          </cell>
        </row>
        <row r="51">
          <cell r="P51" t="str">
            <v>Daño del ambiente</v>
          </cell>
        </row>
        <row r="52">
          <cell r="P52" t="str">
            <v xml:space="preserve">Perdida de Reputación </v>
          </cell>
        </row>
        <row r="53">
          <cell r="P53" t="str">
            <v xml:space="preserve">Daño de la imagen </v>
          </cell>
        </row>
        <row r="54">
          <cell r="P54" t="str">
            <v>Deterioro valores eticos y morales</v>
          </cell>
        </row>
        <row r="55">
          <cell r="P55" t="str">
            <v>Desmotivación</v>
          </cell>
        </row>
        <row r="56">
          <cell r="P56" t="str">
            <v>Deterioro comunicación</v>
          </cell>
        </row>
        <row r="57">
          <cell r="P57" t="str">
            <v>Deterioro en el majejo de equipos</v>
          </cell>
        </row>
        <row r="58">
          <cell r="P58" t="str">
            <v>Efecto de estrés</v>
          </cell>
        </row>
      </sheetData>
      <sheetData sheetId="8"/>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2"/>
      <sheetName val="Hoja1"/>
      <sheetName val="DINAMRIESGO"/>
      <sheetName val="DINAMICONT"/>
      <sheetName val="NO BORRAR"/>
      <sheetName val="DATOS"/>
    </sheetNames>
    <sheetDataSet>
      <sheetData sheetId="0"/>
      <sheetData sheetId="1" refreshError="1"/>
      <sheetData sheetId="2" refreshError="1"/>
      <sheetData sheetId="3" refreshError="1"/>
      <sheetData sheetId="4"/>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OS SOPORTE"/>
      <sheetName val="Cuestionario Prob x factor"/>
      <sheetName val="CALIFICRITERIOS"/>
      <sheetName val="CRITERIOS MEDIDICO IMPACTO"/>
      <sheetName val="VULNERABILIDAD SEGMENTO"/>
      <sheetName val="MEDICION IMPACTO"/>
      <sheetName val="MAPA TERMICO"/>
    </sheetNames>
    <sheetDataSet>
      <sheetData sheetId="0" refreshError="1"/>
      <sheetData sheetId="1" refreshError="1"/>
      <sheetData sheetId="2"/>
      <sheetData sheetId="3" refreshError="1"/>
      <sheetData sheetId="4" refreshError="1"/>
      <sheetData sheetId="5" refreshError="1"/>
      <sheetData sheetId="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Anticorrupción"/>
      <sheetName val="Hoja1"/>
    </sheetNames>
    <sheetDataSet>
      <sheetData sheetId="0"/>
      <sheetData sheetId="1">
        <row r="2">
          <cell r="A2" t="str">
            <v>1. Rara vez</v>
          </cell>
        </row>
        <row r="3">
          <cell r="A3" t="str">
            <v>2. Improbable</v>
          </cell>
        </row>
        <row r="4">
          <cell r="A4" t="str">
            <v>3. Posible</v>
          </cell>
        </row>
        <row r="5">
          <cell r="A5" t="str">
            <v>4. Probable</v>
          </cell>
        </row>
        <row r="6">
          <cell r="A6" t="str">
            <v>5. Casi Seguro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S"/>
      <sheetName val="FACTOR"/>
      <sheetName val="SEG"/>
      <sheetName val="MATRIZ DE RIESGO LAFT"/>
      <sheetName val=" inh res x riesgo"/>
      <sheetName val="levantamiento de riesgos (2)"/>
      <sheetName val="levantamiento de riesgos"/>
      <sheetName val=" inh res consolidad"/>
      <sheetName val="CONTROL"/>
      <sheetName val="POLITICAS"/>
      <sheetName val="CALCONT"/>
      <sheetName val="CONTRCONSO"/>
      <sheetName val="MITIG"/>
      <sheetName val="Hoja5"/>
    </sheetNames>
    <sheetDataSet>
      <sheetData sheetId="0"/>
      <sheetData sheetId="1"/>
      <sheetData sheetId="2"/>
      <sheetData sheetId="3"/>
      <sheetData sheetId="4"/>
      <sheetData sheetId="5"/>
      <sheetData sheetId="6"/>
      <sheetData sheetId="7"/>
      <sheetData sheetId="8"/>
      <sheetData sheetId="9"/>
      <sheetData sheetId="10">
        <row r="12">
          <cell r="D12">
            <v>0</v>
          </cell>
          <cell r="E12" t="str">
            <v>CRITICO</v>
          </cell>
          <cell r="L12">
            <v>1</v>
          </cell>
          <cell r="M12">
            <v>0</v>
          </cell>
        </row>
        <row r="13">
          <cell r="D13">
            <v>1</v>
          </cell>
          <cell r="E13" t="str">
            <v>CRITICO</v>
          </cell>
          <cell r="L13">
            <v>2</v>
          </cell>
          <cell r="M13">
            <v>0.15</v>
          </cell>
        </row>
        <row r="14">
          <cell r="D14">
            <v>2</v>
          </cell>
          <cell r="E14" t="str">
            <v>CRITICO</v>
          </cell>
          <cell r="L14">
            <v>3</v>
          </cell>
          <cell r="M14">
            <v>0.3</v>
          </cell>
        </row>
        <row r="15">
          <cell r="D15">
            <v>3</v>
          </cell>
          <cell r="E15" t="str">
            <v>CRITICO</v>
          </cell>
          <cell r="L15">
            <v>4</v>
          </cell>
          <cell r="M15">
            <v>0.45</v>
          </cell>
        </row>
        <row r="16">
          <cell r="D16">
            <v>4</v>
          </cell>
          <cell r="E16" t="str">
            <v>CRITICO</v>
          </cell>
          <cell r="L16">
            <v>5</v>
          </cell>
          <cell r="M16">
            <v>0.6</v>
          </cell>
        </row>
        <row r="17">
          <cell r="D17">
            <v>5</v>
          </cell>
          <cell r="E17" t="str">
            <v>CRITICO</v>
          </cell>
          <cell r="L17">
            <v>6</v>
          </cell>
          <cell r="M17">
            <v>0.75</v>
          </cell>
        </row>
        <row r="18">
          <cell r="D18">
            <v>6</v>
          </cell>
          <cell r="E18" t="str">
            <v>CRITICO</v>
          </cell>
        </row>
        <row r="19">
          <cell r="D19">
            <v>7</v>
          </cell>
          <cell r="E19" t="str">
            <v>CRITICO</v>
          </cell>
        </row>
        <row r="20">
          <cell r="D20">
            <v>8</v>
          </cell>
          <cell r="E20" t="str">
            <v>CRITICO</v>
          </cell>
        </row>
        <row r="21">
          <cell r="D21">
            <v>9</v>
          </cell>
          <cell r="E21" t="str">
            <v>CRITICO</v>
          </cell>
        </row>
        <row r="22">
          <cell r="D22">
            <v>10</v>
          </cell>
          <cell r="E22" t="str">
            <v>CRITICO</v>
          </cell>
        </row>
        <row r="23">
          <cell r="D23">
            <v>11</v>
          </cell>
          <cell r="E23" t="str">
            <v>CRITICO</v>
          </cell>
        </row>
        <row r="24">
          <cell r="D24">
            <v>12</v>
          </cell>
          <cell r="E24" t="str">
            <v>CRITICO</v>
          </cell>
        </row>
        <row r="25">
          <cell r="D25">
            <v>13</v>
          </cell>
          <cell r="E25" t="str">
            <v>CRITICO</v>
          </cell>
        </row>
        <row r="26">
          <cell r="D26">
            <v>14</v>
          </cell>
          <cell r="E26" t="str">
            <v>CRITICO</v>
          </cell>
        </row>
        <row r="27">
          <cell r="D27">
            <v>15</v>
          </cell>
          <cell r="E27" t="str">
            <v>CRITICO</v>
          </cell>
        </row>
        <row r="28">
          <cell r="D28">
            <v>16</v>
          </cell>
          <cell r="E28" t="str">
            <v>CRITICO</v>
          </cell>
        </row>
        <row r="29">
          <cell r="D29">
            <v>17</v>
          </cell>
          <cell r="E29" t="str">
            <v>CRITICO</v>
          </cell>
        </row>
        <row r="30">
          <cell r="D30">
            <v>18</v>
          </cell>
          <cell r="E30" t="str">
            <v>CRITICO</v>
          </cell>
        </row>
        <row r="31">
          <cell r="D31">
            <v>19</v>
          </cell>
          <cell r="E31" t="str">
            <v>CRITICO</v>
          </cell>
        </row>
        <row r="32">
          <cell r="D32">
            <v>20</v>
          </cell>
          <cell r="E32" t="str">
            <v>CRITICO</v>
          </cell>
        </row>
        <row r="33">
          <cell r="D33">
            <v>21</v>
          </cell>
          <cell r="E33" t="str">
            <v>CRITICO</v>
          </cell>
        </row>
        <row r="34">
          <cell r="D34">
            <v>22</v>
          </cell>
          <cell r="E34" t="str">
            <v>CRITICO</v>
          </cell>
        </row>
        <row r="35">
          <cell r="D35">
            <v>23</v>
          </cell>
          <cell r="E35" t="str">
            <v>CRITICO</v>
          </cell>
        </row>
        <row r="36">
          <cell r="D36">
            <v>24</v>
          </cell>
          <cell r="E36" t="str">
            <v>CRITICO</v>
          </cell>
        </row>
        <row r="37">
          <cell r="D37">
            <v>25</v>
          </cell>
          <cell r="E37" t="str">
            <v>CRITICO</v>
          </cell>
        </row>
        <row r="38">
          <cell r="D38">
            <v>26</v>
          </cell>
          <cell r="E38" t="str">
            <v>CRITICO</v>
          </cell>
        </row>
        <row r="39">
          <cell r="D39">
            <v>27</v>
          </cell>
          <cell r="E39" t="str">
            <v>CRITICO</v>
          </cell>
        </row>
        <row r="40">
          <cell r="D40">
            <v>28</v>
          </cell>
          <cell r="E40" t="str">
            <v>CRITICO</v>
          </cell>
        </row>
        <row r="41">
          <cell r="D41">
            <v>29</v>
          </cell>
          <cell r="E41" t="str">
            <v>CRITICO</v>
          </cell>
        </row>
        <row r="42">
          <cell r="D42">
            <v>30</v>
          </cell>
          <cell r="E42" t="str">
            <v>CRITICO</v>
          </cell>
        </row>
        <row r="43">
          <cell r="D43">
            <v>31</v>
          </cell>
          <cell r="E43" t="str">
            <v>CRITICO</v>
          </cell>
        </row>
        <row r="44">
          <cell r="D44">
            <v>32</v>
          </cell>
          <cell r="E44" t="str">
            <v>CRITICO</v>
          </cell>
        </row>
        <row r="45">
          <cell r="D45">
            <v>33</v>
          </cell>
          <cell r="E45" t="str">
            <v>CRITICO</v>
          </cell>
        </row>
        <row r="46">
          <cell r="D46">
            <v>34</v>
          </cell>
          <cell r="E46" t="str">
            <v>CRITICO</v>
          </cell>
        </row>
        <row r="47">
          <cell r="D47">
            <v>35</v>
          </cell>
          <cell r="E47" t="str">
            <v>CRITICO</v>
          </cell>
        </row>
        <row r="48">
          <cell r="D48">
            <v>36</v>
          </cell>
          <cell r="E48" t="str">
            <v>CRITICO</v>
          </cell>
        </row>
        <row r="49">
          <cell r="D49">
            <v>37</v>
          </cell>
          <cell r="E49" t="str">
            <v>CRITICO</v>
          </cell>
        </row>
        <row r="50">
          <cell r="D50">
            <v>38</v>
          </cell>
          <cell r="E50" t="str">
            <v>CRITICO</v>
          </cell>
        </row>
        <row r="51">
          <cell r="D51">
            <v>39</v>
          </cell>
          <cell r="E51" t="str">
            <v>CRITICO</v>
          </cell>
        </row>
        <row r="52">
          <cell r="D52">
            <v>40</v>
          </cell>
          <cell r="E52" t="str">
            <v>CRITICO</v>
          </cell>
        </row>
        <row r="53">
          <cell r="D53">
            <v>41</v>
          </cell>
          <cell r="E53" t="str">
            <v>CRITICO</v>
          </cell>
        </row>
        <row r="54">
          <cell r="D54">
            <v>42</v>
          </cell>
          <cell r="E54" t="str">
            <v>CRITICO</v>
          </cell>
        </row>
        <row r="55">
          <cell r="D55">
            <v>43</v>
          </cell>
          <cell r="E55" t="str">
            <v>CRITICO</v>
          </cell>
        </row>
        <row r="56">
          <cell r="D56">
            <v>44</v>
          </cell>
          <cell r="E56" t="str">
            <v>CRITICO</v>
          </cell>
        </row>
        <row r="57">
          <cell r="D57">
            <v>45</v>
          </cell>
          <cell r="E57" t="str">
            <v>CRITICO</v>
          </cell>
        </row>
        <row r="58">
          <cell r="D58">
            <v>46</v>
          </cell>
          <cell r="E58" t="str">
            <v>CRITICO</v>
          </cell>
        </row>
        <row r="59">
          <cell r="D59">
            <v>47</v>
          </cell>
          <cell r="E59" t="str">
            <v>CRITICO</v>
          </cell>
        </row>
        <row r="60">
          <cell r="D60">
            <v>48</v>
          </cell>
          <cell r="E60" t="str">
            <v>CRITICO</v>
          </cell>
        </row>
        <row r="61">
          <cell r="D61">
            <v>49</v>
          </cell>
          <cell r="E61" t="str">
            <v>CRITICO</v>
          </cell>
        </row>
        <row r="62">
          <cell r="D62">
            <v>50</v>
          </cell>
          <cell r="E62" t="str">
            <v>CRITICO</v>
          </cell>
        </row>
        <row r="63">
          <cell r="D63">
            <v>51</v>
          </cell>
          <cell r="E63" t="str">
            <v>BAJO</v>
          </cell>
        </row>
        <row r="64">
          <cell r="D64">
            <v>52</v>
          </cell>
          <cell r="E64" t="str">
            <v>BAJO</v>
          </cell>
        </row>
        <row r="65">
          <cell r="D65">
            <v>53</v>
          </cell>
          <cell r="E65" t="str">
            <v>BAJO</v>
          </cell>
        </row>
        <row r="66">
          <cell r="D66">
            <v>54</v>
          </cell>
          <cell r="E66" t="str">
            <v>BAJO</v>
          </cell>
        </row>
        <row r="67">
          <cell r="D67">
            <v>55</v>
          </cell>
          <cell r="E67" t="str">
            <v>BAJO</v>
          </cell>
        </row>
        <row r="68">
          <cell r="D68">
            <v>56</v>
          </cell>
          <cell r="E68" t="str">
            <v>BAJO</v>
          </cell>
        </row>
        <row r="69">
          <cell r="D69">
            <v>57</v>
          </cell>
          <cell r="E69" t="str">
            <v>BAJO</v>
          </cell>
        </row>
        <row r="70">
          <cell r="D70">
            <v>58</v>
          </cell>
          <cell r="E70" t="str">
            <v>BAJO</v>
          </cell>
        </row>
        <row r="71">
          <cell r="D71">
            <v>59</v>
          </cell>
          <cell r="E71" t="str">
            <v>BAJO</v>
          </cell>
        </row>
        <row r="72">
          <cell r="D72">
            <v>60</v>
          </cell>
          <cell r="E72" t="str">
            <v>BAJO</v>
          </cell>
        </row>
        <row r="73">
          <cell r="D73">
            <v>61</v>
          </cell>
          <cell r="E73" t="str">
            <v>RAZONABLE</v>
          </cell>
        </row>
        <row r="74">
          <cell r="D74">
            <v>62</v>
          </cell>
          <cell r="E74" t="str">
            <v>RAZONABLE</v>
          </cell>
        </row>
        <row r="75">
          <cell r="D75">
            <v>63</v>
          </cell>
          <cell r="E75" t="str">
            <v>RAZONABLE</v>
          </cell>
        </row>
        <row r="76">
          <cell r="D76">
            <v>64</v>
          </cell>
          <cell r="E76" t="str">
            <v>RAZONABLE</v>
          </cell>
        </row>
        <row r="77">
          <cell r="D77">
            <v>65</v>
          </cell>
          <cell r="E77" t="str">
            <v>RAZONABLE</v>
          </cell>
        </row>
        <row r="78">
          <cell r="D78">
            <v>66</v>
          </cell>
          <cell r="E78" t="str">
            <v>RAZONABLE</v>
          </cell>
        </row>
        <row r="79">
          <cell r="D79">
            <v>67</v>
          </cell>
          <cell r="E79" t="str">
            <v>RAZONABLE</v>
          </cell>
        </row>
        <row r="80">
          <cell r="D80">
            <v>68</v>
          </cell>
          <cell r="E80" t="str">
            <v>RAZONABLE</v>
          </cell>
        </row>
        <row r="81">
          <cell r="D81">
            <v>69</v>
          </cell>
          <cell r="E81" t="str">
            <v>RAZONABLE</v>
          </cell>
        </row>
        <row r="82">
          <cell r="D82">
            <v>70</v>
          </cell>
          <cell r="E82" t="str">
            <v>RAZONABLE</v>
          </cell>
        </row>
        <row r="83">
          <cell r="D83">
            <v>71</v>
          </cell>
          <cell r="E83" t="str">
            <v>BUENO</v>
          </cell>
        </row>
        <row r="84">
          <cell r="D84">
            <v>72</v>
          </cell>
          <cell r="E84" t="str">
            <v>BUENO</v>
          </cell>
        </row>
        <row r="85">
          <cell r="D85">
            <v>73</v>
          </cell>
          <cell r="E85" t="str">
            <v>BUENO</v>
          </cell>
        </row>
        <row r="86">
          <cell r="D86">
            <v>74</v>
          </cell>
          <cell r="E86" t="str">
            <v>BUENO</v>
          </cell>
        </row>
        <row r="87">
          <cell r="D87">
            <v>75</v>
          </cell>
          <cell r="E87" t="str">
            <v>BUENO</v>
          </cell>
        </row>
        <row r="88">
          <cell r="D88">
            <v>76</v>
          </cell>
          <cell r="E88" t="str">
            <v>BUENO</v>
          </cell>
        </row>
        <row r="89">
          <cell r="D89">
            <v>77</v>
          </cell>
          <cell r="E89" t="str">
            <v>BUENO</v>
          </cell>
        </row>
        <row r="90">
          <cell r="D90">
            <v>78</v>
          </cell>
          <cell r="E90" t="str">
            <v>BUENO</v>
          </cell>
        </row>
        <row r="91">
          <cell r="D91">
            <v>79</v>
          </cell>
          <cell r="E91" t="str">
            <v>BUENO</v>
          </cell>
        </row>
        <row r="92">
          <cell r="D92">
            <v>80</v>
          </cell>
          <cell r="E92" t="str">
            <v>BUENO</v>
          </cell>
        </row>
        <row r="93">
          <cell r="D93">
            <v>81</v>
          </cell>
          <cell r="E93" t="str">
            <v>MUY BUENO</v>
          </cell>
        </row>
        <row r="94">
          <cell r="D94">
            <v>82</v>
          </cell>
          <cell r="E94" t="str">
            <v>MUY BUENO</v>
          </cell>
        </row>
        <row r="95">
          <cell r="D95">
            <v>83</v>
          </cell>
          <cell r="E95" t="str">
            <v>MUY BUENO</v>
          </cell>
        </row>
        <row r="96">
          <cell r="D96">
            <v>84</v>
          </cell>
          <cell r="E96" t="str">
            <v>MUY BUENO</v>
          </cell>
        </row>
        <row r="97">
          <cell r="D97">
            <v>85</v>
          </cell>
          <cell r="E97" t="str">
            <v>MUY BUENO</v>
          </cell>
        </row>
        <row r="98">
          <cell r="D98">
            <v>86</v>
          </cell>
          <cell r="E98" t="str">
            <v>MUY BUENO</v>
          </cell>
        </row>
        <row r="99">
          <cell r="D99">
            <v>87</v>
          </cell>
          <cell r="E99" t="str">
            <v>MUY BUENO</v>
          </cell>
        </row>
        <row r="100">
          <cell r="D100">
            <v>88</v>
          </cell>
          <cell r="E100" t="str">
            <v>MUY BUENO</v>
          </cell>
        </row>
        <row r="101">
          <cell r="D101">
            <v>89</v>
          </cell>
          <cell r="E101" t="str">
            <v>MUY BUENO</v>
          </cell>
        </row>
        <row r="102">
          <cell r="D102">
            <v>90</v>
          </cell>
          <cell r="E102" t="str">
            <v>MUY BUENO</v>
          </cell>
        </row>
        <row r="103">
          <cell r="D103">
            <v>91</v>
          </cell>
          <cell r="E103" t="str">
            <v>OPTIMO</v>
          </cell>
        </row>
        <row r="104">
          <cell r="D104">
            <v>92</v>
          </cell>
          <cell r="E104" t="str">
            <v>OPTIMO</v>
          </cell>
        </row>
        <row r="105">
          <cell r="D105">
            <v>93</v>
          </cell>
          <cell r="E105" t="str">
            <v>OPTIMO</v>
          </cell>
        </row>
        <row r="106">
          <cell r="D106">
            <v>94</v>
          </cell>
          <cell r="E106" t="str">
            <v>OPTIMO</v>
          </cell>
        </row>
        <row r="107">
          <cell r="D107">
            <v>95</v>
          </cell>
          <cell r="E107" t="str">
            <v>OPTIMO</v>
          </cell>
        </row>
        <row r="108">
          <cell r="D108">
            <v>96</v>
          </cell>
          <cell r="E108" t="str">
            <v>OPTIMO</v>
          </cell>
        </row>
        <row r="109">
          <cell r="D109">
            <v>97</v>
          </cell>
          <cell r="E109" t="str">
            <v>OPTIMO</v>
          </cell>
        </row>
        <row r="110">
          <cell r="D110">
            <v>98</v>
          </cell>
          <cell r="E110" t="str">
            <v>OPTIMO</v>
          </cell>
        </row>
        <row r="111">
          <cell r="D111">
            <v>99</v>
          </cell>
          <cell r="E111" t="str">
            <v>OPTIMO</v>
          </cell>
        </row>
        <row r="112">
          <cell r="D112">
            <v>100</v>
          </cell>
          <cell r="E112" t="str">
            <v>OPTIMO</v>
          </cell>
        </row>
      </sheetData>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Riesgos y Controles"/>
      <sheetName val="Soporte Calificación"/>
      <sheetName val="Mapa Inherente"/>
      <sheetName val="Mapa Residual"/>
      <sheetName val="Pareto"/>
      <sheetName val="Riesgos"/>
      <sheetName val="Prioridad de riesgos"/>
      <sheetName val="Estadísticos"/>
      <sheetName val="Modelo Matriz de Riesgos y Cont"/>
    </sheetNames>
    <sheetDataSet>
      <sheetData sheetId="0" refreshError="1"/>
      <sheetData sheetId="1" refreshError="1"/>
      <sheetData sheetId="2">
        <row r="65486">
          <cell r="G65486" t="str">
            <v xml:space="preserve">5.1 Nos ocurre con cierta periodicidad (1 vez cada mes) </v>
          </cell>
          <cell r="H65486" t="str">
            <v xml:space="preserve">5.2 Se espera la ocurrencia del evento en más del 20% de los casos </v>
          </cell>
        </row>
        <row r="65487">
          <cell r="G65487" t="str">
            <v xml:space="preserve">4.1 Se presenta con alguna frecuencia (1 vez cada trimestre) </v>
          </cell>
          <cell r="H65487" t="str">
            <v xml:space="preserve">4.2 El evento ocurrirá entre el 15 y el 20% de los casos </v>
          </cell>
        </row>
        <row r="65488">
          <cell r="G65488" t="str">
            <v xml:space="preserve">3.1 Se presenta por lo menos una vez cada año </v>
          </cell>
          <cell r="H65488" t="str">
            <v xml:space="preserve">3.2 El evento puede ocurrir entre el 10 y 15% de los casos </v>
          </cell>
        </row>
        <row r="65489">
          <cell r="G65489" t="str">
            <v xml:space="preserve">2.1 Se ha presentado alguna vez en la Entidad ó en el sector (En cinco años) </v>
          </cell>
          <cell r="H65489" t="str">
            <v xml:space="preserve">2.2 El evento puede ocurrir entre el 3 y el 10% de los casos </v>
          </cell>
        </row>
        <row r="65490">
          <cell r="H65490" t="str">
            <v xml:space="preserve">1.2 El evento puede ocurrir en menos del 3% de los casos </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RP"/>
      <sheetName val="BASE PROB"/>
      <sheetName val="Cuestionario Prob.-Usuarios"/>
      <sheetName val="CALIFICRITERIOS"/>
      <sheetName val="MedRI"/>
      <sheetName val="Cuestionarios Impactos-usuarios"/>
      <sheetName val="CRITERIOS SOPORTE"/>
      <sheetName val="controles"/>
      <sheetName val="INCCONTROL"/>
      <sheetName val="RIRR"/>
      <sheetName val="DATOS BASE MT"/>
      <sheetName val="MTXF"/>
      <sheetName val="ejemplo probabilidad"/>
      <sheetName val="Ejemplo impacto"/>
      <sheetName val="EJ RR"/>
      <sheetName val="MAPA TERMICO"/>
    </sheetNames>
    <sheetDataSet>
      <sheetData sheetId="0"/>
      <sheetData sheetId="1">
        <row r="5">
          <cell r="V5" t="str">
            <v>C1</v>
          </cell>
          <cell r="W5">
            <v>4</v>
          </cell>
        </row>
        <row r="6">
          <cell r="V6" t="str">
            <v>C2</v>
          </cell>
          <cell r="W6">
            <v>3</v>
          </cell>
        </row>
        <row r="7">
          <cell r="V7" t="str">
            <v>C3</v>
          </cell>
          <cell r="W7">
            <v>5</v>
          </cell>
        </row>
        <row r="8">
          <cell r="V8" t="str">
            <v>C4</v>
          </cell>
          <cell r="W8">
            <v>4</v>
          </cell>
        </row>
        <row r="9">
          <cell r="V9" t="str">
            <v>C5</v>
          </cell>
          <cell r="W9">
            <v>3</v>
          </cell>
        </row>
        <row r="10">
          <cell r="V10" t="str">
            <v>C6</v>
          </cell>
          <cell r="W10">
            <v>3</v>
          </cell>
        </row>
        <row r="11">
          <cell r="V11" t="str">
            <v>C7</v>
          </cell>
          <cell r="W11">
            <v>3</v>
          </cell>
        </row>
        <row r="12">
          <cell r="V12" t="str">
            <v>P1</v>
          </cell>
          <cell r="W12">
            <v>3</v>
          </cell>
        </row>
        <row r="13">
          <cell r="V13" t="str">
            <v>P2</v>
          </cell>
          <cell r="W13">
            <v>3</v>
          </cell>
        </row>
        <row r="14">
          <cell r="V14" t="str">
            <v>P3</v>
          </cell>
          <cell r="W14">
            <v>5</v>
          </cell>
        </row>
        <row r="15">
          <cell r="V15" t="str">
            <v>P4</v>
          </cell>
          <cell r="W15">
            <v>4</v>
          </cell>
        </row>
        <row r="16">
          <cell r="V16" t="str">
            <v>P5</v>
          </cell>
          <cell r="W16">
            <v>3</v>
          </cell>
        </row>
        <row r="17">
          <cell r="V17" t="str">
            <v>P6</v>
          </cell>
          <cell r="W17">
            <v>4</v>
          </cell>
        </row>
        <row r="18">
          <cell r="V18" t="str">
            <v>P7</v>
          </cell>
          <cell r="W18">
            <v>4</v>
          </cell>
        </row>
        <row r="19">
          <cell r="V19" t="str">
            <v>J1</v>
          </cell>
          <cell r="W19">
            <v>4</v>
          </cell>
        </row>
        <row r="20">
          <cell r="V20" t="str">
            <v>J2</v>
          </cell>
          <cell r="W20">
            <v>3</v>
          </cell>
        </row>
        <row r="21">
          <cell r="V21" t="str">
            <v>J3</v>
          </cell>
          <cell r="W21">
            <v>5</v>
          </cell>
        </row>
        <row r="22">
          <cell r="V22" t="str">
            <v>J4</v>
          </cell>
          <cell r="W22">
            <v>4</v>
          </cell>
        </row>
        <row r="23">
          <cell r="V23" t="str">
            <v>J5</v>
          </cell>
          <cell r="W23">
            <v>3</v>
          </cell>
        </row>
        <row r="24">
          <cell r="V24" t="str">
            <v>J6</v>
          </cell>
          <cell r="W24">
            <v>3</v>
          </cell>
        </row>
        <row r="25">
          <cell r="V25" t="str">
            <v>J7</v>
          </cell>
          <cell r="W25">
            <v>3</v>
          </cell>
        </row>
        <row r="26">
          <cell r="V26" t="str">
            <v>CN1</v>
          </cell>
          <cell r="W26">
            <v>4</v>
          </cell>
        </row>
        <row r="27">
          <cell r="V27" t="str">
            <v>CN2</v>
          </cell>
          <cell r="W27">
            <v>4</v>
          </cell>
        </row>
        <row r="28">
          <cell r="V28" t="str">
            <v>CN3</v>
          </cell>
          <cell r="W28">
            <v>5</v>
          </cell>
        </row>
        <row r="29">
          <cell r="V29" t="str">
            <v>CN4</v>
          </cell>
          <cell r="W29">
            <v>4</v>
          </cell>
        </row>
        <row r="30">
          <cell r="V30" t="str">
            <v>CN5</v>
          </cell>
          <cell r="W30">
            <v>3</v>
          </cell>
        </row>
        <row r="31">
          <cell r="V31" t="str">
            <v>CN6</v>
          </cell>
          <cell r="W31">
            <v>3</v>
          </cell>
        </row>
        <row r="32">
          <cell r="V32" t="str">
            <v>CN7</v>
          </cell>
          <cell r="W32">
            <v>3</v>
          </cell>
        </row>
        <row r="33">
          <cell r="V33" t="str">
            <v>THTH</v>
          </cell>
          <cell r="W33">
            <v>2</v>
          </cell>
        </row>
        <row r="34">
          <cell r="V34" t="str">
            <v>PVPV</v>
          </cell>
          <cell r="W34">
            <v>2</v>
          </cell>
        </row>
        <row r="35">
          <cell r="V35" t="str">
            <v>PTPT</v>
          </cell>
          <cell r="W35">
            <v>2</v>
          </cell>
        </row>
        <row r="36">
          <cell r="V36" t="str">
            <v>GCGC</v>
          </cell>
          <cell r="W36">
            <v>2</v>
          </cell>
        </row>
      </sheetData>
      <sheetData sheetId="2"/>
      <sheetData sheetId="3"/>
      <sheetData sheetId="4"/>
      <sheetData sheetId="5"/>
      <sheetData sheetId="6"/>
      <sheetData sheetId="7"/>
      <sheetData sheetId="8">
        <row r="2">
          <cell r="K2">
            <v>0.6</v>
          </cell>
        </row>
      </sheetData>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2"/>
      <sheetName val="BASE OCULTAR"/>
      <sheetName val="CODIGOS INTERNOS"/>
      <sheetName val="MRP"/>
      <sheetName val="CRITERIOS"/>
      <sheetName val="BASE"/>
      <sheetName val="MAPA DE RIESGO "/>
      <sheetName val="Riesgos Procesos"/>
      <sheetName val="IMP Y DET"/>
      <sheetName val="TRATAMIENTO"/>
      <sheetName val="Listado Procesos"/>
    </sheetNames>
    <sheetDataSet>
      <sheetData sheetId="0"/>
      <sheetData sheetId="1">
        <row r="10">
          <cell r="C10">
            <v>0</v>
          </cell>
          <cell r="D10" t="str">
            <v>CRITICA</v>
          </cell>
        </row>
        <row r="11">
          <cell r="C11">
            <v>1</v>
          </cell>
          <cell r="D11" t="str">
            <v>CRITICA</v>
          </cell>
        </row>
        <row r="12">
          <cell r="C12">
            <v>2</v>
          </cell>
          <cell r="D12" t="str">
            <v>CRITICA</v>
          </cell>
        </row>
        <row r="13">
          <cell r="C13">
            <v>3</v>
          </cell>
          <cell r="D13" t="str">
            <v>CRITICA</v>
          </cell>
        </row>
        <row r="14">
          <cell r="C14">
            <v>4</v>
          </cell>
          <cell r="D14" t="str">
            <v>CRITICA</v>
          </cell>
        </row>
        <row r="15">
          <cell r="C15">
            <v>5</v>
          </cell>
          <cell r="D15" t="str">
            <v>CRITICA</v>
          </cell>
        </row>
        <row r="16">
          <cell r="C16">
            <v>6</v>
          </cell>
          <cell r="D16" t="str">
            <v>CRITICA</v>
          </cell>
        </row>
        <row r="17">
          <cell r="C17">
            <v>7</v>
          </cell>
          <cell r="D17" t="str">
            <v>CRITICA</v>
          </cell>
        </row>
        <row r="18">
          <cell r="C18">
            <v>8</v>
          </cell>
          <cell r="D18" t="str">
            <v>CRITICA</v>
          </cell>
        </row>
        <row r="19">
          <cell r="C19">
            <v>9</v>
          </cell>
          <cell r="D19" t="str">
            <v>CRITICA</v>
          </cell>
        </row>
        <row r="20">
          <cell r="C20">
            <v>10</v>
          </cell>
          <cell r="D20" t="str">
            <v>CRITICA</v>
          </cell>
        </row>
        <row r="21">
          <cell r="C21">
            <v>11</v>
          </cell>
          <cell r="D21" t="str">
            <v>CRITICA</v>
          </cell>
        </row>
        <row r="22">
          <cell r="C22">
            <v>12</v>
          </cell>
          <cell r="D22" t="str">
            <v>CRITICA</v>
          </cell>
        </row>
        <row r="23">
          <cell r="C23">
            <v>13</v>
          </cell>
          <cell r="D23" t="str">
            <v>CRITICA</v>
          </cell>
        </row>
        <row r="24">
          <cell r="C24">
            <v>14</v>
          </cell>
          <cell r="D24" t="str">
            <v>CRITICA</v>
          </cell>
        </row>
        <row r="25">
          <cell r="C25">
            <v>15</v>
          </cell>
          <cell r="D25" t="str">
            <v>CRITICA</v>
          </cell>
        </row>
        <row r="26">
          <cell r="C26">
            <v>16</v>
          </cell>
          <cell r="D26" t="str">
            <v>CRITICA</v>
          </cell>
        </row>
        <row r="27">
          <cell r="C27">
            <v>17</v>
          </cell>
          <cell r="D27" t="str">
            <v>CRITICA</v>
          </cell>
        </row>
        <row r="28">
          <cell r="C28">
            <v>18</v>
          </cell>
          <cell r="D28" t="str">
            <v>CRITICA</v>
          </cell>
        </row>
        <row r="29">
          <cell r="C29">
            <v>19</v>
          </cell>
          <cell r="D29" t="str">
            <v>CRITICA</v>
          </cell>
        </row>
        <row r="30">
          <cell r="C30">
            <v>20</v>
          </cell>
          <cell r="D30" t="str">
            <v>BAJA</v>
          </cell>
        </row>
        <row r="31">
          <cell r="C31">
            <v>21</v>
          </cell>
          <cell r="D31" t="str">
            <v>BAJA</v>
          </cell>
        </row>
        <row r="32">
          <cell r="C32">
            <v>22</v>
          </cell>
          <cell r="D32" t="str">
            <v>BAJA</v>
          </cell>
        </row>
        <row r="33">
          <cell r="C33">
            <v>23</v>
          </cell>
          <cell r="D33" t="str">
            <v>BAJA</v>
          </cell>
        </row>
        <row r="34">
          <cell r="C34">
            <v>24</v>
          </cell>
          <cell r="D34" t="str">
            <v>BAJA</v>
          </cell>
        </row>
        <row r="35">
          <cell r="C35">
            <v>25</v>
          </cell>
          <cell r="D35" t="str">
            <v>BAJA</v>
          </cell>
        </row>
        <row r="36">
          <cell r="C36">
            <v>26</v>
          </cell>
          <cell r="D36" t="str">
            <v>BAJA</v>
          </cell>
        </row>
        <row r="37">
          <cell r="C37">
            <v>27</v>
          </cell>
          <cell r="D37" t="str">
            <v>BAJA</v>
          </cell>
        </row>
        <row r="38">
          <cell r="C38">
            <v>28</v>
          </cell>
          <cell r="D38" t="str">
            <v>BAJA</v>
          </cell>
        </row>
        <row r="39">
          <cell r="C39">
            <v>29</v>
          </cell>
          <cell r="D39" t="str">
            <v>BAJA</v>
          </cell>
        </row>
        <row r="40">
          <cell r="C40">
            <v>30</v>
          </cell>
          <cell r="D40" t="str">
            <v>BAJA</v>
          </cell>
        </row>
        <row r="41">
          <cell r="C41">
            <v>31</v>
          </cell>
          <cell r="D41" t="str">
            <v>BAJA</v>
          </cell>
        </row>
        <row r="42">
          <cell r="C42">
            <v>32</v>
          </cell>
          <cell r="D42" t="str">
            <v>BAJA</v>
          </cell>
        </row>
        <row r="43">
          <cell r="C43">
            <v>33</v>
          </cell>
          <cell r="D43" t="str">
            <v>BAJA</v>
          </cell>
        </row>
        <row r="44">
          <cell r="C44">
            <v>34</v>
          </cell>
          <cell r="D44" t="str">
            <v>BAJA</v>
          </cell>
        </row>
        <row r="45">
          <cell r="C45">
            <v>35</v>
          </cell>
          <cell r="D45" t="str">
            <v>BAJA</v>
          </cell>
        </row>
        <row r="46">
          <cell r="C46">
            <v>36</v>
          </cell>
          <cell r="D46" t="str">
            <v>BAJA</v>
          </cell>
        </row>
        <row r="47">
          <cell r="C47">
            <v>37</v>
          </cell>
          <cell r="D47" t="str">
            <v>BAJA</v>
          </cell>
        </row>
        <row r="48">
          <cell r="C48">
            <v>38</v>
          </cell>
          <cell r="D48" t="str">
            <v>BAJA</v>
          </cell>
        </row>
        <row r="49">
          <cell r="C49">
            <v>39</v>
          </cell>
          <cell r="D49" t="str">
            <v>BAJA</v>
          </cell>
        </row>
        <row r="50">
          <cell r="C50">
            <v>40</v>
          </cell>
          <cell r="D50" t="str">
            <v>BAJA</v>
          </cell>
        </row>
        <row r="51">
          <cell r="C51">
            <v>41</v>
          </cell>
          <cell r="D51" t="str">
            <v>BUENA</v>
          </cell>
        </row>
        <row r="52">
          <cell r="C52">
            <v>42</v>
          </cell>
          <cell r="D52" t="str">
            <v>BUENA</v>
          </cell>
        </row>
        <row r="53">
          <cell r="C53">
            <v>43</v>
          </cell>
          <cell r="D53" t="str">
            <v>BUENA</v>
          </cell>
        </row>
        <row r="54">
          <cell r="C54">
            <v>44</v>
          </cell>
          <cell r="D54" t="str">
            <v>BUENA</v>
          </cell>
        </row>
        <row r="55">
          <cell r="C55">
            <v>45</v>
          </cell>
          <cell r="D55" t="str">
            <v>BUENA</v>
          </cell>
        </row>
        <row r="56">
          <cell r="C56">
            <v>46</v>
          </cell>
          <cell r="D56" t="str">
            <v>BUENA</v>
          </cell>
        </row>
        <row r="57">
          <cell r="C57">
            <v>47</v>
          </cell>
          <cell r="D57" t="str">
            <v>BUENA</v>
          </cell>
        </row>
        <row r="58">
          <cell r="C58">
            <v>48</v>
          </cell>
          <cell r="D58" t="str">
            <v>BUENA</v>
          </cell>
        </row>
        <row r="59">
          <cell r="C59">
            <v>49</v>
          </cell>
          <cell r="D59" t="str">
            <v>BUENA</v>
          </cell>
        </row>
        <row r="60">
          <cell r="C60">
            <v>50</v>
          </cell>
          <cell r="D60" t="str">
            <v>BUENA</v>
          </cell>
        </row>
        <row r="61">
          <cell r="C61">
            <v>51</v>
          </cell>
          <cell r="D61" t="str">
            <v>BUENA</v>
          </cell>
        </row>
        <row r="62">
          <cell r="C62">
            <v>52</v>
          </cell>
          <cell r="D62" t="str">
            <v>BUENA</v>
          </cell>
        </row>
        <row r="63">
          <cell r="C63">
            <v>53</v>
          </cell>
          <cell r="D63" t="str">
            <v>BUENA</v>
          </cell>
        </row>
        <row r="64">
          <cell r="C64">
            <v>54</v>
          </cell>
          <cell r="D64" t="str">
            <v>BUENA</v>
          </cell>
        </row>
        <row r="65">
          <cell r="C65">
            <v>55</v>
          </cell>
          <cell r="D65" t="str">
            <v>BUENA</v>
          </cell>
        </row>
        <row r="66">
          <cell r="C66">
            <v>56</v>
          </cell>
          <cell r="D66" t="str">
            <v>BUENA</v>
          </cell>
        </row>
        <row r="67">
          <cell r="C67">
            <v>57</v>
          </cell>
          <cell r="D67" t="str">
            <v>BUENA</v>
          </cell>
        </row>
        <row r="68">
          <cell r="C68">
            <v>58</v>
          </cell>
          <cell r="D68" t="str">
            <v>BUENA</v>
          </cell>
        </row>
        <row r="69">
          <cell r="C69">
            <v>59</v>
          </cell>
          <cell r="D69" t="str">
            <v>BUENA</v>
          </cell>
        </row>
        <row r="70">
          <cell r="C70">
            <v>60</v>
          </cell>
          <cell r="D70" t="str">
            <v>BUENA</v>
          </cell>
        </row>
        <row r="71">
          <cell r="C71">
            <v>61</v>
          </cell>
          <cell r="D71" t="str">
            <v>BUENA</v>
          </cell>
        </row>
        <row r="72">
          <cell r="C72">
            <v>62</v>
          </cell>
          <cell r="D72" t="str">
            <v>BUENA</v>
          </cell>
        </row>
        <row r="73">
          <cell r="C73">
            <v>63</v>
          </cell>
          <cell r="D73" t="str">
            <v>BUENA</v>
          </cell>
        </row>
        <row r="74">
          <cell r="C74">
            <v>64</v>
          </cell>
          <cell r="D74" t="str">
            <v>BUENA</v>
          </cell>
        </row>
        <row r="75">
          <cell r="C75">
            <v>65</v>
          </cell>
          <cell r="D75" t="str">
            <v>BUENA</v>
          </cell>
        </row>
        <row r="76">
          <cell r="C76">
            <v>66</v>
          </cell>
          <cell r="D76" t="str">
            <v>BUENA</v>
          </cell>
        </row>
        <row r="77">
          <cell r="C77">
            <v>67</v>
          </cell>
          <cell r="D77" t="str">
            <v>BUENA</v>
          </cell>
        </row>
        <row r="78">
          <cell r="C78">
            <v>68</v>
          </cell>
          <cell r="D78" t="str">
            <v>BUENA</v>
          </cell>
        </row>
        <row r="79">
          <cell r="C79">
            <v>69</v>
          </cell>
          <cell r="D79" t="str">
            <v>BUENA</v>
          </cell>
        </row>
        <row r="80">
          <cell r="C80">
            <v>70</v>
          </cell>
          <cell r="D80" t="str">
            <v>BUENA</v>
          </cell>
        </row>
        <row r="81">
          <cell r="C81">
            <v>71</v>
          </cell>
          <cell r="D81" t="str">
            <v>BUENA</v>
          </cell>
        </row>
        <row r="82">
          <cell r="C82">
            <v>72</v>
          </cell>
          <cell r="D82" t="str">
            <v>BUENA</v>
          </cell>
        </row>
        <row r="83">
          <cell r="C83">
            <v>73</v>
          </cell>
          <cell r="D83" t="str">
            <v>BUENA</v>
          </cell>
        </row>
        <row r="84">
          <cell r="C84">
            <v>74</v>
          </cell>
          <cell r="D84" t="str">
            <v>BUENA</v>
          </cell>
        </row>
        <row r="85">
          <cell r="C85">
            <v>75</v>
          </cell>
          <cell r="D85" t="str">
            <v>BUENA</v>
          </cell>
        </row>
        <row r="86">
          <cell r="C86">
            <v>76</v>
          </cell>
          <cell r="D86" t="str">
            <v>BUENA</v>
          </cell>
        </row>
        <row r="87">
          <cell r="C87">
            <v>77</v>
          </cell>
          <cell r="D87" t="str">
            <v>BUENA</v>
          </cell>
        </row>
        <row r="88">
          <cell r="C88">
            <v>78</v>
          </cell>
          <cell r="D88" t="str">
            <v>BUENA</v>
          </cell>
        </row>
        <row r="89">
          <cell r="C89">
            <v>79</v>
          </cell>
          <cell r="D89" t="str">
            <v>BUENA</v>
          </cell>
        </row>
        <row r="90">
          <cell r="C90">
            <v>80</v>
          </cell>
          <cell r="D90" t="str">
            <v>BUENA</v>
          </cell>
        </row>
        <row r="91">
          <cell r="C91">
            <v>81</v>
          </cell>
          <cell r="D91" t="str">
            <v>BUENA</v>
          </cell>
        </row>
        <row r="92">
          <cell r="C92">
            <v>82</v>
          </cell>
          <cell r="D92" t="str">
            <v>BUENA</v>
          </cell>
        </row>
        <row r="93">
          <cell r="C93">
            <v>83</v>
          </cell>
          <cell r="D93" t="str">
            <v>BUENA</v>
          </cell>
        </row>
        <row r="94">
          <cell r="C94">
            <v>84</v>
          </cell>
          <cell r="D94" t="str">
            <v>BUENA</v>
          </cell>
        </row>
        <row r="95">
          <cell r="C95">
            <v>85</v>
          </cell>
          <cell r="D95" t="str">
            <v>BUENA</v>
          </cell>
        </row>
        <row r="96">
          <cell r="C96">
            <v>86</v>
          </cell>
          <cell r="D96" t="str">
            <v>BUENA</v>
          </cell>
        </row>
        <row r="97">
          <cell r="C97">
            <v>87</v>
          </cell>
          <cell r="D97" t="str">
            <v>BUENA</v>
          </cell>
        </row>
        <row r="98">
          <cell r="C98">
            <v>88</v>
          </cell>
          <cell r="D98" t="str">
            <v>BUENA</v>
          </cell>
        </row>
        <row r="99">
          <cell r="C99">
            <v>89</v>
          </cell>
          <cell r="D99" t="str">
            <v>BUENA</v>
          </cell>
        </row>
        <row r="100">
          <cell r="C100">
            <v>90</v>
          </cell>
          <cell r="D100" t="str">
            <v>BUENA</v>
          </cell>
        </row>
        <row r="101">
          <cell r="C101">
            <v>91</v>
          </cell>
          <cell r="D101" t="str">
            <v>EXCELENTE</v>
          </cell>
        </row>
        <row r="102">
          <cell r="C102">
            <v>92</v>
          </cell>
          <cell r="D102" t="str">
            <v>EXCELENTE</v>
          </cell>
        </row>
        <row r="103">
          <cell r="C103">
            <v>93</v>
          </cell>
          <cell r="D103" t="str">
            <v>EXCELENTE</v>
          </cell>
        </row>
        <row r="104">
          <cell r="C104">
            <v>94</v>
          </cell>
          <cell r="D104" t="str">
            <v>EXCELENTE</v>
          </cell>
        </row>
        <row r="105">
          <cell r="C105">
            <v>95</v>
          </cell>
          <cell r="D105" t="str">
            <v>EXCELENTE</v>
          </cell>
        </row>
        <row r="106">
          <cell r="C106">
            <v>96</v>
          </cell>
          <cell r="D106" t="str">
            <v>EXCELENTE</v>
          </cell>
        </row>
        <row r="107">
          <cell r="C107">
            <v>97</v>
          </cell>
          <cell r="D107" t="str">
            <v>EXCELENTE</v>
          </cell>
        </row>
        <row r="108">
          <cell r="C108">
            <v>98</v>
          </cell>
          <cell r="D108" t="str">
            <v>EXCELENTE</v>
          </cell>
        </row>
        <row r="109">
          <cell r="C109">
            <v>99</v>
          </cell>
          <cell r="D109" t="str">
            <v>EXCELENTE</v>
          </cell>
        </row>
        <row r="110">
          <cell r="C110">
            <v>100</v>
          </cell>
          <cell r="D110" t="str">
            <v>EXCELENTE</v>
          </cell>
        </row>
      </sheetData>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ES"/>
      <sheetName val="BASE OCULTAR"/>
    </sheetNames>
    <sheetDataSet>
      <sheetData sheetId="0" refreshError="1"/>
      <sheetData sheetId="1" refreshError="1">
        <row r="6">
          <cell r="C6" t="str">
            <v>CALIF</v>
          </cell>
          <cell r="D6" t="str">
            <v>RANGO</v>
          </cell>
        </row>
        <row r="7">
          <cell r="C7">
            <v>0</v>
          </cell>
          <cell r="D7" t="str">
            <v>CRITICO</v>
          </cell>
        </row>
        <row r="8">
          <cell r="C8">
            <v>1</v>
          </cell>
          <cell r="D8" t="str">
            <v>CRITICO</v>
          </cell>
        </row>
        <row r="9">
          <cell r="C9">
            <v>2</v>
          </cell>
          <cell r="D9" t="str">
            <v>CRITICO</v>
          </cell>
        </row>
        <row r="10">
          <cell r="C10">
            <v>3</v>
          </cell>
          <cell r="D10" t="str">
            <v>CRITICO</v>
          </cell>
        </row>
        <row r="11">
          <cell r="C11">
            <v>4</v>
          </cell>
          <cell r="D11" t="str">
            <v>CRITICO</v>
          </cell>
        </row>
        <row r="12">
          <cell r="C12">
            <v>5</v>
          </cell>
          <cell r="D12" t="str">
            <v>CRITICO</v>
          </cell>
        </row>
        <row r="13">
          <cell r="C13">
            <v>6</v>
          </cell>
          <cell r="D13" t="str">
            <v>CRITICO</v>
          </cell>
        </row>
        <row r="14">
          <cell r="C14">
            <v>7</v>
          </cell>
          <cell r="D14" t="str">
            <v>CRITICO</v>
          </cell>
        </row>
        <row r="15">
          <cell r="C15">
            <v>8</v>
          </cell>
          <cell r="D15" t="str">
            <v>CRITICO</v>
          </cell>
        </row>
        <row r="16">
          <cell r="C16">
            <v>9</v>
          </cell>
          <cell r="D16" t="str">
            <v>CRITICO</v>
          </cell>
        </row>
        <row r="17">
          <cell r="C17">
            <v>10</v>
          </cell>
          <cell r="D17" t="str">
            <v>CRITICO</v>
          </cell>
        </row>
        <row r="18">
          <cell r="C18">
            <v>11</v>
          </cell>
          <cell r="D18" t="str">
            <v>CRITICO</v>
          </cell>
        </row>
        <row r="19">
          <cell r="C19">
            <v>12</v>
          </cell>
          <cell r="D19" t="str">
            <v>CRITICO</v>
          </cell>
        </row>
        <row r="20">
          <cell r="C20">
            <v>13</v>
          </cell>
          <cell r="D20" t="str">
            <v>CRITICO</v>
          </cell>
        </row>
        <row r="21">
          <cell r="C21">
            <v>14</v>
          </cell>
          <cell r="D21" t="str">
            <v>CRITICO</v>
          </cell>
        </row>
        <row r="22">
          <cell r="C22">
            <v>15</v>
          </cell>
          <cell r="D22" t="str">
            <v>CRITICO</v>
          </cell>
        </row>
        <row r="23">
          <cell r="C23">
            <v>16</v>
          </cell>
          <cell r="D23" t="str">
            <v>CRITICO</v>
          </cell>
        </row>
        <row r="24">
          <cell r="C24">
            <v>17</v>
          </cell>
          <cell r="D24" t="str">
            <v>CRITICO</v>
          </cell>
        </row>
        <row r="25">
          <cell r="C25">
            <v>18</v>
          </cell>
          <cell r="D25" t="str">
            <v>CRITICO</v>
          </cell>
        </row>
        <row r="26">
          <cell r="C26">
            <v>19</v>
          </cell>
          <cell r="D26" t="str">
            <v>CRITICO</v>
          </cell>
        </row>
        <row r="27">
          <cell r="C27">
            <v>20</v>
          </cell>
          <cell r="D27" t="str">
            <v>BAJO</v>
          </cell>
        </row>
        <row r="28">
          <cell r="C28">
            <v>21</v>
          </cell>
          <cell r="D28" t="str">
            <v>BAJO</v>
          </cell>
        </row>
        <row r="29">
          <cell r="C29">
            <v>22</v>
          </cell>
          <cell r="D29" t="str">
            <v>BAJO</v>
          </cell>
        </row>
        <row r="30">
          <cell r="C30">
            <v>23</v>
          </cell>
          <cell r="D30" t="str">
            <v>BAJO</v>
          </cell>
        </row>
        <row r="31">
          <cell r="C31">
            <v>24</v>
          </cell>
          <cell r="D31" t="str">
            <v>BAJO</v>
          </cell>
        </row>
        <row r="32">
          <cell r="C32">
            <v>25</v>
          </cell>
          <cell r="D32" t="str">
            <v>BAJO</v>
          </cell>
        </row>
        <row r="33">
          <cell r="C33">
            <v>26</v>
          </cell>
          <cell r="D33" t="str">
            <v>BAJO</v>
          </cell>
        </row>
        <row r="34">
          <cell r="C34">
            <v>27</v>
          </cell>
          <cell r="D34" t="str">
            <v>BAJO</v>
          </cell>
        </row>
        <row r="35">
          <cell r="C35">
            <v>28</v>
          </cell>
          <cell r="D35" t="str">
            <v>BAJO</v>
          </cell>
        </row>
        <row r="36">
          <cell r="C36">
            <v>29</v>
          </cell>
          <cell r="D36" t="str">
            <v>BAJO</v>
          </cell>
        </row>
        <row r="37">
          <cell r="C37">
            <v>30</v>
          </cell>
          <cell r="D37" t="str">
            <v>BAJO</v>
          </cell>
        </row>
        <row r="38">
          <cell r="C38">
            <v>31</v>
          </cell>
          <cell r="D38" t="str">
            <v>BAJO</v>
          </cell>
        </row>
        <row r="39">
          <cell r="C39">
            <v>32</v>
          </cell>
          <cell r="D39" t="str">
            <v>BAJO</v>
          </cell>
        </row>
        <row r="40">
          <cell r="C40">
            <v>33</v>
          </cell>
          <cell r="D40" t="str">
            <v>BAJO</v>
          </cell>
        </row>
        <row r="41">
          <cell r="C41">
            <v>34</v>
          </cell>
          <cell r="D41" t="str">
            <v>BAJO</v>
          </cell>
        </row>
        <row r="42">
          <cell r="C42">
            <v>35</v>
          </cell>
          <cell r="D42" t="str">
            <v>BAJO</v>
          </cell>
        </row>
        <row r="43">
          <cell r="C43">
            <v>36</v>
          </cell>
          <cell r="D43" t="str">
            <v>BAJO</v>
          </cell>
        </row>
        <row r="44">
          <cell r="C44">
            <v>37</v>
          </cell>
          <cell r="D44" t="str">
            <v>BAJO</v>
          </cell>
        </row>
        <row r="45">
          <cell r="C45">
            <v>38</v>
          </cell>
          <cell r="D45" t="str">
            <v>BAJO</v>
          </cell>
        </row>
        <row r="46">
          <cell r="C46">
            <v>39</v>
          </cell>
          <cell r="D46" t="str">
            <v>BAJO</v>
          </cell>
        </row>
        <row r="47">
          <cell r="C47">
            <v>40</v>
          </cell>
          <cell r="D47" t="str">
            <v>BAJO</v>
          </cell>
        </row>
        <row r="48">
          <cell r="C48">
            <v>41</v>
          </cell>
          <cell r="D48" t="str">
            <v>BAJO</v>
          </cell>
        </row>
        <row r="49">
          <cell r="C49">
            <v>42</v>
          </cell>
          <cell r="D49" t="str">
            <v>BAJO</v>
          </cell>
        </row>
        <row r="50">
          <cell r="C50">
            <v>43</v>
          </cell>
          <cell r="D50" t="str">
            <v>BAJO</v>
          </cell>
        </row>
        <row r="51">
          <cell r="C51">
            <v>44</v>
          </cell>
          <cell r="D51" t="str">
            <v>BAJO</v>
          </cell>
        </row>
        <row r="52">
          <cell r="C52">
            <v>45</v>
          </cell>
          <cell r="D52" t="str">
            <v>BAJO</v>
          </cell>
        </row>
        <row r="53">
          <cell r="C53">
            <v>46</v>
          </cell>
          <cell r="D53" t="str">
            <v>BAJO</v>
          </cell>
        </row>
        <row r="54">
          <cell r="C54">
            <v>47</v>
          </cell>
          <cell r="D54" t="str">
            <v>BAJO</v>
          </cell>
        </row>
        <row r="55">
          <cell r="C55">
            <v>48</v>
          </cell>
          <cell r="D55" t="str">
            <v>BAJO</v>
          </cell>
        </row>
        <row r="56">
          <cell r="C56">
            <v>49</v>
          </cell>
          <cell r="D56" t="str">
            <v>BAJO</v>
          </cell>
        </row>
        <row r="57">
          <cell r="C57">
            <v>50</v>
          </cell>
          <cell r="D57" t="str">
            <v>BAJO</v>
          </cell>
        </row>
        <row r="58">
          <cell r="C58">
            <v>51</v>
          </cell>
          <cell r="D58" t="str">
            <v>BAJO</v>
          </cell>
        </row>
        <row r="59">
          <cell r="C59">
            <v>52</v>
          </cell>
          <cell r="D59" t="str">
            <v>BAJO</v>
          </cell>
        </row>
        <row r="60">
          <cell r="C60">
            <v>53</v>
          </cell>
          <cell r="D60" t="str">
            <v>BAJO</v>
          </cell>
        </row>
        <row r="61">
          <cell r="C61">
            <v>54</v>
          </cell>
          <cell r="D61" t="str">
            <v>BAJO</v>
          </cell>
        </row>
        <row r="62">
          <cell r="C62">
            <v>55</v>
          </cell>
          <cell r="D62" t="str">
            <v>BAJO</v>
          </cell>
        </row>
        <row r="63">
          <cell r="C63">
            <v>56</v>
          </cell>
          <cell r="D63" t="str">
            <v>BAJO</v>
          </cell>
        </row>
        <row r="64">
          <cell r="C64">
            <v>57</v>
          </cell>
          <cell r="D64" t="str">
            <v>BAJO</v>
          </cell>
        </row>
        <row r="65">
          <cell r="C65">
            <v>58</v>
          </cell>
          <cell r="D65" t="str">
            <v>BAJO</v>
          </cell>
        </row>
        <row r="66">
          <cell r="C66">
            <v>59</v>
          </cell>
          <cell r="D66" t="str">
            <v>BAJO</v>
          </cell>
        </row>
        <row r="67">
          <cell r="C67">
            <v>60</v>
          </cell>
          <cell r="D67" t="str">
            <v>BAJO</v>
          </cell>
        </row>
        <row r="68">
          <cell r="C68">
            <v>61</v>
          </cell>
          <cell r="D68" t="str">
            <v>BUENO</v>
          </cell>
        </row>
        <row r="69">
          <cell r="C69">
            <v>62</v>
          </cell>
          <cell r="D69" t="str">
            <v>BUENO</v>
          </cell>
        </row>
        <row r="70">
          <cell r="C70">
            <v>63</v>
          </cell>
          <cell r="D70" t="str">
            <v>BUENO</v>
          </cell>
        </row>
        <row r="71">
          <cell r="C71">
            <v>64</v>
          </cell>
          <cell r="D71" t="str">
            <v>BUENO</v>
          </cell>
        </row>
        <row r="72">
          <cell r="C72">
            <v>65</v>
          </cell>
          <cell r="D72" t="str">
            <v>BUENO</v>
          </cell>
        </row>
        <row r="73">
          <cell r="C73">
            <v>66</v>
          </cell>
          <cell r="D73" t="str">
            <v>BUENO</v>
          </cell>
        </row>
        <row r="74">
          <cell r="C74">
            <v>67</v>
          </cell>
          <cell r="D74" t="str">
            <v>BUENO</v>
          </cell>
        </row>
        <row r="75">
          <cell r="C75">
            <v>68</v>
          </cell>
          <cell r="D75" t="str">
            <v>BUENO</v>
          </cell>
        </row>
        <row r="76">
          <cell r="C76">
            <v>69</v>
          </cell>
          <cell r="D76" t="str">
            <v>BUENO</v>
          </cell>
        </row>
        <row r="77">
          <cell r="C77">
            <v>70</v>
          </cell>
          <cell r="D77" t="str">
            <v>BUENO</v>
          </cell>
        </row>
        <row r="78">
          <cell r="C78">
            <v>71</v>
          </cell>
          <cell r="D78" t="str">
            <v>BUENO</v>
          </cell>
        </row>
        <row r="79">
          <cell r="C79">
            <v>72</v>
          </cell>
          <cell r="D79" t="str">
            <v>BUENO</v>
          </cell>
        </row>
        <row r="80">
          <cell r="C80">
            <v>73</v>
          </cell>
          <cell r="D80" t="str">
            <v>BUENO</v>
          </cell>
        </row>
        <row r="81">
          <cell r="C81">
            <v>74</v>
          </cell>
          <cell r="D81" t="str">
            <v>BUENO</v>
          </cell>
        </row>
        <row r="82">
          <cell r="C82">
            <v>75</v>
          </cell>
          <cell r="D82" t="str">
            <v>BUENO</v>
          </cell>
        </row>
        <row r="83">
          <cell r="C83">
            <v>76</v>
          </cell>
          <cell r="D83" t="str">
            <v>BUENO</v>
          </cell>
        </row>
        <row r="84">
          <cell r="C84">
            <v>77</v>
          </cell>
          <cell r="D84" t="str">
            <v>BUENO</v>
          </cell>
        </row>
        <row r="85">
          <cell r="C85">
            <v>78</v>
          </cell>
          <cell r="D85" t="str">
            <v>BUENO</v>
          </cell>
        </row>
        <row r="86">
          <cell r="C86">
            <v>79</v>
          </cell>
          <cell r="D86" t="str">
            <v>BUENO</v>
          </cell>
        </row>
        <row r="87">
          <cell r="C87">
            <v>80</v>
          </cell>
          <cell r="D87" t="str">
            <v>BUENO</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sheetName val="PROCESO 1"/>
      <sheetName val="Hoja1"/>
      <sheetName val="BASE OCULTAR"/>
      <sheetName val="CRITERIOS"/>
      <sheetName val="SARO"/>
      <sheetName val="CONSOLIDADOS"/>
      <sheetName val="CAL"/>
      <sheetName val="BUSQUEDA"/>
      <sheetName val="MONITSISTEMA"/>
      <sheetName val="R VS C"/>
      <sheetName val="EVALUAC CONTROL"/>
      <sheetName val="Atracción TH, Admon TH"/>
      <sheetName val="Facturación y Recaudo"/>
      <sheetName val="GIR"/>
      <sheetName val="Reporte de Eventos"/>
      <sheetName val="BASE DE DATOS DE EVENTOS"/>
      <sheetName val="CUANT PERDIDA"/>
      <sheetName val="A PRENDIZAJE"/>
      <sheetName val="INDICADORES "/>
    </sheetNames>
    <sheetDataSet>
      <sheetData sheetId="0"/>
      <sheetData sheetId="1"/>
      <sheetData sheetId="2"/>
      <sheetData sheetId="3" refreshError="1">
        <row r="11">
          <cell r="H11">
            <v>0</v>
          </cell>
          <cell r="I11" t="str">
            <v>INACEPTABLE</v>
          </cell>
        </row>
        <row r="12">
          <cell r="H12">
            <v>1</v>
          </cell>
          <cell r="I12" t="str">
            <v>INACEPTABLE</v>
          </cell>
        </row>
        <row r="13">
          <cell r="H13">
            <v>2</v>
          </cell>
          <cell r="I13" t="str">
            <v>INACEPTABLE</v>
          </cell>
        </row>
        <row r="14">
          <cell r="H14">
            <v>3</v>
          </cell>
          <cell r="I14" t="str">
            <v>INACEPTABLE</v>
          </cell>
        </row>
        <row r="15">
          <cell r="H15">
            <v>4</v>
          </cell>
          <cell r="I15" t="str">
            <v>INACEPTABLE</v>
          </cell>
        </row>
        <row r="16">
          <cell r="H16">
            <v>5</v>
          </cell>
          <cell r="I16" t="str">
            <v>INACEPTABLE</v>
          </cell>
        </row>
        <row r="17">
          <cell r="H17">
            <v>6</v>
          </cell>
          <cell r="I17" t="str">
            <v>INACEPTABLE</v>
          </cell>
        </row>
        <row r="18">
          <cell r="H18">
            <v>7</v>
          </cell>
          <cell r="I18" t="str">
            <v>INACEPTABLE</v>
          </cell>
        </row>
        <row r="19">
          <cell r="H19">
            <v>8</v>
          </cell>
          <cell r="I19" t="str">
            <v>INACEPTABLE</v>
          </cell>
        </row>
        <row r="20">
          <cell r="H20">
            <v>9</v>
          </cell>
          <cell r="I20" t="str">
            <v>INACEPTABLE</v>
          </cell>
        </row>
        <row r="21">
          <cell r="H21">
            <v>10</v>
          </cell>
          <cell r="I21" t="str">
            <v>INACEPTABLE</v>
          </cell>
        </row>
        <row r="22">
          <cell r="H22">
            <v>11</v>
          </cell>
          <cell r="I22" t="str">
            <v>INACEPTABLE</v>
          </cell>
        </row>
        <row r="23">
          <cell r="H23">
            <v>12</v>
          </cell>
          <cell r="I23" t="str">
            <v>INACEPTABLE</v>
          </cell>
        </row>
        <row r="24">
          <cell r="H24">
            <v>13</v>
          </cell>
          <cell r="I24" t="str">
            <v>INACEPTABLE</v>
          </cell>
        </row>
        <row r="25">
          <cell r="H25">
            <v>14</v>
          </cell>
          <cell r="I25" t="str">
            <v>INACEPTABLE</v>
          </cell>
        </row>
        <row r="26">
          <cell r="H26">
            <v>15</v>
          </cell>
          <cell r="I26" t="str">
            <v>INACEPTABLE</v>
          </cell>
        </row>
        <row r="27">
          <cell r="H27">
            <v>16</v>
          </cell>
          <cell r="I27" t="str">
            <v>INACEPTABLE</v>
          </cell>
        </row>
        <row r="28">
          <cell r="H28">
            <v>17</v>
          </cell>
          <cell r="I28" t="str">
            <v>INACEPTABLE</v>
          </cell>
        </row>
        <row r="29">
          <cell r="H29">
            <v>18</v>
          </cell>
          <cell r="I29" t="str">
            <v>INACEPTABLE</v>
          </cell>
        </row>
        <row r="30">
          <cell r="H30">
            <v>19</v>
          </cell>
          <cell r="I30" t="str">
            <v>INACEPTABLE</v>
          </cell>
        </row>
        <row r="31">
          <cell r="H31">
            <v>20</v>
          </cell>
          <cell r="I31" t="str">
            <v>INACEPTABLE</v>
          </cell>
        </row>
        <row r="32">
          <cell r="H32">
            <v>21</v>
          </cell>
          <cell r="I32" t="str">
            <v>INACEPTABLE</v>
          </cell>
        </row>
        <row r="33">
          <cell r="H33">
            <v>22</v>
          </cell>
          <cell r="I33" t="str">
            <v>INACEPTABLE</v>
          </cell>
        </row>
        <row r="34">
          <cell r="H34">
            <v>23</v>
          </cell>
          <cell r="I34" t="str">
            <v>INACEPTABLE</v>
          </cell>
        </row>
        <row r="35">
          <cell r="H35">
            <v>24</v>
          </cell>
          <cell r="I35" t="str">
            <v>INACEPTABLE</v>
          </cell>
        </row>
        <row r="36">
          <cell r="H36">
            <v>25</v>
          </cell>
          <cell r="I36" t="str">
            <v>DEBIL</v>
          </cell>
        </row>
        <row r="37">
          <cell r="H37">
            <v>26</v>
          </cell>
          <cell r="I37" t="str">
            <v>DEBIL</v>
          </cell>
        </row>
        <row r="38">
          <cell r="H38">
            <v>27</v>
          </cell>
          <cell r="I38" t="str">
            <v>DEBIL</v>
          </cell>
        </row>
        <row r="39">
          <cell r="H39">
            <v>28</v>
          </cell>
          <cell r="I39" t="str">
            <v>DEBIL</v>
          </cell>
        </row>
        <row r="40">
          <cell r="H40">
            <v>29</v>
          </cell>
          <cell r="I40" t="str">
            <v>DEBIL</v>
          </cell>
        </row>
        <row r="41">
          <cell r="H41">
            <v>30</v>
          </cell>
          <cell r="I41" t="str">
            <v>DEBIL</v>
          </cell>
        </row>
        <row r="42">
          <cell r="H42">
            <v>31</v>
          </cell>
          <cell r="I42" t="str">
            <v>DEBIL</v>
          </cell>
        </row>
        <row r="43">
          <cell r="H43">
            <v>32</v>
          </cell>
          <cell r="I43" t="str">
            <v>DEBIL</v>
          </cell>
        </row>
        <row r="44">
          <cell r="H44">
            <v>33</v>
          </cell>
          <cell r="I44" t="str">
            <v>DEBIL</v>
          </cell>
        </row>
        <row r="45">
          <cell r="H45">
            <v>34</v>
          </cell>
          <cell r="I45" t="str">
            <v>DEBIL</v>
          </cell>
        </row>
        <row r="46">
          <cell r="H46">
            <v>35</v>
          </cell>
          <cell r="I46" t="str">
            <v>DEBIL</v>
          </cell>
        </row>
        <row r="47">
          <cell r="H47">
            <v>36</v>
          </cell>
          <cell r="I47" t="str">
            <v>DEBIL</v>
          </cell>
        </row>
        <row r="48">
          <cell r="H48">
            <v>37</v>
          </cell>
          <cell r="I48" t="str">
            <v>DEBIL</v>
          </cell>
        </row>
        <row r="49">
          <cell r="H49">
            <v>38</v>
          </cell>
          <cell r="I49" t="str">
            <v>DEBIL</v>
          </cell>
        </row>
        <row r="50">
          <cell r="H50">
            <v>39</v>
          </cell>
          <cell r="I50" t="str">
            <v>DEBIL</v>
          </cell>
        </row>
        <row r="51">
          <cell r="H51">
            <v>40</v>
          </cell>
          <cell r="I51" t="str">
            <v>DEBIL</v>
          </cell>
        </row>
        <row r="52">
          <cell r="H52">
            <v>41</v>
          </cell>
          <cell r="I52" t="str">
            <v>DEBIL</v>
          </cell>
        </row>
        <row r="53">
          <cell r="H53">
            <v>42</v>
          </cell>
          <cell r="I53" t="str">
            <v>DEBIL</v>
          </cell>
        </row>
        <row r="54">
          <cell r="H54">
            <v>43</v>
          </cell>
          <cell r="I54" t="str">
            <v>DEBIL</v>
          </cell>
        </row>
        <row r="55">
          <cell r="H55">
            <v>44</v>
          </cell>
          <cell r="I55" t="str">
            <v>DEBIL</v>
          </cell>
        </row>
        <row r="56">
          <cell r="H56">
            <v>45</v>
          </cell>
          <cell r="I56" t="str">
            <v>DEBIL</v>
          </cell>
        </row>
        <row r="57">
          <cell r="H57">
            <v>46</v>
          </cell>
          <cell r="I57" t="str">
            <v>DEBIL</v>
          </cell>
        </row>
        <row r="58">
          <cell r="H58">
            <v>47</v>
          </cell>
          <cell r="I58" t="str">
            <v>DEBIL</v>
          </cell>
        </row>
        <row r="59">
          <cell r="H59">
            <v>48</v>
          </cell>
          <cell r="I59" t="str">
            <v>DEBIL</v>
          </cell>
        </row>
        <row r="60">
          <cell r="H60">
            <v>49</v>
          </cell>
          <cell r="I60" t="str">
            <v>DEBIL</v>
          </cell>
        </row>
        <row r="61">
          <cell r="H61">
            <v>50</v>
          </cell>
          <cell r="I61" t="str">
            <v>BUENO</v>
          </cell>
        </row>
        <row r="62">
          <cell r="H62">
            <v>51</v>
          </cell>
          <cell r="I62" t="str">
            <v>BUENO</v>
          </cell>
        </row>
        <row r="63">
          <cell r="H63">
            <v>52</v>
          </cell>
          <cell r="I63" t="str">
            <v>BUENO</v>
          </cell>
        </row>
        <row r="64">
          <cell r="H64">
            <v>53</v>
          </cell>
          <cell r="I64" t="str">
            <v>BUENO</v>
          </cell>
        </row>
        <row r="65">
          <cell r="H65">
            <v>54</v>
          </cell>
          <cell r="I65" t="str">
            <v>BUENO</v>
          </cell>
        </row>
        <row r="66">
          <cell r="H66">
            <v>55</v>
          </cell>
          <cell r="I66" t="str">
            <v>BUENO</v>
          </cell>
        </row>
        <row r="67">
          <cell r="H67">
            <v>56</v>
          </cell>
          <cell r="I67" t="str">
            <v>BUENO</v>
          </cell>
        </row>
        <row r="68">
          <cell r="H68">
            <v>57</v>
          </cell>
          <cell r="I68" t="str">
            <v>BUENO</v>
          </cell>
        </row>
        <row r="69">
          <cell r="H69">
            <v>58</v>
          </cell>
          <cell r="I69" t="str">
            <v>BUENO</v>
          </cell>
        </row>
        <row r="70">
          <cell r="H70">
            <v>59</v>
          </cell>
          <cell r="I70" t="str">
            <v>BUENO</v>
          </cell>
        </row>
        <row r="71">
          <cell r="H71">
            <v>60</v>
          </cell>
          <cell r="I71" t="str">
            <v>BUENO</v>
          </cell>
        </row>
        <row r="72">
          <cell r="H72">
            <v>61</v>
          </cell>
          <cell r="I72" t="str">
            <v>BUENO</v>
          </cell>
        </row>
        <row r="73">
          <cell r="H73">
            <v>62</v>
          </cell>
          <cell r="I73" t="str">
            <v>BUENO</v>
          </cell>
        </row>
        <row r="74">
          <cell r="H74">
            <v>63</v>
          </cell>
          <cell r="I74" t="str">
            <v>BUENO</v>
          </cell>
        </row>
        <row r="75">
          <cell r="H75">
            <v>64</v>
          </cell>
          <cell r="I75" t="str">
            <v>BUENO</v>
          </cell>
        </row>
        <row r="76">
          <cell r="H76">
            <v>65</v>
          </cell>
          <cell r="I76" t="str">
            <v>BUENO</v>
          </cell>
        </row>
        <row r="77">
          <cell r="H77">
            <v>66</v>
          </cell>
          <cell r="I77" t="str">
            <v>BUENO</v>
          </cell>
        </row>
        <row r="78">
          <cell r="H78">
            <v>67</v>
          </cell>
          <cell r="I78" t="str">
            <v>BUENO</v>
          </cell>
        </row>
        <row r="79">
          <cell r="H79">
            <v>68</v>
          </cell>
          <cell r="I79" t="str">
            <v>BUENO</v>
          </cell>
        </row>
        <row r="80">
          <cell r="H80">
            <v>69</v>
          </cell>
          <cell r="I80" t="str">
            <v>BUENO</v>
          </cell>
        </row>
        <row r="81">
          <cell r="H81">
            <v>70</v>
          </cell>
          <cell r="I81" t="str">
            <v>BUENO</v>
          </cell>
        </row>
        <row r="82">
          <cell r="H82">
            <v>71</v>
          </cell>
          <cell r="I82" t="str">
            <v>BUENO</v>
          </cell>
        </row>
        <row r="83">
          <cell r="H83">
            <v>72</v>
          </cell>
          <cell r="I83" t="str">
            <v>BUENO</v>
          </cell>
        </row>
        <row r="84">
          <cell r="H84">
            <v>73</v>
          </cell>
          <cell r="I84" t="str">
            <v>BUENO</v>
          </cell>
        </row>
        <row r="85">
          <cell r="H85">
            <v>74</v>
          </cell>
          <cell r="I85" t="str">
            <v>BUENO</v>
          </cell>
        </row>
        <row r="86">
          <cell r="H86">
            <v>75</v>
          </cell>
          <cell r="I86" t="str">
            <v>BUENO</v>
          </cell>
        </row>
        <row r="87">
          <cell r="H87">
            <v>76</v>
          </cell>
          <cell r="I87" t="str">
            <v>BUENO</v>
          </cell>
        </row>
        <row r="88">
          <cell r="H88">
            <v>77</v>
          </cell>
          <cell r="I88" t="str">
            <v>BUENO</v>
          </cell>
        </row>
        <row r="89">
          <cell r="H89">
            <v>78</v>
          </cell>
          <cell r="I89" t="str">
            <v>BUENO</v>
          </cell>
        </row>
        <row r="90">
          <cell r="H90">
            <v>79</v>
          </cell>
          <cell r="I90" t="str">
            <v>BUENO</v>
          </cell>
        </row>
        <row r="91">
          <cell r="H91">
            <v>80</v>
          </cell>
          <cell r="I91" t="str">
            <v>OPTIMO</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G3" t="str">
            <v>REDUCIR EL IMPACTO</v>
          </cell>
          <cell r="I3" t="str">
            <v>CONTROL</v>
          </cell>
        </row>
        <row r="4">
          <cell r="B4">
            <v>2</v>
          </cell>
          <cell r="G4" t="str">
            <v>TRANFERIR TOTALMENTE</v>
          </cell>
        </row>
        <row r="5">
          <cell r="B5">
            <v>3</v>
          </cell>
          <cell r="G5" t="str">
            <v>TRANSFERIR PARCIALMENTE</v>
          </cell>
        </row>
        <row r="6">
          <cell r="B6">
            <v>4</v>
          </cell>
        </row>
        <row r="7">
          <cell r="B7">
            <v>5</v>
          </cell>
        </row>
        <row r="8">
          <cell r="B8">
            <v>6</v>
          </cell>
        </row>
        <row r="9">
          <cell r="B9">
            <v>7</v>
          </cell>
        </row>
        <row r="10">
          <cell r="B10">
            <v>9</v>
          </cell>
        </row>
        <row r="11">
          <cell r="B11">
            <v>10</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CRITERIOS"/>
      <sheetName val="MATRIZ RIESGO"/>
      <sheetName val="NO BORRAR"/>
      <sheetName val="DATOS"/>
    </sheetNames>
    <sheetDataSet>
      <sheetData sheetId="0"/>
      <sheetData sheetId="1"/>
      <sheetData sheetId="2">
        <row r="6">
          <cell r="B6" t="str">
            <v>IMPLEMENTACION</v>
          </cell>
        </row>
      </sheetData>
      <sheetData sheetId="3">
        <row r="89">
          <cell r="E89">
            <v>0</v>
          </cell>
        </row>
        <row r="91">
          <cell r="B91" t="str">
            <v>1.La frecuencia es imperceptible. Es improbable que suceda</v>
          </cell>
          <cell r="F91" t="str">
            <v>IMPLEMENTACION</v>
          </cell>
        </row>
        <row r="92">
          <cell r="B92" t="str">
            <v>2.La frecuencia es Baja. Es poco probable que suceda</v>
          </cell>
          <cell r="F92" t="str">
            <v>TALENTO HUMANO</v>
          </cell>
        </row>
        <row r="93">
          <cell r="B93" t="str">
            <v>3.La frecuencia es moderada. Es posible que suceda</v>
          </cell>
          <cell r="F93" t="str">
            <v xml:space="preserve">RECURSOS </v>
          </cell>
        </row>
        <row r="94">
          <cell r="B94" t="str">
            <v>4.La frecuencia es Alta. Es problable que suceda</v>
          </cell>
          <cell r="F94" t="str">
            <v>LIDERAZGO</v>
          </cell>
        </row>
        <row r="95">
          <cell r="B95" t="str">
            <v>5.La frecuencia es muy alta- Es casi con certeza que suceda</v>
          </cell>
          <cell r="F95">
            <v>0</v>
          </cell>
        </row>
        <row r="96">
          <cell r="F96">
            <v>0</v>
          </cell>
        </row>
        <row r="97">
          <cell r="F97">
            <v>0</v>
          </cell>
        </row>
        <row r="98">
          <cell r="F98">
            <v>0</v>
          </cell>
        </row>
        <row r="99">
          <cell r="F99">
            <v>0</v>
          </cell>
        </row>
        <row r="100">
          <cell r="B100" t="str">
            <v>1.No tiene un efecto significativo en los objetivos de la entidad</v>
          </cell>
          <cell r="F100">
            <v>0</v>
          </cell>
        </row>
        <row r="101">
          <cell r="B101" t="str">
            <v>2.El impacto en los objetivos es menor, incumplimiento de metas y reprocesos</v>
          </cell>
          <cell r="F101">
            <v>0</v>
          </cell>
        </row>
        <row r="102">
          <cell r="B102" t="str">
            <v>3.El impacto para los objetivos de la entidad es importante, puede interrumpir la prestación del servicio y tener efectos en la pérdida de confianza de sus clientes</v>
          </cell>
          <cell r="F102">
            <v>0</v>
          </cell>
        </row>
        <row r="103">
          <cell r="B103" t="str">
            <v>4.El impacto para los objetivos de la entidad es significativo, por lo tanto puede afectar la reputación y ocasionar interrupción del negocio.</v>
          </cell>
          <cell r="F103">
            <v>0</v>
          </cell>
        </row>
        <row r="104">
          <cell r="B104" t="str">
            <v>5.El impacto para los objetivos de la entidad es crítico, por lo tanto puede afectar la reputación, continuidad del negocio, pérdida de posición en el mercado</v>
          </cell>
          <cell r="F104">
            <v>0</v>
          </cell>
        </row>
        <row r="105">
          <cell r="F105">
            <v>0</v>
          </cell>
        </row>
        <row r="106">
          <cell r="F106">
            <v>0</v>
          </cell>
        </row>
        <row r="107">
          <cell r="F107">
            <v>0</v>
          </cell>
        </row>
        <row r="108">
          <cell r="F108">
            <v>0</v>
          </cell>
        </row>
        <row r="109">
          <cell r="F109">
            <v>0</v>
          </cell>
        </row>
        <row r="110">
          <cell r="F110">
            <v>0</v>
          </cell>
        </row>
        <row r="111">
          <cell r="B111" t="str">
            <v xml:space="preserve">ELIMINAR </v>
          </cell>
          <cell r="F111">
            <v>0</v>
          </cell>
        </row>
        <row r="112">
          <cell r="B112" t="str">
            <v>REDUCIR</v>
          </cell>
          <cell r="F112">
            <v>0</v>
          </cell>
        </row>
        <row r="113">
          <cell r="B113" t="str">
            <v>ASUMIR</v>
          </cell>
        </row>
        <row r="114">
          <cell r="B114" t="str">
            <v>TRANSFERIR</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Mapa de Riesgos Anticorr. v1"/>
      <sheetName val="RR "/>
      <sheetName val="Impacto"/>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G46"/>
  <sheetViews>
    <sheetView showGridLines="0" tabSelected="1" topLeftCell="BF1" zoomScale="40" zoomScaleNormal="40" zoomScaleSheetLayoutView="40" workbookViewId="0">
      <pane ySplit="3" topLeftCell="A6" activePane="bottomLeft" state="frozen"/>
      <selection activeCell="A3" sqref="A3"/>
      <selection pane="bottomLeft" activeCell="BM10" sqref="BM10:BN10"/>
    </sheetView>
  </sheetViews>
  <sheetFormatPr baseColWidth="10" defaultColWidth="54.5703125" defaultRowHeight="120" customHeight="1" x14ac:dyDescent="0.2"/>
  <cols>
    <col min="1" max="1" width="27.42578125" style="330" customWidth="1"/>
    <col min="2" max="2" width="49.5703125" style="335" customWidth="1"/>
    <col min="3" max="3" width="46.42578125" style="336" customWidth="1"/>
    <col min="4" max="4" width="92.140625" style="335" customWidth="1"/>
    <col min="5" max="5" width="60.28515625" style="335" customWidth="1"/>
    <col min="6" max="6" width="96" style="336" customWidth="1"/>
    <col min="7" max="8" width="21" style="337" hidden="1" customWidth="1"/>
    <col min="9" max="9" width="46.140625" style="337" hidden="1" customWidth="1"/>
    <col min="10" max="10" width="50.42578125" style="337" hidden="1" customWidth="1"/>
    <col min="11" max="11" width="80.85546875" style="337" hidden="1" customWidth="1"/>
    <col min="12" max="12" width="66.140625" style="338" customWidth="1"/>
    <col min="13" max="13" width="34" style="339" hidden="1" customWidth="1"/>
    <col min="14" max="14" width="41.42578125" style="339" hidden="1" customWidth="1"/>
    <col min="15" max="23" width="43.5703125" style="339" hidden="1" customWidth="1"/>
    <col min="24" max="24" width="47.85546875" style="339" hidden="1" customWidth="1"/>
    <col min="25" max="33" width="43.5703125" style="339" hidden="1" customWidth="1"/>
    <col min="34" max="34" width="31.28515625" style="339" hidden="1" customWidth="1"/>
    <col min="35" max="35" width="29.7109375" style="339" hidden="1" customWidth="1"/>
    <col min="36" max="36" width="40.85546875" style="339" hidden="1" customWidth="1"/>
    <col min="37" max="37" width="25.7109375" style="339" customWidth="1"/>
    <col min="38" max="38" width="46.140625" style="339" customWidth="1"/>
    <col min="39" max="39" width="59.85546875" style="339" customWidth="1"/>
    <col min="40" max="40" width="255.7109375" style="339" customWidth="1"/>
    <col min="41" max="41" width="31.140625" style="339" hidden="1" customWidth="1"/>
    <col min="42" max="45" width="12.28515625" style="336" hidden="1" customWidth="1"/>
    <col min="46" max="48" width="18" style="336" hidden="1" customWidth="1"/>
    <col min="49" max="49" width="20" style="333" hidden="1" customWidth="1"/>
    <col min="50" max="50" width="29.7109375" style="333" hidden="1" customWidth="1"/>
    <col min="51" max="52" width="31.140625" style="333" hidden="1" customWidth="1"/>
    <col min="53" max="53" width="37" style="333" hidden="1" customWidth="1"/>
    <col min="54" max="54" width="28.28515625" style="340" hidden="1" customWidth="1"/>
    <col min="55" max="55" width="38.7109375" style="333" hidden="1" customWidth="1"/>
    <col min="56" max="56" width="29.28515625" style="333" hidden="1" customWidth="1"/>
    <col min="57" max="57" width="46" style="333" hidden="1" customWidth="1"/>
    <col min="58" max="58" width="46" style="341" customWidth="1"/>
    <col min="59" max="59" width="53.7109375" style="333" customWidth="1"/>
    <col min="60" max="60" width="31.7109375" style="333" customWidth="1"/>
    <col min="61" max="61" width="33.85546875" style="333" customWidth="1"/>
    <col min="62" max="62" width="40.7109375" style="339" customWidth="1"/>
    <col min="63" max="63" width="119.28515625" style="648" customWidth="1"/>
    <col min="64" max="64" width="69.42578125" style="343" customWidth="1"/>
    <col min="65" max="66" width="45.42578125" style="343" customWidth="1"/>
    <col min="67" max="67" width="69.42578125" style="342" customWidth="1"/>
    <col min="68" max="68" width="54.5703125" style="330" customWidth="1"/>
    <col min="69" max="16384" width="54.5703125" style="330"/>
  </cols>
  <sheetData>
    <row r="1" spans="1:215" ht="99.75" customHeight="1" thickBot="1" x14ac:dyDescent="0.25">
      <c r="A1" s="495" t="s">
        <v>433</v>
      </c>
      <c r="B1" s="505"/>
      <c r="C1" s="495"/>
      <c r="D1" s="495"/>
      <c r="E1" s="495"/>
      <c r="F1" s="495"/>
      <c r="G1" s="495"/>
      <c r="H1" s="495"/>
      <c r="I1" s="495"/>
      <c r="J1" s="495"/>
      <c r="K1" s="495"/>
      <c r="L1" s="495"/>
      <c r="M1" s="495"/>
      <c r="N1" s="495"/>
      <c r="O1" s="495"/>
      <c r="P1" s="495"/>
      <c r="Q1" s="495"/>
      <c r="R1" s="495"/>
      <c r="S1" s="495"/>
      <c r="T1" s="495"/>
      <c r="U1" s="495"/>
      <c r="V1" s="495"/>
      <c r="W1" s="495"/>
      <c r="X1" s="495"/>
      <c r="Y1" s="495"/>
      <c r="Z1" s="495"/>
      <c r="AA1" s="495"/>
      <c r="AB1" s="495"/>
      <c r="AC1" s="495"/>
      <c r="AD1" s="495"/>
      <c r="AE1" s="495"/>
      <c r="AF1" s="495"/>
      <c r="AG1" s="495"/>
      <c r="AH1" s="495"/>
      <c r="AI1" s="495"/>
      <c r="AJ1" s="495"/>
      <c r="AK1" s="495"/>
      <c r="AL1" s="495"/>
      <c r="AM1" s="495"/>
      <c r="AN1" s="495"/>
      <c r="AO1" s="495"/>
      <c r="AP1" s="495"/>
      <c r="AQ1" s="495"/>
      <c r="AR1" s="495"/>
      <c r="AS1" s="495"/>
      <c r="AT1" s="495"/>
      <c r="AU1" s="495"/>
      <c r="AV1" s="495"/>
      <c r="AW1" s="495"/>
      <c r="AX1" s="495"/>
      <c r="AY1" s="495"/>
      <c r="AZ1" s="495"/>
      <c r="BA1" s="495"/>
      <c r="BB1" s="495"/>
      <c r="BC1" s="495"/>
      <c r="BD1" s="495"/>
      <c r="BE1" s="495"/>
      <c r="BF1" s="495"/>
      <c r="BG1" s="495"/>
      <c r="BH1" s="495"/>
      <c r="BI1" s="495"/>
      <c r="BJ1" s="495"/>
      <c r="BK1" s="643"/>
      <c r="BL1" s="495"/>
      <c r="BM1" s="495"/>
      <c r="BN1" s="495"/>
      <c r="BO1" s="495"/>
    </row>
    <row r="2" spans="1:215" ht="105" customHeight="1" thickBot="1" x14ac:dyDescent="0.25">
      <c r="A2" s="16"/>
      <c r="B2" s="592" t="s">
        <v>414</v>
      </c>
      <c r="C2" s="593"/>
      <c r="D2" s="593"/>
      <c r="E2" s="593"/>
      <c r="F2" s="593"/>
      <c r="G2" s="593"/>
      <c r="H2" s="593"/>
      <c r="I2" s="593"/>
      <c r="J2" s="593"/>
      <c r="K2" s="593"/>
      <c r="L2" s="594"/>
      <c r="M2" s="595" t="s">
        <v>420</v>
      </c>
      <c r="N2" s="596"/>
      <c r="O2" s="596"/>
      <c r="P2" s="596"/>
      <c r="Q2" s="596"/>
      <c r="R2" s="596"/>
      <c r="S2" s="596"/>
      <c r="T2" s="596"/>
      <c r="U2" s="596"/>
      <c r="V2" s="596"/>
      <c r="W2" s="596"/>
      <c r="X2" s="596"/>
      <c r="Y2" s="596"/>
      <c r="Z2" s="596"/>
      <c r="AA2" s="596"/>
      <c r="AB2" s="596"/>
      <c r="AC2" s="596"/>
      <c r="AD2" s="596"/>
      <c r="AE2" s="596"/>
      <c r="AF2" s="596"/>
      <c r="AG2" s="596"/>
      <c r="AH2" s="596"/>
      <c r="AI2" s="596"/>
      <c r="AJ2" s="597"/>
      <c r="AK2" s="598" t="s">
        <v>432</v>
      </c>
      <c r="AL2" s="595"/>
      <c r="AM2" s="599" t="s">
        <v>419</v>
      </c>
      <c r="AN2" s="599"/>
      <c r="AO2" s="566" t="s">
        <v>426</v>
      </c>
      <c r="AP2" s="600"/>
      <c r="AQ2" s="600"/>
      <c r="AR2" s="600"/>
      <c r="AS2" s="600"/>
      <c r="AT2" s="600"/>
      <c r="AU2" s="600"/>
      <c r="AV2" s="600"/>
      <c r="AW2" s="600"/>
      <c r="AX2" s="600"/>
      <c r="AY2" s="600"/>
      <c r="AZ2" s="600"/>
      <c r="BA2" s="600"/>
      <c r="BB2" s="600"/>
      <c r="BC2" s="600"/>
      <c r="BD2" s="600"/>
      <c r="BE2" s="601"/>
      <c r="BF2" s="566" t="s">
        <v>427</v>
      </c>
      <c r="BG2" s="602"/>
      <c r="BH2" s="596" t="s">
        <v>82</v>
      </c>
      <c r="BI2" s="597"/>
      <c r="BJ2" s="567" t="s">
        <v>418</v>
      </c>
      <c r="BK2" s="486"/>
      <c r="BL2" s="567"/>
      <c r="BM2" s="486"/>
      <c r="BN2" s="486"/>
      <c r="BO2" s="487"/>
    </row>
    <row r="3" spans="1:215" ht="49.5" customHeight="1" x14ac:dyDescent="0.4">
      <c r="A3" s="513" t="s">
        <v>0</v>
      </c>
      <c r="B3" s="382" t="s">
        <v>1</v>
      </c>
      <c r="C3" s="382" t="s">
        <v>2</v>
      </c>
      <c r="D3" s="382" t="s">
        <v>3</v>
      </c>
      <c r="E3" s="514" t="s">
        <v>4</v>
      </c>
      <c r="F3" s="515" t="s">
        <v>357</v>
      </c>
      <c r="G3" s="472" t="s">
        <v>415</v>
      </c>
      <c r="H3" s="473"/>
      <c r="I3" s="473"/>
      <c r="J3" s="474"/>
      <c r="K3" s="384" t="s">
        <v>5</v>
      </c>
      <c r="L3" s="514" t="s">
        <v>6</v>
      </c>
      <c r="M3" s="478" t="s">
        <v>416</v>
      </c>
      <c r="N3" s="477"/>
      <c r="O3" s="146" t="s">
        <v>493</v>
      </c>
      <c r="P3" s="147"/>
      <c r="Q3" s="147"/>
      <c r="R3" s="147"/>
      <c r="S3" s="147"/>
      <c r="T3" s="147"/>
      <c r="U3" s="147"/>
      <c r="V3" s="147"/>
      <c r="W3" s="147"/>
      <c r="X3" s="147"/>
      <c r="Y3" s="147"/>
      <c r="Z3" s="147"/>
      <c r="AA3" s="147"/>
      <c r="AB3" s="147"/>
      <c r="AC3" s="147"/>
      <c r="AD3" s="147"/>
      <c r="AE3" s="147"/>
      <c r="AF3" s="147"/>
      <c r="AG3" s="479"/>
      <c r="AH3" s="478" t="s">
        <v>424</v>
      </c>
      <c r="AI3" s="519"/>
      <c r="AJ3" s="520"/>
      <c r="AK3" s="482" t="s">
        <v>417</v>
      </c>
      <c r="AL3" s="483"/>
      <c r="AM3" s="557" t="s">
        <v>425</v>
      </c>
      <c r="AN3" s="558"/>
      <c r="AO3" s="559" t="s">
        <v>422</v>
      </c>
      <c r="AP3" s="560"/>
      <c r="AQ3" s="560"/>
      <c r="AR3" s="560"/>
      <c r="AS3" s="560"/>
      <c r="AT3" s="560"/>
      <c r="AU3" s="560"/>
      <c r="AV3" s="560"/>
      <c r="AW3" s="560"/>
      <c r="AX3" s="561"/>
      <c r="AY3" s="510" t="s">
        <v>423</v>
      </c>
      <c r="AZ3" s="509"/>
      <c r="BA3" s="562" t="s">
        <v>8</v>
      </c>
      <c r="BB3" s="563" t="s">
        <v>429</v>
      </c>
      <c r="BC3" s="512"/>
      <c r="BD3" s="564" t="s">
        <v>430</v>
      </c>
      <c r="BE3" s="565"/>
      <c r="BF3" s="568" t="s">
        <v>9</v>
      </c>
      <c r="BG3" s="610" t="s">
        <v>358</v>
      </c>
      <c r="BH3" s="614" t="s">
        <v>431</v>
      </c>
      <c r="BI3" s="615"/>
      <c r="BJ3" s="611" t="s">
        <v>10</v>
      </c>
      <c r="BK3" s="644" t="s">
        <v>11</v>
      </c>
      <c r="BL3" s="485" t="s">
        <v>12</v>
      </c>
      <c r="BM3" s="493" t="s">
        <v>428</v>
      </c>
      <c r="BN3" s="494"/>
      <c r="BO3" s="488" t="s">
        <v>13</v>
      </c>
    </row>
    <row r="4" spans="1:215" s="332" customFormat="1" ht="80.25" customHeight="1" thickBot="1" x14ac:dyDescent="0.45">
      <c r="A4" s="516"/>
      <c r="B4" s="383"/>
      <c r="C4" s="383"/>
      <c r="D4" s="383"/>
      <c r="E4" s="517"/>
      <c r="F4" s="518"/>
      <c r="G4" s="253" t="s">
        <v>14</v>
      </c>
      <c r="H4" s="317" t="s">
        <v>15</v>
      </c>
      <c r="I4" s="317" t="s">
        <v>16</v>
      </c>
      <c r="J4" s="317" t="s">
        <v>17</v>
      </c>
      <c r="K4" s="475"/>
      <c r="L4" s="476"/>
      <c r="M4" s="254" t="s">
        <v>18</v>
      </c>
      <c r="N4" s="254" t="s">
        <v>19</v>
      </c>
      <c r="O4" s="616" t="s">
        <v>20</v>
      </c>
      <c r="P4" s="616" t="s">
        <v>21</v>
      </c>
      <c r="Q4" s="616" t="s">
        <v>22</v>
      </c>
      <c r="R4" s="616" t="s">
        <v>23</v>
      </c>
      <c r="S4" s="616" t="s">
        <v>24</v>
      </c>
      <c r="T4" s="616" t="s">
        <v>25</v>
      </c>
      <c r="U4" s="616" t="s">
        <v>26</v>
      </c>
      <c r="V4" s="616" t="s">
        <v>27</v>
      </c>
      <c r="W4" s="616" t="s">
        <v>28</v>
      </c>
      <c r="X4" s="616" t="s">
        <v>29</v>
      </c>
      <c r="Y4" s="616" t="s">
        <v>30</v>
      </c>
      <c r="Z4" s="616" t="s">
        <v>31</v>
      </c>
      <c r="AA4" s="616" t="s">
        <v>32</v>
      </c>
      <c r="AB4" s="616" t="s">
        <v>33</v>
      </c>
      <c r="AC4" s="616" t="s">
        <v>34</v>
      </c>
      <c r="AD4" s="616" t="s">
        <v>35</v>
      </c>
      <c r="AE4" s="616" t="s">
        <v>36</v>
      </c>
      <c r="AF4" s="616" t="s">
        <v>37</v>
      </c>
      <c r="AG4" s="616" t="s">
        <v>38</v>
      </c>
      <c r="AH4" s="254" t="s">
        <v>39</v>
      </c>
      <c r="AI4" s="254" t="s">
        <v>40</v>
      </c>
      <c r="AJ4" s="254" t="s">
        <v>19</v>
      </c>
      <c r="AK4" s="480"/>
      <c r="AL4" s="481"/>
      <c r="AM4" s="255" t="s">
        <v>41</v>
      </c>
      <c r="AN4" s="255" t="s">
        <v>359</v>
      </c>
      <c r="AO4" s="255" t="s">
        <v>42</v>
      </c>
      <c r="AP4" s="256" t="s">
        <v>43</v>
      </c>
      <c r="AQ4" s="256" t="s">
        <v>44</v>
      </c>
      <c r="AR4" s="256" t="s">
        <v>45</v>
      </c>
      <c r="AS4" s="256" t="s">
        <v>46</v>
      </c>
      <c r="AT4" s="256" t="s">
        <v>47</v>
      </c>
      <c r="AU4" s="256" t="s">
        <v>48</v>
      </c>
      <c r="AV4" s="256" t="s">
        <v>49</v>
      </c>
      <c r="AW4" s="506" t="s">
        <v>421</v>
      </c>
      <c r="AX4" s="507"/>
      <c r="AY4" s="627"/>
      <c r="AZ4" s="509"/>
      <c r="BA4" s="628"/>
      <c r="BB4" s="511"/>
      <c r="BC4" s="512"/>
      <c r="BD4" s="508"/>
      <c r="BE4" s="521"/>
      <c r="BF4" s="530"/>
      <c r="BG4" s="612"/>
      <c r="BH4" s="629"/>
      <c r="BI4" s="630"/>
      <c r="BJ4" s="613"/>
      <c r="BK4" s="645"/>
      <c r="BL4" s="484"/>
      <c r="BM4" s="318" t="s">
        <v>50</v>
      </c>
      <c r="BN4" s="318" t="s">
        <v>360</v>
      </c>
      <c r="BO4" s="631"/>
      <c r="BP4" s="330"/>
      <c r="BQ4" s="331"/>
      <c r="BR4" s="331"/>
      <c r="BS4" s="331"/>
      <c r="BT4" s="331"/>
      <c r="BU4" s="331"/>
      <c r="BV4" s="331"/>
      <c r="BW4" s="331"/>
      <c r="BX4" s="331"/>
      <c r="BY4" s="331"/>
      <c r="BZ4" s="331"/>
      <c r="CA4" s="331"/>
      <c r="CB4" s="331"/>
      <c r="CC4" s="331"/>
      <c r="CD4" s="331"/>
      <c r="CE4" s="331"/>
      <c r="CF4" s="331"/>
      <c r="CG4" s="331"/>
      <c r="CH4" s="331"/>
      <c r="CI4" s="331"/>
      <c r="CJ4" s="331"/>
      <c r="CK4" s="331"/>
      <c r="CL4" s="331"/>
      <c r="CM4" s="331"/>
      <c r="CN4" s="331"/>
      <c r="CO4" s="331"/>
      <c r="CP4" s="331"/>
      <c r="CQ4" s="331"/>
      <c r="CR4" s="331"/>
      <c r="CS4" s="331"/>
      <c r="CT4" s="331"/>
      <c r="CU4" s="331"/>
      <c r="CV4" s="331"/>
      <c r="CW4" s="331"/>
      <c r="CX4" s="331"/>
      <c r="CY4" s="331"/>
      <c r="CZ4" s="331"/>
      <c r="DA4" s="331"/>
      <c r="DB4" s="331"/>
      <c r="DC4" s="331"/>
      <c r="DD4" s="331"/>
      <c r="DE4" s="331"/>
      <c r="DF4" s="331"/>
      <c r="DG4" s="331"/>
      <c r="DH4" s="331"/>
      <c r="DI4" s="331"/>
      <c r="DJ4" s="331"/>
      <c r="DK4" s="331"/>
      <c r="DL4" s="331"/>
      <c r="DM4" s="331"/>
      <c r="DN4" s="331"/>
      <c r="DO4" s="331"/>
      <c r="DP4" s="331"/>
      <c r="DQ4" s="331"/>
      <c r="DR4" s="331"/>
      <c r="DS4" s="331"/>
      <c r="DT4" s="331"/>
      <c r="DU4" s="331"/>
      <c r="DV4" s="331"/>
      <c r="DW4" s="331"/>
      <c r="DX4" s="331"/>
      <c r="DY4" s="331"/>
      <c r="DZ4" s="331"/>
      <c r="EA4" s="331"/>
      <c r="EB4" s="331"/>
      <c r="EC4" s="331"/>
      <c r="ED4" s="331"/>
      <c r="EE4" s="331"/>
      <c r="EF4" s="331"/>
      <c r="EG4" s="331"/>
      <c r="EH4" s="331"/>
      <c r="EI4" s="331"/>
      <c r="EJ4" s="331"/>
      <c r="EK4" s="331"/>
      <c r="EL4" s="331"/>
      <c r="EM4" s="331"/>
      <c r="EN4" s="331"/>
      <c r="EO4" s="331"/>
      <c r="EP4" s="331"/>
      <c r="EQ4" s="331"/>
      <c r="ER4" s="331"/>
      <c r="ES4" s="331"/>
      <c r="ET4" s="331"/>
      <c r="EU4" s="331"/>
      <c r="EV4" s="331"/>
      <c r="EW4" s="331"/>
      <c r="EX4" s="331"/>
      <c r="EY4" s="331"/>
      <c r="EZ4" s="331"/>
      <c r="FA4" s="331"/>
      <c r="FB4" s="331"/>
      <c r="FC4" s="331"/>
      <c r="FD4" s="331"/>
      <c r="FE4" s="331"/>
      <c r="FF4" s="331"/>
      <c r="FG4" s="331"/>
      <c r="FH4" s="331"/>
      <c r="FI4" s="331"/>
      <c r="FJ4" s="331"/>
      <c r="FK4" s="331"/>
      <c r="FL4" s="331"/>
      <c r="FM4" s="331"/>
      <c r="FN4" s="331"/>
      <c r="FO4" s="331"/>
      <c r="FP4" s="331"/>
      <c r="FQ4" s="331"/>
      <c r="FR4" s="331"/>
      <c r="FS4" s="331"/>
      <c r="FT4" s="331"/>
      <c r="FU4" s="331"/>
      <c r="FV4" s="331"/>
      <c r="FW4" s="331"/>
      <c r="FX4" s="331"/>
      <c r="FY4" s="331"/>
      <c r="FZ4" s="331"/>
      <c r="GA4" s="331"/>
      <c r="GB4" s="331"/>
      <c r="GC4" s="331"/>
      <c r="GD4" s="331"/>
      <c r="GE4" s="331"/>
      <c r="GF4" s="331"/>
      <c r="GG4" s="331"/>
      <c r="GH4" s="331"/>
      <c r="GI4" s="331"/>
      <c r="GJ4" s="331"/>
      <c r="GK4" s="331"/>
      <c r="GL4" s="331"/>
      <c r="GM4" s="331"/>
      <c r="GN4" s="331"/>
      <c r="GO4" s="331"/>
      <c r="GP4" s="331"/>
      <c r="GQ4" s="331"/>
      <c r="GR4" s="331"/>
      <c r="GS4" s="331"/>
      <c r="GT4" s="331"/>
      <c r="GU4" s="331"/>
      <c r="GV4" s="331"/>
      <c r="GW4" s="331"/>
      <c r="GX4" s="331"/>
      <c r="GY4" s="331"/>
      <c r="GZ4" s="331"/>
      <c r="HA4" s="331"/>
      <c r="HB4" s="331"/>
      <c r="HC4" s="331"/>
      <c r="HD4" s="331"/>
      <c r="HE4" s="331"/>
      <c r="HF4" s="331"/>
      <c r="HG4" s="331"/>
    </row>
    <row r="5" spans="1:215" ht="262.5" customHeight="1" x14ac:dyDescent="0.2">
      <c r="A5" s="661" t="s">
        <v>51</v>
      </c>
      <c r="B5" s="257" t="s">
        <v>52</v>
      </c>
      <c r="C5" s="258" t="s">
        <v>53</v>
      </c>
      <c r="D5" s="259" t="s">
        <v>54</v>
      </c>
      <c r="E5" s="260" t="s">
        <v>55</v>
      </c>
      <c r="F5" s="261" t="s">
        <v>56</v>
      </c>
      <c r="G5" s="262" t="s">
        <v>57</v>
      </c>
      <c r="H5" s="262" t="s">
        <v>57</v>
      </c>
      <c r="I5" s="262" t="s">
        <v>57</v>
      </c>
      <c r="J5" s="262" t="s">
        <v>57</v>
      </c>
      <c r="K5" s="259" t="s">
        <v>58</v>
      </c>
      <c r="L5" s="263" t="s">
        <v>300</v>
      </c>
      <c r="M5" s="264">
        <v>2</v>
      </c>
      <c r="N5" s="265" t="s">
        <v>81</v>
      </c>
      <c r="O5" s="266" t="s">
        <v>57</v>
      </c>
      <c r="P5" s="266" t="s">
        <v>57</v>
      </c>
      <c r="Q5" s="266" t="s">
        <v>57</v>
      </c>
      <c r="R5" s="266"/>
      <c r="S5" s="266" t="s">
        <v>57</v>
      </c>
      <c r="T5" s="266" t="s">
        <v>57</v>
      </c>
      <c r="U5" s="266" t="s">
        <v>57</v>
      </c>
      <c r="V5" s="266" t="s">
        <v>57</v>
      </c>
      <c r="W5" s="266"/>
      <c r="X5" s="266" t="s">
        <v>57</v>
      </c>
      <c r="Y5" s="266" t="s">
        <v>57</v>
      </c>
      <c r="Z5" s="266" t="s">
        <v>57</v>
      </c>
      <c r="AA5" s="266" t="s">
        <v>57</v>
      </c>
      <c r="AB5" s="266"/>
      <c r="AC5" s="266"/>
      <c r="AD5" s="266"/>
      <c r="AE5" s="266"/>
      <c r="AF5" s="266"/>
      <c r="AG5" s="266"/>
      <c r="AH5" s="267">
        <v>11</v>
      </c>
      <c r="AI5" s="264">
        <v>4</v>
      </c>
      <c r="AJ5" s="268" t="s">
        <v>66</v>
      </c>
      <c r="AK5" s="269">
        <f>+AI5*M5</f>
        <v>8</v>
      </c>
      <c r="AL5" s="270" t="s">
        <v>66</v>
      </c>
      <c r="AM5" s="271" t="s">
        <v>383</v>
      </c>
      <c r="AN5" s="272" t="s">
        <v>384</v>
      </c>
      <c r="AO5" s="273" t="s">
        <v>62</v>
      </c>
      <c r="AP5" s="274">
        <v>15</v>
      </c>
      <c r="AQ5" s="274">
        <v>15</v>
      </c>
      <c r="AR5" s="274">
        <v>15</v>
      </c>
      <c r="AS5" s="274">
        <v>15</v>
      </c>
      <c r="AT5" s="274">
        <v>15</v>
      </c>
      <c r="AU5" s="274">
        <v>15</v>
      </c>
      <c r="AV5" s="274">
        <v>10</v>
      </c>
      <c r="AW5" s="273">
        <v>100</v>
      </c>
      <c r="AX5" s="273" t="s">
        <v>63</v>
      </c>
      <c r="AY5" s="273" t="s">
        <v>64</v>
      </c>
      <c r="AZ5" s="273" t="s">
        <v>63</v>
      </c>
      <c r="BA5" s="273" t="s">
        <v>63</v>
      </c>
      <c r="BB5" s="275">
        <v>100</v>
      </c>
      <c r="BC5" s="276" t="s">
        <v>65</v>
      </c>
      <c r="BD5" s="277">
        <v>100</v>
      </c>
      <c r="BE5" s="522" t="s">
        <v>65</v>
      </c>
      <c r="BF5" s="531">
        <v>1</v>
      </c>
      <c r="BG5" s="278">
        <v>4</v>
      </c>
      <c r="BH5" s="632">
        <v>4</v>
      </c>
      <c r="BI5" s="633" t="s">
        <v>66</v>
      </c>
      <c r="BJ5" s="279" t="s">
        <v>67</v>
      </c>
      <c r="BK5" s="344" t="s">
        <v>446</v>
      </c>
      <c r="BL5" s="344" t="s">
        <v>447</v>
      </c>
      <c r="BM5" s="345">
        <v>45809</v>
      </c>
      <c r="BN5" s="345">
        <v>45991</v>
      </c>
      <c r="BO5" s="346" t="s">
        <v>448</v>
      </c>
    </row>
    <row r="6" spans="1:215" ht="225" customHeight="1" x14ac:dyDescent="0.2">
      <c r="A6" s="322" t="s">
        <v>68</v>
      </c>
      <c r="B6" s="128" t="s">
        <v>52</v>
      </c>
      <c r="C6" s="123" t="s">
        <v>53</v>
      </c>
      <c r="D6" s="124" t="s">
        <v>69</v>
      </c>
      <c r="E6" s="296" t="s">
        <v>70</v>
      </c>
      <c r="F6" s="126" t="s">
        <v>71</v>
      </c>
      <c r="G6" s="129" t="s">
        <v>57</v>
      </c>
      <c r="H6" s="129" t="s">
        <v>57</v>
      </c>
      <c r="I6" s="129" t="s">
        <v>57</v>
      </c>
      <c r="J6" s="129" t="s">
        <v>57</v>
      </c>
      <c r="K6" s="124" t="s">
        <v>335</v>
      </c>
      <c r="L6" s="130" t="s">
        <v>300</v>
      </c>
      <c r="M6" s="75">
        <v>3</v>
      </c>
      <c r="N6" s="76" t="s">
        <v>59</v>
      </c>
      <c r="O6" s="120" t="s">
        <v>57</v>
      </c>
      <c r="P6" s="120" t="s">
        <v>57</v>
      </c>
      <c r="Q6" s="120" t="s">
        <v>57</v>
      </c>
      <c r="R6" s="120" t="s">
        <v>57</v>
      </c>
      <c r="S6" s="120" t="s">
        <v>57</v>
      </c>
      <c r="T6" s="120" t="s">
        <v>57</v>
      </c>
      <c r="U6" s="120" t="s">
        <v>57</v>
      </c>
      <c r="V6" s="120" t="s">
        <v>57</v>
      </c>
      <c r="W6" s="120"/>
      <c r="X6" s="120" t="s">
        <v>57</v>
      </c>
      <c r="Y6" s="120" t="s">
        <v>57</v>
      </c>
      <c r="Z6" s="120" t="s">
        <v>57</v>
      </c>
      <c r="AA6" s="120" t="s">
        <v>57</v>
      </c>
      <c r="AB6" s="120"/>
      <c r="AC6" s="121" t="s">
        <v>57</v>
      </c>
      <c r="AD6" s="120"/>
      <c r="AE6" s="120" t="s">
        <v>57</v>
      </c>
      <c r="AF6" s="120"/>
      <c r="AG6" s="120" t="s">
        <v>57</v>
      </c>
      <c r="AH6" s="121">
        <f t="shared" ref="AH6:AH7" si="0">COUNTIF(O6:AG6,"X")</f>
        <v>15</v>
      </c>
      <c r="AI6" s="106">
        <v>5</v>
      </c>
      <c r="AJ6" s="106" t="s">
        <v>298</v>
      </c>
      <c r="AK6" s="85">
        <f>+AI6*M6</f>
        <v>15</v>
      </c>
      <c r="AL6" s="77" t="s">
        <v>61</v>
      </c>
      <c r="AM6" s="116" t="s">
        <v>73</v>
      </c>
      <c r="AN6" s="117" t="s">
        <v>336</v>
      </c>
      <c r="AO6" s="78" t="s">
        <v>62</v>
      </c>
      <c r="AP6" s="79">
        <v>15</v>
      </c>
      <c r="AQ6" s="79">
        <v>15</v>
      </c>
      <c r="AR6" s="79">
        <v>15</v>
      </c>
      <c r="AS6" s="79">
        <v>15</v>
      </c>
      <c r="AT6" s="79">
        <v>15</v>
      </c>
      <c r="AU6" s="79">
        <v>15</v>
      </c>
      <c r="AV6" s="79">
        <v>10</v>
      </c>
      <c r="AW6" s="78">
        <f>SUM(AP6:AV6)</f>
        <v>100</v>
      </c>
      <c r="AX6" s="78" t="s">
        <v>63</v>
      </c>
      <c r="AY6" s="78" t="s">
        <v>64</v>
      </c>
      <c r="AZ6" s="78" t="s">
        <v>63</v>
      </c>
      <c r="BA6" s="78" t="s">
        <v>63</v>
      </c>
      <c r="BB6" s="80">
        <v>100</v>
      </c>
      <c r="BC6" s="81" t="str">
        <f>VLOOKUP(BB6,CLASIFICACIÓNCONTROLES,2)</f>
        <v>FUERTE</v>
      </c>
      <c r="BD6" s="82">
        <f>ROUND(AVERAGE(BB6:BB6),0)</f>
        <v>100</v>
      </c>
      <c r="BE6" s="523" t="s">
        <v>65</v>
      </c>
      <c r="BF6" s="532">
        <v>1</v>
      </c>
      <c r="BG6" s="83">
        <f>+AI6</f>
        <v>5</v>
      </c>
      <c r="BH6" s="108">
        <f t="shared" ref="BH6:BH14" si="1">+BF6*BG6</f>
        <v>5</v>
      </c>
      <c r="BI6" s="533" t="s">
        <v>61</v>
      </c>
      <c r="BJ6" s="216" t="s">
        <v>67</v>
      </c>
      <c r="BK6" s="137" t="s">
        <v>535</v>
      </c>
      <c r="BL6" s="137" t="s">
        <v>536</v>
      </c>
      <c r="BM6" s="347">
        <v>45689</v>
      </c>
      <c r="BN6" s="347">
        <v>46022</v>
      </c>
      <c r="BO6" s="348" t="s">
        <v>537</v>
      </c>
    </row>
    <row r="7" spans="1:215" ht="264" customHeight="1" x14ac:dyDescent="0.2">
      <c r="A7" s="322" t="s">
        <v>74</v>
      </c>
      <c r="B7" s="128" t="s">
        <v>75</v>
      </c>
      <c r="C7" s="200" t="s">
        <v>76</v>
      </c>
      <c r="D7" s="148" t="s">
        <v>77</v>
      </c>
      <c r="E7" s="131" t="s">
        <v>78</v>
      </c>
      <c r="F7" s="126" t="s">
        <v>79</v>
      </c>
      <c r="G7" s="132" t="s">
        <v>57</v>
      </c>
      <c r="H7" s="132" t="s">
        <v>57</v>
      </c>
      <c r="I7" s="132" t="s">
        <v>57</v>
      </c>
      <c r="J7" s="132" t="s">
        <v>57</v>
      </c>
      <c r="K7" s="132" t="s">
        <v>80</v>
      </c>
      <c r="L7" s="127" t="s">
        <v>297</v>
      </c>
      <c r="M7" s="86">
        <v>2</v>
      </c>
      <c r="N7" s="86" t="s">
        <v>81</v>
      </c>
      <c r="O7" s="149" t="s">
        <v>57</v>
      </c>
      <c r="P7" s="149" t="s">
        <v>57</v>
      </c>
      <c r="Q7" s="149" t="s">
        <v>57</v>
      </c>
      <c r="R7" s="149" t="s">
        <v>57</v>
      </c>
      <c r="S7" s="149" t="s">
        <v>82</v>
      </c>
      <c r="T7" s="149" t="s">
        <v>57</v>
      </c>
      <c r="U7" s="149" t="s">
        <v>57</v>
      </c>
      <c r="V7" s="149" t="s">
        <v>57</v>
      </c>
      <c r="W7" s="149" t="s">
        <v>57</v>
      </c>
      <c r="X7" s="149" t="s">
        <v>57</v>
      </c>
      <c r="Y7" s="149" t="s">
        <v>57</v>
      </c>
      <c r="Z7" s="149" t="s">
        <v>57</v>
      </c>
      <c r="AA7" s="149"/>
      <c r="AB7" s="149" t="s">
        <v>57</v>
      </c>
      <c r="AC7" s="149"/>
      <c r="AD7" s="149"/>
      <c r="AE7" s="149"/>
      <c r="AF7" s="149"/>
      <c r="AG7" s="149"/>
      <c r="AH7" s="153">
        <f t="shared" si="0"/>
        <v>12</v>
      </c>
      <c r="AI7" s="106">
        <v>5</v>
      </c>
      <c r="AJ7" s="106" t="s">
        <v>298</v>
      </c>
      <c r="AK7" s="107">
        <f>+M7*AI7</f>
        <v>10</v>
      </c>
      <c r="AL7" s="77" t="s">
        <v>61</v>
      </c>
      <c r="AM7" s="137" t="s">
        <v>361</v>
      </c>
      <c r="AN7" s="151" t="s">
        <v>362</v>
      </c>
      <c r="AO7" s="152" t="s">
        <v>62</v>
      </c>
      <c r="AP7" s="153">
        <v>15</v>
      </c>
      <c r="AQ7" s="153">
        <v>15</v>
      </c>
      <c r="AR7" s="153">
        <v>15</v>
      </c>
      <c r="AS7" s="153">
        <v>15</v>
      </c>
      <c r="AT7" s="153">
        <v>15</v>
      </c>
      <c r="AU7" s="153">
        <v>15</v>
      </c>
      <c r="AV7" s="153">
        <v>10</v>
      </c>
      <c r="AW7" s="153">
        <f>SUM(AP7:AV7)</f>
        <v>100</v>
      </c>
      <c r="AX7" s="153" t="s">
        <v>63</v>
      </c>
      <c r="AY7" s="153" t="s">
        <v>64</v>
      </c>
      <c r="AZ7" s="153" t="s">
        <v>63</v>
      </c>
      <c r="BA7" s="153" t="s">
        <v>63</v>
      </c>
      <c r="BB7" s="154">
        <v>100</v>
      </c>
      <c r="BC7" s="87" t="s">
        <v>65</v>
      </c>
      <c r="BD7" s="303">
        <v>100</v>
      </c>
      <c r="BE7" s="524" t="s">
        <v>65</v>
      </c>
      <c r="BF7" s="534">
        <v>1</v>
      </c>
      <c r="BG7" s="108">
        <v>5</v>
      </c>
      <c r="BH7" s="108">
        <f t="shared" si="1"/>
        <v>5</v>
      </c>
      <c r="BI7" s="533" t="s">
        <v>61</v>
      </c>
      <c r="BJ7" s="217" t="s">
        <v>67</v>
      </c>
      <c r="BK7" s="137" t="s">
        <v>456</v>
      </c>
      <c r="BL7" s="619" t="s">
        <v>461</v>
      </c>
      <c r="BM7" s="619" t="s">
        <v>462</v>
      </c>
      <c r="BN7" s="347" t="s">
        <v>463</v>
      </c>
      <c r="BO7" s="348" t="s">
        <v>457</v>
      </c>
    </row>
    <row r="8" spans="1:215" ht="332.25" customHeight="1" x14ac:dyDescent="0.2">
      <c r="A8" s="323" t="s">
        <v>83</v>
      </c>
      <c r="B8" s="289" t="s">
        <v>84</v>
      </c>
      <c r="C8" s="290" t="s">
        <v>76</v>
      </c>
      <c r="D8" s="139" t="s">
        <v>85</v>
      </c>
      <c r="E8" s="133" t="s">
        <v>390</v>
      </c>
      <c r="F8" s="126" t="s">
        <v>299</v>
      </c>
      <c r="G8" s="290" t="s">
        <v>57</v>
      </c>
      <c r="H8" s="290" t="s">
        <v>57</v>
      </c>
      <c r="I8" s="290" t="s">
        <v>57</v>
      </c>
      <c r="J8" s="290" t="s">
        <v>57</v>
      </c>
      <c r="K8" s="124" t="s">
        <v>86</v>
      </c>
      <c r="L8" s="127" t="s">
        <v>297</v>
      </c>
      <c r="M8" s="282">
        <v>3</v>
      </c>
      <c r="N8" s="88" t="s">
        <v>59</v>
      </c>
      <c r="O8" s="280" t="s">
        <v>57</v>
      </c>
      <c r="P8" s="280" t="s">
        <v>57</v>
      </c>
      <c r="Q8" s="280" t="s">
        <v>57</v>
      </c>
      <c r="R8" s="280" t="s">
        <v>57</v>
      </c>
      <c r="S8" s="280" t="s">
        <v>57</v>
      </c>
      <c r="T8" s="280"/>
      <c r="U8" s="280" t="s">
        <v>57</v>
      </c>
      <c r="V8" s="280" t="s">
        <v>57</v>
      </c>
      <c r="W8" s="280" t="s">
        <v>57</v>
      </c>
      <c r="X8" s="280" t="s">
        <v>57</v>
      </c>
      <c r="Y8" s="280" t="s">
        <v>57</v>
      </c>
      <c r="Z8" s="280" t="s">
        <v>57</v>
      </c>
      <c r="AA8" s="280"/>
      <c r="AB8" s="280"/>
      <c r="AC8" s="280" t="s">
        <v>57</v>
      </c>
      <c r="AD8" s="280"/>
      <c r="AE8" s="280" t="s">
        <v>57</v>
      </c>
      <c r="AF8" s="280"/>
      <c r="AG8" s="280"/>
      <c r="AH8" s="153">
        <f>COUNTIF(O8:AG8,"X")</f>
        <v>13</v>
      </c>
      <c r="AI8" s="282">
        <v>5</v>
      </c>
      <c r="AJ8" s="284" t="s">
        <v>298</v>
      </c>
      <c r="AK8" s="315">
        <f>+AI8*M8</f>
        <v>15</v>
      </c>
      <c r="AL8" s="298" t="s">
        <v>61</v>
      </c>
      <c r="AM8" s="155" t="s">
        <v>87</v>
      </c>
      <c r="AN8" s="156" t="s">
        <v>434</v>
      </c>
      <c r="AO8" s="150" t="s">
        <v>62</v>
      </c>
      <c r="AP8" s="153">
        <v>15</v>
      </c>
      <c r="AQ8" s="153">
        <v>15</v>
      </c>
      <c r="AR8" s="153">
        <v>15</v>
      </c>
      <c r="AS8" s="153">
        <v>15</v>
      </c>
      <c r="AT8" s="153">
        <v>15</v>
      </c>
      <c r="AU8" s="153">
        <v>15</v>
      </c>
      <c r="AV8" s="153">
        <v>10</v>
      </c>
      <c r="AW8" s="157">
        <v>100</v>
      </c>
      <c r="AX8" s="158" t="s">
        <v>63</v>
      </c>
      <c r="AY8" s="153" t="s">
        <v>64</v>
      </c>
      <c r="AZ8" s="153" t="s">
        <v>63</v>
      </c>
      <c r="BA8" s="153" t="s">
        <v>63</v>
      </c>
      <c r="BB8" s="159">
        <v>100</v>
      </c>
      <c r="BC8" s="81" t="str">
        <f t="shared" ref="BC8" si="2">VLOOKUP(BB8,CLASIFICACIÓNCONTROLES,2)</f>
        <v>FUERTE</v>
      </c>
      <c r="BD8" s="303">
        <f>ROUND(AVERAGE(BB8:BB8),0)</f>
        <v>100</v>
      </c>
      <c r="BE8" s="524" t="s">
        <v>65</v>
      </c>
      <c r="BF8" s="535">
        <v>1</v>
      </c>
      <c r="BG8" s="91">
        <v>5</v>
      </c>
      <c r="BH8" s="108">
        <f t="shared" si="1"/>
        <v>5</v>
      </c>
      <c r="BI8" s="536" t="s">
        <v>61</v>
      </c>
      <c r="BJ8" s="313" t="s">
        <v>67</v>
      </c>
      <c r="BK8" s="281" t="s">
        <v>451</v>
      </c>
      <c r="BL8" s="653" t="s">
        <v>449</v>
      </c>
      <c r="BM8" s="654">
        <v>45748</v>
      </c>
      <c r="BN8" s="654">
        <v>45808</v>
      </c>
      <c r="BO8" s="655" t="s">
        <v>450</v>
      </c>
    </row>
    <row r="9" spans="1:215" s="333" customFormat="1" ht="228" customHeight="1" x14ac:dyDescent="0.2">
      <c r="A9" s="662" t="s">
        <v>88</v>
      </c>
      <c r="B9" s="289" t="s">
        <v>84</v>
      </c>
      <c r="C9" s="290" t="s">
        <v>76</v>
      </c>
      <c r="D9" s="290" t="s">
        <v>89</v>
      </c>
      <c r="E9" s="293" t="s">
        <v>90</v>
      </c>
      <c r="F9" s="294" t="s">
        <v>373</v>
      </c>
      <c r="G9" s="290" t="s">
        <v>57</v>
      </c>
      <c r="H9" s="290" t="s">
        <v>57</v>
      </c>
      <c r="I9" s="290" t="s">
        <v>57</v>
      </c>
      <c r="J9" s="290" t="s">
        <v>57</v>
      </c>
      <c r="K9" s="290" t="s">
        <v>91</v>
      </c>
      <c r="L9" s="295" t="s">
        <v>300</v>
      </c>
      <c r="M9" s="282">
        <v>3</v>
      </c>
      <c r="N9" s="88" t="s">
        <v>59</v>
      </c>
      <c r="O9" s="301" t="s">
        <v>57</v>
      </c>
      <c r="P9" s="301" t="s">
        <v>57</v>
      </c>
      <c r="Q9" s="280"/>
      <c r="R9" s="280"/>
      <c r="S9" s="280" t="s">
        <v>57</v>
      </c>
      <c r="T9" s="280"/>
      <c r="U9" s="280"/>
      <c r="V9" s="280"/>
      <c r="W9" s="280" t="s">
        <v>57</v>
      </c>
      <c r="X9" s="280" t="s">
        <v>57</v>
      </c>
      <c r="Y9" s="280" t="s">
        <v>57</v>
      </c>
      <c r="Z9" s="280" t="s">
        <v>57</v>
      </c>
      <c r="AA9" s="280"/>
      <c r="AB9" s="280"/>
      <c r="AC9" s="280" t="s">
        <v>57</v>
      </c>
      <c r="AD9" s="280"/>
      <c r="AE9" s="280" t="s">
        <v>57</v>
      </c>
      <c r="AF9" s="280"/>
      <c r="AG9" s="280"/>
      <c r="AH9" s="328">
        <f>COUNTIF(O9:AG9,"X")</f>
        <v>9</v>
      </c>
      <c r="AI9" s="282">
        <f>IF(AH9&lt;=5,3,IF(AND(AH9&gt;=6,AH9&lt;=11),4,5))</f>
        <v>4</v>
      </c>
      <c r="AJ9" s="283" t="s">
        <v>60</v>
      </c>
      <c r="AK9" s="315">
        <f>+M9*AI9</f>
        <v>12</v>
      </c>
      <c r="AL9" s="603" t="s">
        <v>61</v>
      </c>
      <c r="AM9" s="314" t="s">
        <v>376</v>
      </c>
      <c r="AN9" s="151" t="s">
        <v>326</v>
      </c>
      <c r="AO9" s="604" t="s">
        <v>62</v>
      </c>
      <c r="AP9" s="281">
        <v>15</v>
      </c>
      <c r="AQ9" s="281">
        <v>15</v>
      </c>
      <c r="AR9" s="281">
        <v>15</v>
      </c>
      <c r="AS9" s="281">
        <v>15</v>
      </c>
      <c r="AT9" s="281">
        <v>15</v>
      </c>
      <c r="AU9" s="281">
        <v>15</v>
      </c>
      <c r="AV9" s="281">
        <v>10</v>
      </c>
      <c r="AW9" s="281">
        <f>SUM(AP9:AV9)</f>
        <v>100</v>
      </c>
      <c r="AX9" s="281" t="s">
        <v>63</v>
      </c>
      <c r="AY9" s="281" t="s">
        <v>64</v>
      </c>
      <c r="AZ9" s="281" t="s">
        <v>63</v>
      </c>
      <c r="BA9" s="281" t="s">
        <v>63</v>
      </c>
      <c r="BB9" s="299">
        <v>100</v>
      </c>
      <c r="BC9" s="300" t="str">
        <f t="shared" ref="BC9" si="3">VLOOKUP(BB9,CLASIFICACIÓNCONTROLES,2)</f>
        <v>FUERTE</v>
      </c>
      <c r="BD9" s="303">
        <f>ROUND(AVERAGE(BB9:BB9),0)</f>
        <v>100</v>
      </c>
      <c r="BE9" s="524" t="s">
        <v>65</v>
      </c>
      <c r="BF9" s="534">
        <v>1</v>
      </c>
      <c r="BG9" s="286">
        <f>+AI9</f>
        <v>4</v>
      </c>
      <c r="BH9" s="287">
        <f t="shared" si="1"/>
        <v>4</v>
      </c>
      <c r="BI9" s="540" t="s">
        <v>66</v>
      </c>
      <c r="BJ9" s="313" t="s">
        <v>67</v>
      </c>
      <c r="BK9" s="188" t="s">
        <v>458</v>
      </c>
      <c r="BL9" s="188" t="s">
        <v>459</v>
      </c>
      <c r="BM9" s="618">
        <v>45689</v>
      </c>
      <c r="BN9" s="618">
        <v>46022</v>
      </c>
      <c r="BO9" s="634" t="s">
        <v>460</v>
      </c>
    </row>
    <row r="10" spans="1:215" ht="241.5" customHeight="1" x14ac:dyDescent="0.2">
      <c r="A10" s="662" t="s">
        <v>92</v>
      </c>
      <c r="B10" s="289" t="s">
        <v>93</v>
      </c>
      <c r="C10" s="134" t="s">
        <v>53</v>
      </c>
      <c r="D10" s="290" t="s">
        <v>94</v>
      </c>
      <c r="E10" s="293" t="s">
        <v>95</v>
      </c>
      <c r="F10" s="294" t="s">
        <v>333</v>
      </c>
      <c r="G10" s="212" t="s">
        <v>57</v>
      </c>
      <c r="H10" s="212" t="s">
        <v>57</v>
      </c>
      <c r="I10" s="212" t="s">
        <v>57</v>
      </c>
      <c r="J10" s="212" t="s">
        <v>57</v>
      </c>
      <c r="K10" s="305" t="s">
        <v>96</v>
      </c>
      <c r="L10" s="295" t="s">
        <v>318</v>
      </c>
      <c r="M10" s="118">
        <v>3</v>
      </c>
      <c r="N10" s="119" t="s">
        <v>59</v>
      </c>
      <c r="O10" s="197" t="s">
        <v>57</v>
      </c>
      <c r="P10" s="197" t="s">
        <v>57</v>
      </c>
      <c r="Q10" s="197" t="s">
        <v>57</v>
      </c>
      <c r="R10" s="197"/>
      <c r="S10" s="197" t="s">
        <v>57</v>
      </c>
      <c r="T10" s="197" t="s">
        <v>57</v>
      </c>
      <c r="U10" s="197"/>
      <c r="V10" s="197"/>
      <c r="W10" s="197" t="s">
        <v>57</v>
      </c>
      <c r="X10" s="197" t="s">
        <v>57</v>
      </c>
      <c r="Y10" s="197" t="s">
        <v>57</v>
      </c>
      <c r="Z10" s="197" t="s">
        <v>57</v>
      </c>
      <c r="AA10" s="197" t="s">
        <v>57</v>
      </c>
      <c r="AB10" s="197" t="s">
        <v>57</v>
      </c>
      <c r="AC10" s="197"/>
      <c r="AD10" s="197"/>
      <c r="AE10" s="197"/>
      <c r="AF10" s="197"/>
      <c r="AG10" s="197"/>
      <c r="AH10" s="208">
        <f>COUNTIF(O10:AG10,"X")</f>
        <v>11</v>
      </c>
      <c r="AI10" s="282">
        <v>4</v>
      </c>
      <c r="AJ10" s="283" t="s">
        <v>60</v>
      </c>
      <c r="AK10" s="315">
        <f>+M10*AI10</f>
        <v>12</v>
      </c>
      <c r="AL10" s="199" t="s">
        <v>61</v>
      </c>
      <c r="AM10" s="213" t="s">
        <v>97</v>
      </c>
      <c r="AN10" s="214" t="s">
        <v>363</v>
      </c>
      <c r="AO10" s="208" t="s">
        <v>62</v>
      </c>
      <c r="AP10" s="281">
        <v>15</v>
      </c>
      <c r="AQ10" s="281">
        <v>15</v>
      </c>
      <c r="AR10" s="281">
        <v>15</v>
      </c>
      <c r="AS10" s="281">
        <v>15</v>
      </c>
      <c r="AT10" s="281">
        <v>15</v>
      </c>
      <c r="AU10" s="281">
        <v>15</v>
      </c>
      <c r="AV10" s="281">
        <v>10</v>
      </c>
      <c r="AW10" s="208">
        <f t="shared" ref="AW10:AW42" si="4">SUM(AP10:AV10)</f>
        <v>100</v>
      </c>
      <c r="AX10" s="208" t="s">
        <v>63</v>
      </c>
      <c r="AY10" s="208" t="s">
        <v>64</v>
      </c>
      <c r="AZ10" s="208" t="s">
        <v>63</v>
      </c>
      <c r="BA10" s="208" t="s">
        <v>63</v>
      </c>
      <c r="BB10" s="209">
        <v>100</v>
      </c>
      <c r="BC10" s="215" t="str">
        <f t="shared" ref="BC10" si="5">VLOOKUP(BB10,CLASIFICACIÓNCONTROLES,2)</f>
        <v>FUERTE</v>
      </c>
      <c r="BD10" s="210">
        <f>ROUND(AVERAGE(BB10:BB10),0)</f>
        <v>100</v>
      </c>
      <c r="BE10" s="527" t="s">
        <v>65</v>
      </c>
      <c r="BF10" s="534">
        <v>1</v>
      </c>
      <c r="BG10" s="286">
        <f>+AI10</f>
        <v>4</v>
      </c>
      <c r="BH10" s="287">
        <f t="shared" si="1"/>
        <v>4</v>
      </c>
      <c r="BI10" s="540" t="s">
        <v>66</v>
      </c>
      <c r="BJ10" s="313" t="s">
        <v>67</v>
      </c>
      <c r="BK10" s="158" t="s">
        <v>490</v>
      </c>
      <c r="BL10" s="158" t="s">
        <v>491</v>
      </c>
      <c r="BM10" s="347">
        <v>45658</v>
      </c>
      <c r="BN10" s="347">
        <v>46022</v>
      </c>
      <c r="BO10" s="349" t="s">
        <v>492</v>
      </c>
    </row>
    <row r="11" spans="1:215" ht="216" customHeight="1" x14ac:dyDescent="0.2">
      <c r="A11" s="324" t="s">
        <v>98</v>
      </c>
      <c r="B11" s="289" t="s">
        <v>301</v>
      </c>
      <c r="C11" s="301" t="s">
        <v>76</v>
      </c>
      <c r="D11" s="301" t="s">
        <v>99</v>
      </c>
      <c r="E11" s="293" t="s">
        <v>100</v>
      </c>
      <c r="F11" s="294" t="s">
        <v>101</v>
      </c>
      <c r="G11" s="135" t="s">
        <v>57</v>
      </c>
      <c r="H11" s="135" t="s">
        <v>57</v>
      </c>
      <c r="I11" s="135" t="s">
        <v>57</v>
      </c>
      <c r="J11" s="135" t="s">
        <v>57</v>
      </c>
      <c r="K11" s="160" t="s">
        <v>102</v>
      </c>
      <c r="L11" s="161" t="s">
        <v>297</v>
      </c>
      <c r="M11" s="316">
        <v>3</v>
      </c>
      <c r="N11" s="316" t="s">
        <v>59</v>
      </c>
      <c r="O11" s="280" t="s">
        <v>57</v>
      </c>
      <c r="P11" s="289"/>
      <c r="Q11" s="280" t="s">
        <v>57</v>
      </c>
      <c r="R11" s="289"/>
      <c r="S11" s="280" t="s">
        <v>57</v>
      </c>
      <c r="T11" s="289"/>
      <c r="U11" s="280" t="s">
        <v>57</v>
      </c>
      <c r="V11" s="280"/>
      <c r="W11" s="280" t="s">
        <v>57</v>
      </c>
      <c r="X11" s="289"/>
      <c r="Y11" s="280" t="s">
        <v>57</v>
      </c>
      <c r="Z11" s="289"/>
      <c r="AA11" s="289"/>
      <c r="AB11" s="289"/>
      <c r="AC11" s="289"/>
      <c r="AD11" s="289"/>
      <c r="AE11" s="289"/>
      <c r="AF11" s="289"/>
      <c r="AG11" s="289"/>
      <c r="AH11" s="281">
        <f>COUNTIF(O11:AG11,"X")</f>
        <v>6</v>
      </c>
      <c r="AI11" s="283">
        <v>4</v>
      </c>
      <c r="AJ11" s="283" t="s">
        <v>60</v>
      </c>
      <c r="AK11" s="284">
        <f t="shared" ref="AK11:AK21" si="6">+M11*AI11</f>
        <v>12</v>
      </c>
      <c r="AL11" s="649" t="s">
        <v>61</v>
      </c>
      <c r="AM11" s="292" t="s">
        <v>103</v>
      </c>
      <c r="AN11" s="162" t="s">
        <v>302</v>
      </c>
      <c r="AO11" s="280" t="s">
        <v>62</v>
      </c>
      <c r="AP11" s="280">
        <v>15</v>
      </c>
      <c r="AQ11" s="280">
        <v>15</v>
      </c>
      <c r="AR11" s="280">
        <v>15</v>
      </c>
      <c r="AS11" s="280">
        <v>15</v>
      </c>
      <c r="AT11" s="280">
        <v>15</v>
      </c>
      <c r="AU11" s="280">
        <v>15</v>
      </c>
      <c r="AV11" s="280">
        <v>10</v>
      </c>
      <c r="AW11" s="281">
        <f>SUM(AP11:AV11)</f>
        <v>100</v>
      </c>
      <c r="AX11" s="281" t="s">
        <v>63</v>
      </c>
      <c r="AY11" s="281" t="s">
        <v>64</v>
      </c>
      <c r="AZ11" s="281" t="s">
        <v>63</v>
      </c>
      <c r="BA11" s="281" t="s">
        <v>63</v>
      </c>
      <c r="BB11" s="299">
        <v>100</v>
      </c>
      <c r="BC11" s="81" t="str">
        <f>VLOOKUP(BB11,CLASIFICACIÓNCONTROLES,2)</f>
        <v>FUERTE</v>
      </c>
      <c r="BD11" s="210">
        <f t="shared" ref="BD11:BD17" si="7">ROUND(AVERAGE(BB11:BB11),0)</f>
        <v>100</v>
      </c>
      <c r="BE11" s="527" t="str">
        <f>VLOOKUP(BD11,CLASIFICACIÓNCONTROLES,2)</f>
        <v>FUERTE</v>
      </c>
      <c r="BF11" s="541">
        <v>1</v>
      </c>
      <c r="BG11" s="287">
        <v>4</v>
      </c>
      <c r="BH11" s="287">
        <f t="shared" si="1"/>
        <v>4</v>
      </c>
      <c r="BI11" s="540" t="s">
        <v>66</v>
      </c>
      <c r="BJ11" s="288" t="s">
        <v>67</v>
      </c>
      <c r="BK11" s="158" t="s">
        <v>534</v>
      </c>
      <c r="BL11" s="158" t="s">
        <v>532</v>
      </c>
      <c r="BM11" s="347">
        <v>45658</v>
      </c>
      <c r="BN11" s="347">
        <v>46022</v>
      </c>
      <c r="BO11" s="349" t="s">
        <v>533</v>
      </c>
    </row>
    <row r="12" spans="1:215" ht="280.5" customHeight="1" x14ac:dyDescent="0.2">
      <c r="A12" s="325" t="s">
        <v>104</v>
      </c>
      <c r="B12" s="198" t="s">
        <v>105</v>
      </c>
      <c r="C12" s="163" t="s">
        <v>53</v>
      </c>
      <c r="D12" s="174" t="s">
        <v>303</v>
      </c>
      <c r="E12" s="164" t="s">
        <v>106</v>
      </c>
      <c r="F12" s="201" t="s">
        <v>304</v>
      </c>
      <c r="G12" s="163" t="s">
        <v>57</v>
      </c>
      <c r="H12" s="163" t="s">
        <v>57</v>
      </c>
      <c r="I12" s="163" t="s">
        <v>57</v>
      </c>
      <c r="J12" s="163" t="s">
        <v>57</v>
      </c>
      <c r="K12" s="311" t="s">
        <v>107</v>
      </c>
      <c r="L12" s="309" t="s">
        <v>305</v>
      </c>
      <c r="M12" s="282">
        <v>3</v>
      </c>
      <c r="N12" s="297" t="s">
        <v>59</v>
      </c>
      <c r="O12" s="166" t="s">
        <v>57</v>
      </c>
      <c r="P12" s="166" t="s">
        <v>57</v>
      </c>
      <c r="Q12" s="166" t="s">
        <v>57</v>
      </c>
      <c r="R12" s="166"/>
      <c r="S12" s="166"/>
      <c r="T12" s="166" t="s">
        <v>57</v>
      </c>
      <c r="U12" s="166" t="s">
        <v>57</v>
      </c>
      <c r="V12" s="166"/>
      <c r="W12" s="166"/>
      <c r="X12" s="166" t="s">
        <v>57</v>
      </c>
      <c r="Y12" s="166" t="s">
        <v>57</v>
      </c>
      <c r="Z12" s="166" t="s">
        <v>57</v>
      </c>
      <c r="AA12" s="166"/>
      <c r="AB12" s="166" t="s">
        <v>82</v>
      </c>
      <c r="AC12" s="166"/>
      <c r="AD12" s="166"/>
      <c r="AE12" s="166"/>
      <c r="AF12" s="166"/>
      <c r="AG12" s="166"/>
      <c r="AH12" s="308">
        <f t="shared" ref="AH12:AH21" si="8">COUNTIF(O12:AG12,"X")</f>
        <v>8</v>
      </c>
      <c r="AI12" s="167">
        <f t="shared" ref="AI12" si="9">IF(AH12&lt;=5,3,IF(AND(AH12&gt;=6,AH12&lt;=11),4,5))</f>
        <v>4</v>
      </c>
      <c r="AJ12" s="283" t="s">
        <v>60</v>
      </c>
      <c r="AK12" s="168">
        <f>+M12*AI12</f>
        <v>12</v>
      </c>
      <c r="AL12" s="204" t="s">
        <v>61</v>
      </c>
      <c r="AM12" s="169" t="s">
        <v>346</v>
      </c>
      <c r="AN12" s="170" t="s">
        <v>364</v>
      </c>
      <c r="AO12" s="171" t="s">
        <v>62</v>
      </c>
      <c r="AP12" s="171">
        <v>15</v>
      </c>
      <c r="AQ12" s="171">
        <v>15</v>
      </c>
      <c r="AR12" s="171">
        <v>15</v>
      </c>
      <c r="AS12" s="171">
        <v>15</v>
      </c>
      <c r="AT12" s="171">
        <v>15</v>
      </c>
      <c r="AU12" s="171">
        <v>15</v>
      </c>
      <c r="AV12" s="171">
        <v>10</v>
      </c>
      <c r="AW12" s="171">
        <f t="shared" si="4"/>
        <v>100</v>
      </c>
      <c r="AX12" s="171" t="s">
        <v>63</v>
      </c>
      <c r="AY12" s="171" t="s">
        <v>64</v>
      </c>
      <c r="AZ12" s="171" t="s">
        <v>63</v>
      </c>
      <c r="BA12" s="171" t="s">
        <v>63</v>
      </c>
      <c r="BB12" s="172">
        <v>100</v>
      </c>
      <c r="BC12" s="81" t="str">
        <f t="shared" ref="BC12" si="10">VLOOKUP(BB12,CLASIFICACIÓNCONTROLES,2)</f>
        <v>FUERTE</v>
      </c>
      <c r="BD12" s="320">
        <f t="shared" si="7"/>
        <v>100</v>
      </c>
      <c r="BE12" s="528" t="s">
        <v>65</v>
      </c>
      <c r="BF12" s="541">
        <v>1</v>
      </c>
      <c r="BG12" s="287">
        <f t="shared" ref="BG12" si="11">+AI12</f>
        <v>4</v>
      </c>
      <c r="BH12" s="287">
        <f t="shared" si="1"/>
        <v>4</v>
      </c>
      <c r="BI12" s="540" t="s">
        <v>66</v>
      </c>
      <c r="BJ12" s="218" t="s">
        <v>67</v>
      </c>
      <c r="BK12" s="646" t="s">
        <v>508</v>
      </c>
      <c r="BL12" s="171" t="s">
        <v>509</v>
      </c>
      <c r="BM12" s="347">
        <v>45672</v>
      </c>
      <c r="BN12" s="347">
        <v>45762</v>
      </c>
      <c r="BO12" s="656" t="s">
        <v>510</v>
      </c>
    </row>
    <row r="13" spans="1:215" ht="280.5" customHeight="1" x14ac:dyDescent="0.2">
      <c r="A13" s="323" t="s">
        <v>108</v>
      </c>
      <c r="B13" s="198" t="s">
        <v>105</v>
      </c>
      <c r="C13" s="310" t="s">
        <v>53</v>
      </c>
      <c r="D13" s="290" t="s">
        <v>327</v>
      </c>
      <c r="E13" s="312" t="s">
        <v>347</v>
      </c>
      <c r="F13" s="201" t="s">
        <v>348</v>
      </c>
      <c r="G13" s="163" t="s">
        <v>57</v>
      </c>
      <c r="H13" s="163" t="s">
        <v>57</v>
      </c>
      <c r="I13" s="163" t="s">
        <v>57</v>
      </c>
      <c r="J13" s="163" t="s">
        <v>57</v>
      </c>
      <c r="K13" s="311" t="s">
        <v>107</v>
      </c>
      <c r="L13" s="309" t="s">
        <v>305</v>
      </c>
      <c r="M13" s="165">
        <v>2</v>
      </c>
      <c r="N13" s="84" t="s">
        <v>81</v>
      </c>
      <c r="O13" s="175" t="s">
        <v>57</v>
      </c>
      <c r="P13" s="175" t="s">
        <v>57</v>
      </c>
      <c r="Q13" s="175"/>
      <c r="R13" s="175"/>
      <c r="S13" s="175" t="s">
        <v>57</v>
      </c>
      <c r="T13" s="175" t="s">
        <v>57</v>
      </c>
      <c r="U13" s="175"/>
      <c r="V13" s="175"/>
      <c r="W13" s="175"/>
      <c r="X13" s="175" t="s">
        <v>57</v>
      </c>
      <c r="Y13" s="175" t="s">
        <v>57</v>
      </c>
      <c r="Z13" s="175" t="s">
        <v>57</v>
      </c>
      <c r="AA13" s="175" t="s">
        <v>57</v>
      </c>
      <c r="AB13" s="175" t="s">
        <v>57</v>
      </c>
      <c r="AC13" s="175" t="s">
        <v>57</v>
      </c>
      <c r="AD13" s="175"/>
      <c r="AE13" s="175" t="s">
        <v>57</v>
      </c>
      <c r="AF13" s="175"/>
      <c r="AG13" s="175"/>
      <c r="AH13" s="308">
        <f t="shared" si="8"/>
        <v>11</v>
      </c>
      <c r="AI13" s="167">
        <f t="shared" ref="AI13:AI17" si="12">IF(AH13&lt;=5,3,IF(AND(AH13&gt;=6,AH13&lt;=11),4,5))</f>
        <v>4</v>
      </c>
      <c r="AJ13" s="283" t="s">
        <v>60</v>
      </c>
      <c r="AK13" s="168">
        <f>+M13*AI13</f>
        <v>8</v>
      </c>
      <c r="AL13" s="93" t="s">
        <v>66</v>
      </c>
      <c r="AM13" s="169" t="s">
        <v>306</v>
      </c>
      <c r="AN13" s="170" t="s">
        <v>349</v>
      </c>
      <c r="AO13" s="176" t="s">
        <v>62</v>
      </c>
      <c r="AP13" s="307">
        <v>15</v>
      </c>
      <c r="AQ13" s="307">
        <v>15</v>
      </c>
      <c r="AR13" s="307">
        <v>15</v>
      </c>
      <c r="AS13" s="307">
        <v>15</v>
      </c>
      <c r="AT13" s="307">
        <v>15</v>
      </c>
      <c r="AU13" s="307">
        <v>15</v>
      </c>
      <c r="AV13" s="307">
        <v>10</v>
      </c>
      <c r="AW13" s="177">
        <f>SUM(AP13:AV13)</f>
        <v>100</v>
      </c>
      <c r="AX13" s="177" t="s">
        <v>63</v>
      </c>
      <c r="AY13" s="177" t="s">
        <v>64</v>
      </c>
      <c r="AZ13" s="177" t="s">
        <v>63</v>
      </c>
      <c r="BA13" s="177" t="s">
        <v>63</v>
      </c>
      <c r="BB13" s="172">
        <v>100</v>
      </c>
      <c r="BC13" s="81" t="str">
        <f t="shared" ref="BC13" si="13">VLOOKUP(BB13,CLASIFICACIÓNCONTROLES,2)</f>
        <v>FUERTE</v>
      </c>
      <c r="BD13" s="320">
        <f t="shared" si="7"/>
        <v>100</v>
      </c>
      <c r="BE13" s="528" t="s">
        <v>65</v>
      </c>
      <c r="BF13" s="541">
        <v>1</v>
      </c>
      <c r="BG13" s="173">
        <f>+AI13</f>
        <v>4</v>
      </c>
      <c r="BH13" s="287">
        <f t="shared" si="1"/>
        <v>4</v>
      </c>
      <c r="BI13" s="542" t="str">
        <f>+AL13</f>
        <v>ALTO</v>
      </c>
      <c r="BJ13" s="218" t="s">
        <v>67</v>
      </c>
      <c r="BK13" s="657" t="s">
        <v>511</v>
      </c>
      <c r="BL13" s="657" t="s">
        <v>512</v>
      </c>
      <c r="BM13" s="347">
        <v>45323</v>
      </c>
      <c r="BN13" s="347">
        <v>45580</v>
      </c>
      <c r="BO13" s="658" t="s">
        <v>513</v>
      </c>
    </row>
    <row r="14" spans="1:215" ht="168" customHeight="1" x14ac:dyDescent="0.2">
      <c r="A14" s="326" t="s">
        <v>113</v>
      </c>
      <c r="B14" s="140" t="s">
        <v>105</v>
      </c>
      <c r="C14" s="139" t="s">
        <v>53</v>
      </c>
      <c r="D14" s="136" t="s">
        <v>342</v>
      </c>
      <c r="E14" s="133" t="s">
        <v>343</v>
      </c>
      <c r="F14" s="126" t="s">
        <v>382</v>
      </c>
      <c r="G14" s="139" t="s">
        <v>57</v>
      </c>
      <c r="H14" s="139" t="s">
        <v>57</v>
      </c>
      <c r="I14" s="139" t="s">
        <v>57</v>
      </c>
      <c r="J14" s="139" t="s">
        <v>57</v>
      </c>
      <c r="K14" s="291" t="s">
        <v>344</v>
      </c>
      <c r="L14" s="125" t="s">
        <v>297</v>
      </c>
      <c r="M14" s="88">
        <v>3</v>
      </c>
      <c r="N14" s="76" t="s">
        <v>59</v>
      </c>
      <c r="O14" s="143" t="s">
        <v>57</v>
      </c>
      <c r="P14" s="143" t="s">
        <v>57</v>
      </c>
      <c r="Q14" s="143" t="s">
        <v>57</v>
      </c>
      <c r="R14" s="143"/>
      <c r="S14" s="143" t="s">
        <v>57</v>
      </c>
      <c r="T14" s="143" t="s">
        <v>57</v>
      </c>
      <c r="U14" s="143"/>
      <c r="V14" s="143"/>
      <c r="W14" s="143"/>
      <c r="X14" s="143" t="s">
        <v>57</v>
      </c>
      <c r="Y14" s="143" t="s">
        <v>57</v>
      </c>
      <c r="Z14" s="143" t="s">
        <v>57</v>
      </c>
      <c r="AA14" s="143" t="s">
        <v>57</v>
      </c>
      <c r="AB14" s="143" t="s">
        <v>57</v>
      </c>
      <c r="AC14" s="143"/>
      <c r="AD14" s="143"/>
      <c r="AE14" s="143"/>
      <c r="AF14" s="143"/>
      <c r="AG14" s="143"/>
      <c r="AH14" s="143">
        <f t="shared" si="8"/>
        <v>10</v>
      </c>
      <c r="AI14" s="95">
        <v>4</v>
      </c>
      <c r="AJ14" s="95" t="s">
        <v>60</v>
      </c>
      <c r="AK14" s="196">
        <f>+M14*AI14</f>
        <v>12</v>
      </c>
      <c r="AL14" s="109" t="s">
        <v>61</v>
      </c>
      <c r="AM14" s="124" t="s">
        <v>345</v>
      </c>
      <c r="AN14" s="202" t="s">
        <v>405</v>
      </c>
      <c r="AO14" s="158" t="s">
        <v>62</v>
      </c>
      <c r="AP14" s="158">
        <v>15</v>
      </c>
      <c r="AQ14" s="158">
        <v>15</v>
      </c>
      <c r="AR14" s="158">
        <v>15</v>
      </c>
      <c r="AS14" s="158">
        <v>15</v>
      </c>
      <c r="AT14" s="158">
        <v>15</v>
      </c>
      <c r="AU14" s="158">
        <v>15</v>
      </c>
      <c r="AV14" s="158">
        <v>10</v>
      </c>
      <c r="AW14" s="158">
        <f t="shared" ref="AW14" si="14">SUM(AP14:AV14)</f>
        <v>100</v>
      </c>
      <c r="AX14" s="158" t="s">
        <v>63</v>
      </c>
      <c r="AY14" s="158" t="s">
        <v>64</v>
      </c>
      <c r="AZ14" s="158" t="s">
        <v>63</v>
      </c>
      <c r="BA14" s="158" t="s">
        <v>63</v>
      </c>
      <c r="BB14" s="159">
        <v>100</v>
      </c>
      <c r="BC14" s="81" t="str">
        <f t="shared" ref="BC14" si="15">VLOOKUP(BB14,CLASIFICACIÓNCONTROLES,2)</f>
        <v>FUERTE</v>
      </c>
      <c r="BD14" s="285">
        <f t="shared" si="7"/>
        <v>100</v>
      </c>
      <c r="BE14" s="524" t="s">
        <v>65</v>
      </c>
      <c r="BF14" s="535">
        <v>1</v>
      </c>
      <c r="BG14" s="91">
        <f>+AI14</f>
        <v>4</v>
      </c>
      <c r="BH14" s="92">
        <f t="shared" si="1"/>
        <v>4</v>
      </c>
      <c r="BI14" s="542" t="s">
        <v>66</v>
      </c>
      <c r="BJ14" s="302" t="s">
        <v>67</v>
      </c>
      <c r="BK14" s="657" t="s">
        <v>501</v>
      </c>
      <c r="BL14" s="158" t="s">
        <v>502</v>
      </c>
      <c r="BM14" s="350">
        <v>45658</v>
      </c>
      <c r="BN14" s="350">
        <v>46022</v>
      </c>
      <c r="BO14" s="349" t="s">
        <v>503</v>
      </c>
    </row>
    <row r="15" spans="1:215" ht="181.5" customHeight="1" x14ac:dyDescent="0.2">
      <c r="A15" s="327" t="s">
        <v>387</v>
      </c>
      <c r="B15" s="289" t="s">
        <v>109</v>
      </c>
      <c r="C15" s="290" t="s">
        <v>76</v>
      </c>
      <c r="D15" s="290" t="s">
        <v>327</v>
      </c>
      <c r="E15" s="293" t="s">
        <v>328</v>
      </c>
      <c r="F15" s="294" t="s">
        <v>331</v>
      </c>
      <c r="G15" s="290" t="s">
        <v>57</v>
      </c>
      <c r="H15" s="290" t="s">
        <v>57</v>
      </c>
      <c r="I15" s="290" t="s">
        <v>57</v>
      </c>
      <c r="J15" s="290" t="s">
        <v>57</v>
      </c>
      <c r="K15" s="290" t="s">
        <v>110</v>
      </c>
      <c r="L15" s="295" t="s">
        <v>297</v>
      </c>
      <c r="M15" s="282">
        <v>3</v>
      </c>
      <c r="N15" s="297" t="s">
        <v>59</v>
      </c>
      <c r="O15" s="301" t="s">
        <v>57</v>
      </c>
      <c r="P15" s="301" t="s">
        <v>57</v>
      </c>
      <c r="Q15" s="301" t="s">
        <v>57</v>
      </c>
      <c r="R15" s="301" t="s">
        <v>57</v>
      </c>
      <c r="S15" s="301" t="s">
        <v>57</v>
      </c>
      <c r="T15" s="301" t="s">
        <v>57</v>
      </c>
      <c r="U15" s="301" t="s">
        <v>57</v>
      </c>
      <c r="V15" s="301" t="s">
        <v>57</v>
      </c>
      <c r="W15" s="301"/>
      <c r="X15" s="301" t="s">
        <v>57</v>
      </c>
      <c r="Y15" s="301" t="s">
        <v>57</v>
      </c>
      <c r="Z15" s="301" t="s">
        <v>57</v>
      </c>
      <c r="AA15" s="301" t="s">
        <v>57</v>
      </c>
      <c r="AB15" s="301"/>
      <c r="AC15" s="301" t="s">
        <v>57</v>
      </c>
      <c r="AD15" s="301"/>
      <c r="AE15" s="301" t="s">
        <v>57</v>
      </c>
      <c r="AF15" s="301"/>
      <c r="AG15" s="301"/>
      <c r="AH15" s="281">
        <f t="shared" si="8"/>
        <v>14</v>
      </c>
      <c r="AI15" s="282">
        <f t="shared" si="12"/>
        <v>5</v>
      </c>
      <c r="AJ15" s="284" t="s">
        <v>298</v>
      </c>
      <c r="AK15" s="315">
        <f t="shared" ref="AK15:AK17" si="16">+M15*AI15</f>
        <v>15</v>
      </c>
      <c r="AL15" s="204" t="s">
        <v>61</v>
      </c>
      <c r="AM15" s="137" t="s">
        <v>111</v>
      </c>
      <c r="AN15" s="190" t="s">
        <v>338</v>
      </c>
      <c r="AO15" s="137" t="s">
        <v>62</v>
      </c>
      <c r="AP15" s="160">
        <v>15</v>
      </c>
      <c r="AQ15" s="160">
        <v>15</v>
      </c>
      <c r="AR15" s="160">
        <v>15</v>
      </c>
      <c r="AS15" s="160">
        <v>15</v>
      </c>
      <c r="AT15" s="160">
        <v>15</v>
      </c>
      <c r="AU15" s="160">
        <v>15</v>
      </c>
      <c r="AV15" s="160">
        <v>10</v>
      </c>
      <c r="AW15" s="160">
        <f t="shared" ref="AW15:AW17" si="17">SUM(AP15:AV15)</f>
        <v>100</v>
      </c>
      <c r="AX15" s="158" t="s">
        <v>63</v>
      </c>
      <c r="AY15" s="158" t="s">
        <v>64</v>
      </c>
      <c r="AZ15" s="158" t="s">
        <v>63</v>
      </c>
      <c r="BA15" s="158" t="s">
        <v>63</v>
      </c>
      <c r="BB15" s="159">
        <v>100</v>
      </c>
      <c r="BC15" s="81" t="str">
        <f t="shared" ref="BC15:BC17" si="18">VLOOKUP(BB15,CLASIFICACIÓNCONTROLES,2)</f>
        <v>FUERTE</v>
      </c>
      <c r="BD15" s="285">
        <f t="shared" si="7"/>
        <v>100</v>
      </c>
      <c r="BE15" s="524" t="s">
        <v>112</v>
      </c>
      <c r="BF15" s="543">
        <v>1</v>
      </c>
      <c r="BG15" s="286">
        <f t="shared" ref="BG15:BG16" si="19">+AI15</f>
        <v>5</v>
      </c>
      <c r="BH15" s="319">
        <f t="shared" ref="BH15:BH16" si="20">+BF15*BG15</f>
        <v>5</v>
      </c>
      <c r="BI15" s="544" t="s">
        <v>61</v>
      </c>
      <c r="BJ15" s="288" t="s">
        <v>67</v>
      </c>
      <c r="BK15" s="352" t="s">
        <v>538</v>
      </c>
      <c r="BL15" s="352" t="s">
        <v>539</v>
      </c>
      <c r="BM15" s="350">
        <v>45717</v>
      </c>
      <c r="BN15" s="350">
        <v>45991</v>
      </c>
      <c r="BO15" s="353" t="s">
        <v>540</v>
      </c>
    </row>
    <row r="16" spans="1:215" ht="284.25" customHeight="1" x14ac:dyDescent="0.2">
      <c r="A16" s="327" t="s">
        <v>114</v>
      </c>
      <c r="B16" s="289" t="s">
        <v>109</v>
      </c>
      <c r="C16" s="290" t="s">
        <v>76</v>
      </c>
      <c r="D16" s="290" t="s">
        <v>339</v>
      </c>
      <c r="E16" s="133" t="s">
        <v>332</v>
      </c>
      <c r="F16" s="294" t="s">
        <v>369</v>
      </c>
      <c r="G16" s="290" t="s">
        <v>57</v>
      </c>
      <c r="H16" s="290" t="s">
        <v>57</v>
      </c>
      <c r="I16" s="290" t="s">
        <v>57</v>
      </c>
      <c r="J16" s="290" t="s">
        <v>57</v>
      </c>
      <c r="K16" s="290" t="s">
        <v>110</v>
      </c>
      <c r="L16" s="125" t="s">
        <v>305</v>
      </c>
      <c r="M16" s="282">
        <v>3</v>
      </c>
      <c r="N16" s="297" t="s">
        <v>59</v>
      </c>
      <c r="O16" s="301" t="s">
        <v>57</v>
      </c>
      <c r="P16" s="301" t="s">
        <v>57</v>
      </c>
      <c r="Q16" s="301" t="s">
        <v>57</v>
      </c>
      <c r="R16" s="301" t="s">
        <v>57</v>
      </c>
      <c r="S16" s="301" t="s">
        <v>57</v>
      </c>
      <c r="T16" s="301" t="s">
        <v>57</v>
      </c>
      <c r="U16" s="301" t="s">
        <v>57</v>
      </c>
      <c r="V16" s="301" t="s">
        <v>82</v>
      </c>
      <c r="W16" s="301" t="s">
        <v>57</v>
      </c>
      <c r="X16" s="301" t="s">
        <v>57</v>
      </c>
      <c r="Y16" s="301" t="s">
        <v>57</v>
      </c>
      <c r="Z16" s="301" t="s">
        <v>57</v>
      </c>
      <c r="AA16" s="301"/>
      <c r="AB16" s="301"/>
      <c r="AC16" s="301" t="s">
        <v>57</v>
      </c>
      <c r="AD16" s="301"/>
      <c r="AE16" s="301" t="s">
        <v>57</v>
      </c>
      <c r="AF16" s="301"/>
      <c r="AG16" s="301"/>
      <c r="AH16" s="281">
        <f t="shared" si="8"/>
        <v>13</v>
      </c>
      <c r="AI16" s="282">
        <f t="shared" si="12"/>
        <v>5</v>
      </c>
      <c r="AJ16" s="284" t="s">
        <v>298</v>
      </c>
      <c r="AK16" s="111">
        <f t="shared" si="16"/>
        <v>15</v>
      </c>
      <c r="AL16" s="298" t="str">
        <f>IF(AK16&lt;=2,"BAJO",IF(AND(AK16&gt;=2.1,AK16&lt;=6),"MODERADO",IF(AND(AK16&gt;=6.1,AK16&lt;=12),"ALTO", "EXTREMO")))</f>
        <v>EXTREMO</v>
      </c>
      <c r="AM16" s="137" t="s">
        <v>324</v>
      </c>
      <c r="AN16" s="205" t="s">
        <v>399</v>
      </c>
      <c r="AO16" s="160" t="s">
        <v>62</v>
      </c>
      <c r="AP16" s="160">
        <v>15</v>
      </c>
      <c r="AQ16" s="160">
        <v>15</v>
      </c>
      <c r="AR16" s="160">
        <v>15</v>
      </c>
      <c r="AS16" s="160">
        <v>15</v>
      </c>
      <c r="AT16" s="160">
        <v>15</v>
      </c>
      <c r="AU16" s="160">
        <v>15</v>
      </c>
      <c r="AV16" s="160">
        <v>10</v>
      </c>
      <c r="AW16" s="158">
        <f t="shared" si="17"/>
        <v>100</v>
      </c>
      <c r="AX16" s="158" t="s">
        <v>63</v>
      </c>
      <c r="AY16" s="158" t="s">
        <v>64</v>
      </c>
      <c r="AZ16" s="158" t="s">
        <v>63</v>
      </c>
      <c r="BA16" s="158" t="s">
        <v>63</v>
      </c>
      <c r="BB16" s="159">
        <v>100</v>
      </c>
      <c r="BC16" s="81" t="str">
        <f t="shared" si="18"/>
        <v>FUERTE</v>
      </c>
      <c r="BD16" s="285">
        <f t="shared" si="7"/>
        <v>100</v>
      </c>
      <c r="BE16" s="524" t="s">
        <v>65</v>
      </c>
      <c r="BF16" s="534">
        <v>1</v>
      </c>
      <c r="BG16" s="286">
        <f t="shared" si="19"/>
        <v>5</v>
      </c>
      <c r="BH16" s="319">
        <f t="shared" si="20"/>
        <v>5</v>
      </c>
      <c r="BI16" s="544" t="s">
        <v>61</v>
      </c>
      <c r="BJ16" s="288" t="s">
        <v>67</v>
      </c>
      <c r="BK16" s="352" t="s">
        <v>541</v>
      </c>
      <c r="BL16" s="352" t="s">
        <v>539</v>
      </c>
      <c r="BM16" s="350">
        <v>45748</v>
      </c>
      <c r="BN16" s="350">
        <v>46022</v>
      </c>
      <c r="BO16" s="353" t="s">
        <v>540</v>
      </c>
    </row>
    <row r="17" spans="1:68" ht="349.5" customHeight="1" x14ac:dyDescent="0.35">
      <c r="A17" s="387" t="s">
        <v>117</v>
      </c>
      <c r="B17" s="389" t="s">
        <v>109</v>
      </c>
      <c r="C17" s="290" t="s">
        <v>76</v>
      </c>
      <c r="D17" s="290" t="s">
        <v>115</v>
      </c>
      <c r="E17" s="385" t="s">
        <v>329</v>
      </c>
      <c r="F17" s="386" t="s">
        <v>365</v>
      </c>
      <c r="G17" s="391" t="s">
        <v>57</v>
      </c>
      <c r="H17" s="391" t="s">
        <v>57</v>
      </c>
      <c r="I17" s="391" t="s">
        <v>57</v>
      </c>
      <c r="J17" s="391" t="s">
        <v>57</v>
      </c>
      <c r="K17" s="391" t="s">
        <v>116</v>
      </c>
      <c r="L17" s="393" t="s">
        <v>297</v>
      </c>
      <c r="M17" s="395">
        <v>2</v>
      </c>
      <c r="N17" s="396" t="s">
        <v>81</v>
      </c>
      <c r="O17" s="398" t="s">
        <v>57</v>
      </c>
      <c r="P17" s="398" t="s">
        <v>57</v>
      </c>
      <c r="Q17" s="398" t="s">
        <v>57</v>
      </c>
      <c r="R17" s="398" t="s">
        <v>57</v>
      </c>
      <c r="S17" s="398" t="s">
        <v>57</v>
      </c>
      <c r="T17" s="398" t="s">
        <v>57</v>
      </c>
      <c r="U17" s="398" t="s">
        <v>82</v>
      </c>
      <c r="V17" s="398"/>
      <c r="W17" s="398" t="s">
        <v>57</v>
      </c>
      <c r="X17" s="398" t="s">
        <v>57</v>
      </c>
      <c r="Y17" s="398" t="s">
        <v>57</v>
      </c>
      <c r="Z17" s="398" t="s">
        <v>57</v>
      </c>
      <c r="AA17" s="398" t="s">
        <v>57</v>
      </c>
      <c r="AB17" s="398" t="s">
        <v>57</v>
      </c>
      <c r="AC17" s="398" t="s">
        <v>57</v>
      </c>
      <c r="AD17" s="398"/>
      <c r="AE17" s="398" t="s">
        <v>57</v>
      </c>
      <c r="AF17" s="398"/>
      <c r="AG17" s="398"/>
      <c r="AH17" s="399">
        <f t="shared" si="8"/>
        <v>14</v>
      </c>
      <c r="AI17" s="395">
        <f t="shared" si="12"/>
        <v>5</v>
      </c>
      <c r="AJ17" s="400" t="s">
        <v>298</v>
      </c>
      <c r="AK17" s="401">
        <f t="shared" si="16"/>
        <v>10</v>
      </c>
      <c r="AL17" s="402" t="s">
        <v>61</v>
      </c>
      <c r="AM17" s="137" t="s">
        <v>374</v>
      </c>
      <c r="AN17" s="190" t="s">
        <v>400</v>
      </c>
      <c r="AO17" s="160" t="s">
        <v>62</v>
      </c>
      <c r="AP17" s="158">
        <v>15</v>
      </c>
      <c r="AQ17" s="158">
        <v>15</v>
      </c>
      <c r="AR17" s="158">
        <v>15</v>
      </c>
      <c r="AS17" s="158">
        <v>15</v>
      </c>
      <c r="AT17" s="158">
        <v>15</v>
      </c>
      <c r="AU17" s="158">
        <v>15</v>
      </c>
      <c r="AV17" s="158">
        <v>10</v>
      </c>
      <c r="AW17" s="158">
        <f t="shared" si="17"/>
        <v>100</v>
      </c>
      <c r="AX17" s="158" t="s">
        <v>63</v>
      </c>
      <c r="AY17" s="158" t="s">
        <v>64</v>
      </c>
      <c r="AZ17" s="158" t="s">
        <v>63</v>
      </c>
      <c r="BA17" s="158" t="s">
        <v>63</v>
      </c>
      <c r="BB17" s="159">
        <v>100</v>
      </c>
      <c r="BC17" s="81" t="str">
        <f t="shared" si="18"/>
        <v>FUERTE</v>
      </c>
      <c r="BD17" s="303">
        <f t="shared" si="7"/>
        <v>100</v>
      </c>
      <c r="BE17" s="524" t="s">
        <v>65</v>
      </c>
      <c r="BF17" s="537">
        <v>1</v>
      </c>
      <c r="BG17" s="583">
        <f t="shared" ref="BG17" si="21">+AI17</f>
        <v>5</v>
      </c>
      <c r="BH17" s="407">
        <f t="shared" ref="BH17" si="22">+BF17*BG17</f>
        <v>5</v>
      </c>
      <c r="BI17" s="545" t="s">
        <v>61</v>
      </c>
      <c r="BJ17" s="408" t="s">
        <v>67</v>
      </c>
      <c r="BK17" s="352" t="s">
        <v>542</v>
      </c>
      <c r="BL17" s="352" t="s">
        <v>543</v>
      </c>
      <c r="BM17" s="354">
        <v>45809</v>
      </c>
      <c r="BN17" s="354">
        <v>46022</v>
      </c>
      <c r="BO17" s="651" t="s">
        <v>544</v>
      </c>
    </row>
    <row r="18" spans="1:68" ht="289.5" customHeight="1" x14ac:dyDescent="0.35">
      <c r="A18" s="388"/>
      <c r="B18" s="390"/>
      <c r="C18" s="290" t="s">
        <v>76</v>
      </c>
      <c r="D18" s="290" t="s">
        <v>401</v>
      </c>
      <c r="E18" s="304"/>
      <c r="F18" s="378"/>
      <c r="G18" s="291"/>
      <c r="H18" s="392"/>
      <c r="I18" s="392"/>
      <c r="J18" s="392"/>
      <c r="K18" s="392"/>
      <c r="L18" s="394"/>
      <c r="M18" s="397"/>
      <c r="N18" s="397"/>
      <c r="O18" s="403"/>
      <c r="P18" s="403"/>
      <c r="Q18" s="403"/>
      <c r="R18" s="403"/>
      <c r="S18" s="403"/>
      <c r="T18" s="403"/>
      <c r="U18" s="403"/>
      <c r="V18" s="403"/>
      <c r="W18" s="403"/>
      <c r="X18" s="403"/>
      <c r="Y18" s="403"/>
      <c r="Z18" s="403"/>
      <c r="AA18" s="403"/>
      <c r="AB18" s="403"/>
      <c r="AC18" s="403"/>
      <c r="AD18" s="403"/>
      <c r="AE18" s="403"/>
      <c r="AF18" s="403"/>
      <c r="AG18" s="403"/>
      <c r="AH18" s="404"/>
      <c r="AI18" s="405"/>
      <c r="AJ18" s="405"/>
      <c r="AK18" s="406"/>
      <c r="AL18" s="406"/>
      <c r="AM18" s="137" t="s">
        <v>375</v>
      </c>
      <c r="AN18" s="190" t="s">
        <v>406</v>
      </c>
      <c r="AO18" s="160" t="s">
        <v>62</v>
      </c>
      <c r="AP18" s="158">
        <v>15</v>
      </c>
      <c r="AQ18" s="158">
        <v>15</v>
      </c>
      <c r="AR18" s="158">
        <v>15</v>
      </c>
      <c r="AS18" s="158">
        <v>15</v>
      </c>
      <c r="AT18" s="158">
        <v>15</v>
      </c>
      <c r="AU18" s="158">
        <v>15</v>
      </c>
      <c r="AV18" s="158">
        <v>10</v>
      </c>
      <c r="AW18" s="158">
        <f t="shared" ref="AW18" si="23">SUM(AP18:AV18)</f>
        <v>100</v>
      </c>
      <c r="AX18" s="158" t="s">
        <v>63</v>
      </c>
      <c r="AY18" s="158" t="s">
        <v>64</v>
      </c>
      <c r="AZ18" s="158" t="s">
        <v>63</v>
      </c>
      <c r="BA18" s="158" t="s">
        <v>63</v>
      </c>
      <c r="BB18" s="159">
        <v>100</v>
      </c>
      <c r="BC18" s="81" t="str">
        <f t="shared" ref="BC18" si="24">VLOOKUP(BB18,CLASIFICACIÓNCONTROLES,2)</f>
        <v>FUERTE</v>
      </c>
      <c r="BD18" s="303">
        <f t="shared" ref="BD18" si="25">ROUND(AVERAGE(BB18:BB18),0)</f>
        <v>100</v>
      </c>
      <c r="BE18" s="524" t="s">
        <v>65</v>
      </c>
      <c r="BF18" s="571">
        <v>1</v>
      </c>
      <c r="BG18" s="409"/>
      <c r="BH18" s="409"/>
      <c r="BI18" s="546"/>
      <c r="BJ18" s="410"/>
      <c r="BK18" s="352" t="s">
        <v>545</v>
      </c>
      <c r="BL18" s="352" t="s">
        <v>546</v>
      </c>
      <c r="BM18" s="354">
        <v>45717</v>
      </c>
      <c r="BN18" s="354">
        <v>45991</v>
      </c>
      <c r="BO18" s="651" t="s">
        <v>547</v>
      </c>
    </row>
    <row r="19" spans="1:68" s="334" customFormat="1" ht="209.25" customHeight="1" x14ac:dyDescent="0.2">
      <c r="A19" s="323" t="s">
        <v>119</v>
      </c>
      <c r="B19" s="293" t="s">
        <v>109</v>
      </c>
      <c r="C19" s="139" t="s">
        <v>76</v>
      </c>
      <c r="D19" s="137" t="s">
        <v>307</v>
      </c>
      <c r="E19" s="133" t="s">
        <v>356</v>
      </c>
      <c r="F19" s="126" t="s">
        <v>337</v>
      </c>
      <c r="G19" s="139" t="s">
        <v>57</v>
      </c>
      <c r="H19" s="139" t="s">
        <v>57</v>
      </c>
      <c r="I19" s="139" t="s">
        <v>57</v>
      </c>
      <c r="J19" s="141" t="s">
        <v>57</v>
      </c>
      <c r="K19" s="139" t="s">
        <v>308</v>
      </c>
      <c r="L19" s="125" t="s">
        <v>297</v>
      </c>
      <c r="M19" s="101">
        <v>3</v>
      </c>
      <c r="N19" s="179" t="s">
        <v>59</v>
      </c>
      <c r="O19" s="301" t="s">
        <v>57</v>
      </c>
      <c r="P19" s="301" t="s">
        <v>57</v>
      </c>
      <c r="Q19" s="301" t="s">
        <v>57</v>
      </c>
      <c r="R19" s="301"/>
      <c r="S19" s="301" t="s">
        <v>57</v>
      </c>
      <c r="T19" s="301"/>
      <c r="U19" s="301" t="s">
        <v>57</v>
      </c>
      <c r="V19" s="301"/>
      <c r="W19" s="301"/>
      <c r="X19" s="301" t="s">
        <v>57</v>
      </c>
      <c r="Y19" s="301" t="s">
        <v>57</v>
      </c>
      <c r="Z19" s="301" t="s">
        <v>57</v>
      </c>
      <c r="AA19" s="301" t="s">
        <v>57</v>
      </c>
      <c r="AB19" s="301"/>
      <c r="AC19" s="301" t="s">
        <v>57</v>
      </c>
      <c r="AD19" s="301"/>
      <c r="AE19" s="301" t="s">
        <v>57</v>
      </c>
      <c r="AF19" s="301"/>
      <c r="AG19" s="301"/>
      <c r="AH19" s="160">
        <f t="shared" si="8"/>
        <v>11</v>
      </c>
      <c r="AI19" s="306">
        <f t="shared" ref="AI19:AI21" si="26">IF(AH19&lt;=5,3,IF(AND(AH19&gt;=6,AH19&lt;=11),4,5))</f>
        <v>4</v>
      </c>
      <c r="AJ19" s="103" t="s">
        <v>60</v>
      </c>
      <c r="AK19" s="180">
        <f t="shared" si="6"/>
        <v>12</v>
      </c>
      <c r="AL19" s="181" t="s">
        <v>61</v>
      </c>
      <c r="AM19" s="137" t="s">
        <v>309</v>
      </c>
      <c r="AN19" s="650" t="s">
        <v>118</v>
      </c>
      <c r="AO19" s="160" t="s">
        <v>62</v>
      </c>
      <c r="AP19" s="160">
        <v>15</v>
      </c>
      <c r="AQ19" s="160">
        <v>15</v>
      </c>
      <c r="AR19" s="160">
        <v>15</v>
      </c>
      <c r="AS19" s="160">
        <v>15</v>
      </c>
      <c r="AT19" s="160">
        <v>15</v>
      </c>
      <c r="AU19" s="160">
        <v>15</v>
      </c>
      <c r="AV19" s="160">
        <v>10</v>
      </c>
      <c r="AW19" s="160">
        <f>SUM(AP19:AV19)</f>
        <v>100</v>
      </c>
      <c r="AX19" s="160" t="s">
        <v>63</v>
      </c>
      <c r="AY19" s="160" t="s">
        <v>64</v>
      </c>
      <c r="AZ19" s="160" t="s">
        <v>63</v>
      </c>
      <c r="BA19" s="160" t="s">
        <v>63</v>
      </c>
      <c r="BB19" s="159">
        <v>100</v>
      </c>
      <c r="BC19" s="81" t="str">
        <f>VLOOKUP(BB19,CLASIFICACIÓNCONTROLES,2)</f>
        <v>FUERTE</v>
      </c>
      <c r="BD19" s="285">
        <f>+BB19</f>
        <v>100</v>
      </c>
      <c r="BE19" s="524" t="s">
        <v>65</v>
      </c>
      <c r="BF19" s="547">
        <v>1</v>
      </c>
      <c r="BG19" s="183">
        <f>+AI19</f>
        <v>4</v>
      </c>
      <c r="BH19" s="184">
        <f>+BF19*BG19</f>
        <v>4</v>
      </c>
      <c r="BI19" s="542" t="s">
        <v>66</v>
      </c>
      <c r="BJ19" s="219" t="s">
        <v>67</v>
      </c>
      <c r="BK19" s="160" t="s">
        <v>526</v>
      </c>
      <c r="BL19" s="160" t="s">
        <v>527</v>
      </c>
      <c r="BM19" s="354">
        <v>45809</v>
      </c>
      <c r="BN19" s="354">
        <v>45900</v>
      </c>
      <c r="BO19" s="651" t="s">
        <v>528</v>
      </c>
    </row>
    <row r="20" spans="1:68" s="334" customFormat="1" ht="208.5" customHeight="1" x14ac:dyDescent="0.2">
      <c r="A20" s="323" t="s">
        <v>123</v>
      </c>
      <c r="B20" s="293" t="s">
        <v>109</v>
      </c>
      <c r="C20" s="139" t="s">
        <v>76</v>
      </c>
      <c r="D20" s="137" t="s">
        <v>366</v>
      </c>
      <c r="E20" s="133" t="s">
        <v>340</v>
      </c>
      <c r="F20" s="126" t="s">
        <v>341</v>
      </c>
      <c r="G20" s="139" t="s">
        <v>57</v>
      </c>
      <c r="H20" s="139" t="s">
        <v>57</v>
      </c>
      <c r="I20" s="139" t="s">
        <v>57</v>
      </c>
      <c r="J20" s="141" t="s">
        <v>57</v>
      </c>
      <c r="K20" s="137" t="s">
        <v>370</v>
      </c>
      <c r="L20" s="125" t="s">
        <v>297</v>
      </c>
      <c r="M20" s="101">
        <v>3</v>
      </c>
      <c r="N20" s="179" t="s">
        <v>59</v>
      </c>
      <c r="O20" s="301" t="s">
        <v>57</v>
      </c>
      <c r="P20" s="301" t="s">
        <v>57</v>
      </c>
      <c r="Q20" s="301" t="s">
        <v>57</v>
      </c>
      <c r="R20" s="301"/>
      <c r="S20" s="301" t="s">
        <v>57</v>
      </c>
      <c r="T20" s="301" t="s">
        <v>57</v>
      </c>
      <c r="U20" s="301" t="s">
        <v>57</v>
      </c>
      <c r="V20" s="301" t="s">
        <v>57</v>
      </c>
      <c r="W20" s="301" t="s">
        <v>57</v>
      </c>
      <c r="X20" s="301" t="s">
        <v>57</v>
      </c>
      <c r="Y20" s="301" t="s">
        <v>57</v>
      </c>
      <c r="Z20" s="301" t="s">
        <v>57</v>
      </c>
      <c r="AA20" s="301" t="s">
        <v>57</v>
      </c>
      <c r="AB20" s="301"/>
      <c r="AC20" s="301" t="s">
        <v>57</v>
      </c>
      <c r="AD20" s="301"/>
      <c r="AE20" s="301" t="s">
        <v>57</v>
      </c>
      <c r="AF20" s="301"/>
      <c r="AG20" s="301"/>
      <c r="AH20" s="160">
        <f t="shared" si="8"/>
        <v>14</v>
      </c>
      <c r="AI20" s="306">
        <f t="shared" si="26"/>
        <v>5</v>
      </c>
      <c r="AJ20" s="185" t="s">
        <v>298</v>
      </c>
      <c r="AK20" s="180">
        <v>15</v>
      </c>
      <c r="AL20" s="181" t="s">
        <v>61</v>
      </c>
      <c r="AM20" s="124" t="s">
        <v>310</v>
      </c>
      <c r="AN20" s="650" t="s">
        <v>371</v>
      </c>
      <c r="AO20" s="160" t="s">
        <v>62</v>
      </c>
      <c r="AP20" s="160">
        <v>15</v>
      </c>
      <c r="AQ20" s="160">
        <v>15</v>
      </c>
      <c r="AR20" s="160">
        <v>15</v>
      </c>
      <c r="AS20" s="160">
        <v>15</v>
      </c>
      <c r="AT20" s="160">
        <v>15</v>
      </c>
      <c r="AU20" s="160">
        <v>15</v>
      </c>
      <c r="AV20" s="160">
        <v>10</v>
      </c>
      <c r="AW20" s="160">
        <f>SUM(AP20:AV20)</f>
        <v>100</v>
      </c>
      <c r="AX20" s="160" t="s">
        <v>63</v>
      </c>
      <c r="AY20" s="160" t="s">
        <v>64</v>
      </c>
      <c r="AZ20" s="160" t="s">
        <v>63</v>
      </c>
      <c r="BA20" s="160" t="s">
        <v>63</v>
      </c>
      <c r="BB20" s="159">
        <v>100</v>
      </c>
      <c r="BC20" s="81" t="str">
        <f>VLOOKUP(BB20,CLASIFICACIÓNCONTROLES,2)</f>
        <v>FUERTE</v>
      </c>
      <c r="BD20" s="285">
        <f>+BB20</f>
        <v>100</v>
      </c>
      <c r="BE20" s="524" t="s">
        <v>65</v>
      </c>
      <c r="BF20" s="547">
        <v>1</v>
      </c>
      <c r="BG20" s="183">
        <f>+AI20</f>
        <v>5</v>
      </c>
      <c r="BH20" s="187">
        <f>+BF20*BG20</f>
        <v>5</v>
      </c>
      <c r="BI20" s="548" t="s">
        <v>61</v>
      </c>
      <c r="BJ20" s="219" t="s">
        <v>67</v>
      </c>
      <c r="BK20" s="160" t="s">
        <v>531</v>
      </c>
      <c r="BL20" s="160" t="s">
        <v>529</v>
      </c>
      <c r="BM20" s="354">
        <v>45779</v>
      </c>
      <c r="BN20" s="354">
        <v>45900</v>
      </c>
      <c r="BO20" s="651" t="s">
        <v>523</v>
      </c>
    </row>
    <row r="21" spans="1:68" s="334" customFormat="1" ht="263.25" customHeight="1" x14ac:dyDescent="0.2">
      <c r="A21" s="323" t="s">
        <v>127</v>
      </c>
      <c r="B21" s="293" t="s">
        <v>109</v>
      </c>
      <c r="C21" s="139" t="s">
        <v>53</v>
      </c>
      <c r="D21" s="137" t="s">
        <v>311</v>
      </c>
      <c r="E21" s="133" t="s">
        <v>120</v>
      </c>
      <c r="F21" s="126" t="s">
        <v>312</v>
      </c>
      <c r="G21" s="139" t="s">
        <v>57</v>
      </c>
      <c r="H21" s="139" t="s">
        <v>57</v>
      </c>
      <c r="I21" s="139" t="s">
        <v>57</v>
      </c>
      <c r="J21" s="141" t="s">
        <v>57</v>
      </c>
      <c r="K21" s="137" t="s">
        <v>121</v>
      </c>
      <c r="L21" s="125" t="s">
        <v>305</v>
      </c>
      <c r="M21" s="101">
        <v>3</v>
      </c>
      <c r="N21" s="179" t="s">
        <v>59</v>
      </c>
      <c r="O21" s="301" t="s">
        <v>57</v>
      </c>
      <c r="P21" s="301" t="s">
        <v>57</v>
      </c>
      <c r="Q21" s="301" t="s">
        <v>57</v>
      </c>
      <c r="R21" s="301" t="s">
        <v>57</v>
      </c>
      <c r="S21" s="301" t="s">
        <v>57</v>
      </c>
      <c r="T21" s="301" t="s">
        <v>57</v>
      </c>
      <c r="U21" s="301" t="s">
        <v>57</v>
      </c>
      <c r="V21" s="301" t="s">
        <v>57</v>
      </c>
      <c r="W21" s="301" t="s">
        <v>57</v>
      </c>
      <c r="X21" s="301" t="s">
        <v>57</v>
      </c>
      <c r="Y21" s="301" t="s">
        <v>57</v>
      </c>
      <c r="Z21" s="301" t="s">
        <v>57</v>
      </c>
      <c r="AA21" s="301"/>
      <c r="AB21" s="301"/>
      <c r="AC21" s="301" t="s">
        <v>57</v>
      </c>
      <c r="AD21" s="301" t="s">
        <v>57</v>
      </c>
      <c r="AE21" s="301" t="s">
        <v>57</v>
      </c>
      <c r="AF21" s="136"/>
      <c r="AG21" s="301" t="s">
        <v>57</v>
      </c>
      <c r="AH21" s="160">
        <f t="shared" si="8"/>
        <v>16</v>
      </c>
      <c r="AI21" s="306">
        <f t="shared" si="26"/>
        <v>5</v>
      </c>
      <c r="AJ21" s="185" t="s">
        <v>298</v>
      </c>
      <c r="AK21" s="186">
        <f t="shared" si="6"/>
        <v>15</v>
      </c>
      <c r="AL21" s="181" t="str">
        <f>IF(AK21&lt;=2,"BAJO",IF(AND(AK21&gt;=2.1,AK21&lt;=6),"MODERADO",IF(AND(AK21&gt;=6.1,AK21&lt;=12),"ALTO", "EXTREMO")))</f>
        <v>EXTREMO</v>
      </c>
      <c r="AM21" s="137" t="s">
        <v>122</v>
      </c>
      <c r="AN21" s="650" t="s">
        <v>313</v>
      </c>
      <c r="AO21" s="160" t="s">
        <v>62</v>
      </c>
      <c r="AP21" s="160">
        <v>15</v>
      </c>
      <c r="AQ21" s="160">
        <v>15</v>
      </c>
      <c r="AR21" s="160">
        <v>15</v>
      </c>
      <c r="AS21" s="160">
        <v>15</v>
      </c>
      <c r="AT21" s="160">
        <v>15</v>
      </c>
      <c r="AU21" s="160">
        <v>15</v>
      </c>
      <c r="AV21" s="160">
        <v>10</v>
      </c>
      <c r="AW21" s="160">
        <f>SUM(AP21:AV21)</f>
        <v>100</v>
      </c>
      <c r="AX21" s="160" t="s">
        <v>63</v>
      </c>
      <c r="AY21" s="160" t="s">
        <v>64</v>
      </c>
      <c r="AZ21" s="160" t="s">
        <v>63</v>
      </c>
      <c r="BA21" s="160" t="s">
        <v>63</v>
      </c>
      <c r="BB21" s="159">
        <v>100</v>
      </c>
      <c r="BC21" s="81" t="str">
        <f>VLOOKUP(BB21,CLASIFICACIÓNCONTROLES,2)</f>
        <v>FUERTE</v>
      </c>
      <c r="BD21" s="285">
        <f>+BB21</f>
        <v>100</v>
      </c>
      <c r="BE21" s="524" t="s">
        <v>65</v>
      </c>
      <c r="BF21" s="547">
        <v>1</v>
      </c>
      <c r="BG21" s="183">
        <f>+AI21</f>
        <v>5</v>
      </c>
      <c r="BH21" s="187">
        <f>+BF21*BG21</f>
        <v>5</v>
      </c>
      <c r="BI21" s="548" t="s">
        <v>61</v>
      </c>
      <c r="BJ21" s="219" t="s">
        <v>67</v>
      </c>
      <c r="BK21" s="160" t="s">
        <v>530</v>
      </c>
      <c r="BL21" s="160" t="s">
        <v>524</v>
      </c>
      <c r="BM21" s="354">
        <v>45809</v>
      </c>
      <c r="BN21" s="652">
        <v>45900</v>
      </c>
      <c r="BO21" s="355" t="s">
        <v>525</v>
      </c>
    </row>
    <row r="22" spans="1:68" ht="234.75" customHeight="1" x14ac:dyDescent="0.35">
      <c r="A22" s="387" t="s">
        <v>133</v>
      </c>
      <c r="B22" s="432" t="s">
        <v>109</v>
      </c>
      <c r="C22" s="411" t="s">
        <v>53</v>
      </c>
      <c r="D22" s="412" t="s">
        <v>353</v>
      </c>
      <c r="E22" s="413" t="s">
        <v>124</v>
      </c>
      <c r="F22" s="414" t="s">
        <v>367</v>
      </c>
      <c r="G22" s="412" t="s">
        <v>57</v>
      </c>
      <c r="H22" s="412" t="s">
        <v>57</v>
      </c>
      <c r="I22" s="412" t="s">
        <v>57</v>
      </c>
      <c r="J22" s="412" t="s">
        <v>57</v>
      </c>
      <c r="K22" s="412" t="s">
        <v>125</v>
      </c>
      <c r="L22" s="419" t="s">
        <v>297</v>
      </c>
      <c r="M22" s="420">
        <v>3</v>
      </c>
      <c r="N22" s="421" t="s">
        <v>59</v>
      </c>
      <c r="O22" s="422" t="s">
        <v>57</v>
      </c>
      <c r="P22" s="422" t="s">
        <v>57</v>
      </c>
      <c r="Q22" s="422" t="s">
        <v>57</v>
      </c>
      <c r="R22" s="422" t="s">
        <v>57</v>
      </c>
      <c r="S22" s="422" t="s">
        <v>57</v>
      </c>
      <c r="T22" s="422" t="s">
        <v>57</v>
      </c>
      <c r="U22" s="422" t="s">
        <v>57</v>
      </c>
      <c r="V22" s="422" t="s">
        <v>57</v>
      </c>
      <c r="W22" s="422" t="s">
        <v>57</v>
      </c>
      <c r="X22" s="422" t="s">
        <v>57</v>
      </c>
      <c r="Y22" s="422" t="s">
        <v>57</v>
      </c>
      <c r="Z22" s="422" t="s">
        <v>57</v>
      </c>
      <c r="AA22" s="422" t="s">
        <v>57</v>
      </c>
      <c r="AB22" s="422" t="s">
        <v>57</v>
      </c>
      <c r="AC22" s="422" t="s">
        <v>57</v>
      </c>
      <c r="AD22" s="422"/>
      <c r="AE22" s="422"/>
      <c r="AF22" s="422"/>
      <c r="AG22" s="422"/>
      <c r="AH22" s="423">
        <f>COUNTIF(O22:AG23,"X")</f>
        <v>15</v>
      </c>
      <c r="AI22" s="420">
        <v>5</v>
      </c>
      <c r="AJ22" s="400" t="s">
        <v>298</v>
      </c>
      <c r="AK22" s="401">
        <v>15</v>
      </c>
      <c r="AL22" s="424" t="s">
        <v>61</v>
      </c>
      <c r="AM22" s="137" t="s">
        <v>126</v>
      </c>
      <c r="AN22" s="182" t="s">
        <v>441</v>
      </c>
      <c r="AO22" s="171" t="s">
        <v>62</v>
      </c>
      <c r="AP22" s="171">
        <v>15</v>
      </c>
      <c r="AQ22" s="171">
        <v>15</v>
      </c>
      <c r="AR22" s="171">
        <v>15</v>
      </c>
      <c r="AS22" s="171">
        <v>15</v>
      </c>
      <c r="AT22" s="171">
        <v>15</v>
      </c>
      <c r="AU22" s="171">
        <v>15</v>
      </c>
      <c r="AV22" s="171">
        <v>10</v>
      </c>
      <c r="AW22" s="171">
        <f t="shared" si="4"/>
        <v>100</v>
      </c>
      <c r="AX22" s="171" t="s">
        <v>63</v>
      </c>
      <c r="AY22" s="171" t="s">
        <v>64</v>
      </c>
      <c r="AZ22" s="171" t="s">
        <v>63</v>
      </c>
      <c r="BA22" s="171" t="s">
        <v>63</v>
      </c>
      <c r="BB22" s="172">
        <v>100</v>
      </c>
      <c r="BC22" s="81" t="str">
        <f t="shared" ref="BC22" si="27">VLOOKUP(BB22,CLASIFICACIÓNCONTROLES,2)</f>
        <v>FUERTE</v>
      </c>
      <c r="BD22" s="585">
        <f>+(100+100)/2</f>
        <v>100</v>
      </c>
      <c r="BE22" s="617" t="s">
        <v>65</v>
      </c>
      <c r="BF22" s="586">
        <v>1</v>
      </c>
      <c r="BG22" s="587">
        <f>+AI22</f>
        <v>5</v>
      </c>
      <c r="BH22" s="407">
        <f>+BF22*BG22</f>
        <v>5</v>
      </c>
      <c r="BI22" s="545" t="s">
        <v>61</v>
      </c>
      <c r="BJ22" s="635" t="s">
        <v>67</v>
      </c>
      <c r="BK22" s="453" t="s">
        <v>444</v>
      </c>
      <c r="BL22" s="399" t="s">
        <v>445</v>
      </c>
      <c r="BM22" s="608">
        <v>45322</v>
      </c>
      <c r="BN22" s="608">
        <v>45716</v>
      </c>
      <c r="BO22" s="638" t="s">
        <v>464</v>
      </c>
    </row>
    <row r="23" spans="1:68" ht="221.25" customHeight="1" x14ac:dyDescent="0.35">
      <c r="A23" s="469"/>
      <c r="B23" s="418"/>
      <c r="C23" s="415"/>
      <c r="D23" s="416"/>
      <c r="E23" s="417"/>
      <c r="F23" s="414"/>
      <c r="G23" s="416"/>
      <c r="H23" s="416"/>
      <c r="I23" s="416"/>
      <c r="J23" s="416"/>
      <c r="K23" s="416"/>
      <c r="L23" s="425"/>
      <c r="M23" s="426"/>
      <c r="N23" s="426"/>
      <c r="O23" s="427"/>
      <c r="P23" s="427"/>
      <c r="Q23" s="427"/>
      <c r="R23" s="427"/>
      <c r="S23" s="427"/>
      <c r="T23" s="427"/>
      <c r="U23" s="427"/>
      <c r="V23" s="427"/>
      <c r="W23" s="427"/>
      <c r="X23" s="427"/>
      <c r="Y23" s="427"/>
      <c r="Z23" s="427"/>
      <c r="AA23" s="427"/>
      <c r="AB23" s="427"/>
      <c r="AC23" s="427"/>
      <c r="AD23" s="427"/>
      <c r="AE23" s="427"/>
      <c r="AF23" s="427"/>
      <c r="AG23" s="427"/>
      <c r="AH23" s="428"/>
      <c r="AI23" s="429"/>
      <c r="AJ23" s="429"/>
      <c r="AK23" s="430"/>
      <c r="AL23" s="429"/>
      <c r="AM23" s="137" t="s">
        <v>442</v>
      </c>
      <c r="AN23" s="182" t="s">
        <v>443</v>
      </c>
      <c r="AO23" s="171" t="s">
        <v>62</v>
      </c>
      <c r="AP23" s="171">
        <v>15</v>
      </c>
      <c r="AQ23" s="171">
        <v>15</v>
      </c>
      <c r="AR23" s="171">
        <v>15</v>
      </c>
      <c r="AS23" s="171">
        <v>15</v>
      </c>
      <c r="AT23" s="171">
        <v>15</v>
      </c>
      <c r="AU23" s="171">
        <v>15</v>
      </c>
      <c r="AV23" s="171">
        <v>10</v>
      </c>
      <c r="AW23" s="171">
        <f t="shared" ref="AW23" si="28">SUM(AP23:AV23)</f>
        <v>100</v>
      </c>
      <c r="AX23" s="171" t="s">
        <v>63</v>
      </c>
      <c r="AY23" s="171" t="s">
        <v>64</v>
      </c>
      <c r="AZ23" s="171" t="s">
        <v>63</v>
      </c>
      <c r="BA23" s="171" t="s">
        <v>63</v>
      </c>
      <c r="BB23" s="172">
        <v>100</v>
      </c>
      <c r="BC23" s="81" t="s">
        <v>65</v>
      </c>
      <c r="BD23" s="380"/>
      <c r="BE23" s="584"/>
      <c r="BF23" s="588"/>
      <c r="BG23" s="433"/>
      <c r="BH23" s="433"/>
      <c r="BI23" s="549"/>
      <c r="BJ23" s="636" t="s">
        <v>82</v>
      </c>
      <c r="BK23" s="621"/>
      <c r="BL23" s="622"/>
      <c r="BM23" s="637"/>
      <c r="BN23" s="637"/>
      <c r="BO23" s="356"/>
    </row>
    <row r="24" spans="1:68" ht="291.75" customHeight="1" x14ac:dyDescent="0.2">
      <c r="A24" s="322" t="s">
        <v>137</v>
      </c>
      <c r="B24" s="140" t="s">
        <v>109</v>
      </c>
      <c r="C24" s="123" t="s">
        <v>76</v>
      </c>
      <c r="D24" s="139" t="s">
        <v>128</v>
      </c>
      <c r="E24" s="133" t="s">
        <v>129</v>
      </c>
      <c r="F24" s="126" t="s">
        <v>130</v>
      </c>
      <c r="G24" s="129" t="s">
        <v>57</v>
      </c>
      <c r="H24" s="129" t="s">
        <v>57</v>
      </c>
      <c r="I24" s="129" t="s">
        <v>57</v>
      </c>
      <c r="J24" s="138" t="s">
        <v>57</v>
      </c>
      <c r="K24" s="141" t="s">
        <v>131</v>
      </c>
      <c r="L24" s="125" t="s">
        <v>297</v>
      </c>
      <c r="M24" s="99">
        <v>3</v>
      </c>
      <c r="N24" s="76" t="s">
        <v>59</v>
      </c>
      <c r="O24" s="122" t="s">
        <v>57</v>
      </c>
      <c r="P24" s="122" t="s">
        <v>57</v>
      </c>
      <c r="Q24" s="122" t="s">
        <v>57</v>
      </c>
      <c r="R24" s="122"/>
      <c r="S24" s="122" t="s">
        <v>57</v>
      </c>
      <c r="T24" s="122"/>
      <c r="U24" s="122" t="s">
        <v>57</v>
      </c>
      <c r="V24" s="122"/>
      <c r="W24" s="122"/>
      <c r="X24" s="122" t="s">
        <v>57</v>
      </c>
      <c r="Y24" s="122" t="s">
        <v>57</v>
      </c>
      <c r="Z24" s="122" t="s">
        <v>57</v>
      </c>
      <c r="AA24" s="122"/>
      <c r="AB24" s="122" t="s">
        <v>57</v>
      </c>
      <c r="AC24" s="122"/>
      <c r="AD24" s="122" t="s">
        <v>57</v>
      </c>
      <c r="AE24" s="122" t="s">
        <v>57</v>
      </c>
      <c r="AF24" s="122"/>
      <c r="AG24" s="122"/>
      <c r="AH24" s="207">
        <f t="shared" ref="AH24" si="29">COUNTIF(O24:AG24,"X")</f>
        <v>11</v>
      </c>
      <c r="AI24" s="110">
        <v>5</v>
      </c>
      <c r="AJ24" s="113" t="s">
        <v>298</v>
      </c>
      <c r="AK24" s="315">
        <f t="shared" ref="AK24" si="30">+M24*AI24</f>
        <v>15</v>
      </c>
      <c r="AL24" s="298" t="s">
        <v>61</v>
      </c>
      <c r="AM24" s="137" t="s">
        <v>132</v>
      </c>
      <c r="AN24" s="227" t="s">
        <v>386</v>
      </c>
      <c r="AO24" s="207" t="s">
        <v>62</v>
      </c>
      <c r="AP24" s="158">
        <v>15</v>
      </c>
      <c r="AQ24" s="158">
        <v>15</v>
      </c>
      <c r="AR24" s="158">
        <v>15</v>
      </c>
      <c r="AS24" s="158">
        <v>15</v>
      </c>
      <c r="AT24" s="158">
        <v>15</v>
      </c>
      <c r="AU24" s="158">
        <v>15</v>
      </c>
      <c r="AV24" s="158">
        <v>10</v>
      </c>
      <c r="AW24" s="90">
        <f t="shared" si="4"/>
        <v>100</v>
      </c>
      <c r="AX24" s="90" t="s">
        <v>63</v>
      </c>
      <c r="AY24" s="90" t="s">
        <v>64</v>
      </c>
      <c r="AZ24" s="90" t="s">
        <v>63</v>
      </c>
      <c r="BA24" s="90" t="s">
        <v>63</v>
      </c>
      <c r="BB24" s="80">
        <v>100</v>
      </c>
      <c r="BC24" s="81" t="s">
        <v>65</v>
      </c>
      <c r="BD24" s="285">
        <v>100</v>
      </c>
      <c r="BE24" s="524" t="s">
        <v>65</v>
      </c>
      <c r="BF24" s="535">
        <v>1</v>
      </c>
      <c r="BG24" s="91">
        <f t="shared" ref="BG24:BG26" si="31">+AI24</f>
        <v>5</v>
      </c>
      <c r="BH24" s="96">
        <f t="shared" ref="BH24" si="32">+BF24*BG24</f>
        <v>5</v>
      </c>
      <c r="BI24" s="548" t="s">
        <v>61</v>
      </c>
      <c r="BJ24" s="302" t="s">
        <v>67</v>
      </c>
      <c r="BK24" s="351" t="s">
        <v>514</v>
      </c>
      <c r="BL24" s="158" t="s">
        <v>515</v>
      </c>
      <c r="BM24" s="354">
        <v>45748</v>
      </c>
      <c r="BN24" s="354">
        <v>45869</v>
      </c>
      <c r="BO24" s="349" t="s">
        <v>516</v>
      </c>
      <c r="BP24" s="330" t="s">
        <v>82</v>
      </c>
    </row>
    <row r="25" spans="1:68" ht="168" customHeight="1" x14ac:dyDescent="0.2">
      <c r="A25" s="322" t="s">
        <v>141</v>
      </c>
      <c r="B25" s="140" t="s">
        <v>109</v>
      </c>
      <c r="C25" s="123" t="s">
        <v>76</v>
      </c>
      <c r="D25" s="139" t="s">
        <v>134</v>
      </c>
      <c r="E25" s="133" t="s">
        <v>391</v>
      </c>
      <c r="F25" s="126" t="s">
        <v>135</v>
      </c>
      <c r="G25" s="129" t="s">
        <v>57</v>
      </c>
      <c r="H25" s="129" t="s">
        <v>57</v>
      </c>
      <c r="I25" s="129" t="s">
        <v>57</v>
      </c>
      <c r="J25" s="138" t="s">
        <v>57</v>
      </c>
      <c r="K25" s="141" t="s">
        <v>131</v>
      </c>
      <c r="L25" s="296" t="s">
        <v>300</v>
      </c>
      <c r="M25" s="99">
        <v>3</v>
      </c>
      <c r="N25" s="76" t="s">
        <v>59</v>
      </c>
      <c r="O25" s="122" t="s">
        <v>57</v>
      </c>
      <c r="P25" s="122" t="s">
        <v>57</v>
      </c>
      <c r="Q25" s="122" t="s">
        <v>57</v>
      </c>
      <c r="R25" s="122"/>
      <c r="S25" s="122" t="s">
        <v>57</v>
      </c>
      <c r="T25" s="122"/>
      <c r="U25" s="122" t="s">
        <v>57</v>
      </c>
      <c r="V25" s="122"/>
      <c r="W25" s="122"/>
      <c r="X25" s="122" t="s">
        <v>57</v>
      </c>
      <c r="Y25" s="122" t="s">
        <v>57</v>
      </c>
      <c r="Z25" s="122" t="s">
        <v>57</v>
      </c>
      <c r="AA25" s="122"/>
      <c r="AB25" s="122" t="s">
        <v>57</v>
      </c>
      <c r="AC25" s="122"/>
      <c r="AD25" s="122" t="s">
        <v>57</v>
      </c>
      <c r="AE25" s="122" t="s">
        <v>57</v>
      </c>
      <c r="AF25" s="122"/>
      <c r="AG25" s="122"/>
      <c r="AH25" s="207">
        <f t="shared" ref="AH25:AH26" si="33">COUNTIF(O25:AG25,"X")</f>
        <v>11</v>
      </c>
      <c r="AI25" s="113">
        <v>5</v>
      </c>
      <c r="AJ25" s="113" t="s">
        <v>298</v>
      </c>
      <c r="AK25" s="315">
        <f t="shared" ref="AK25:AK26" si="34">+M25*AI25</f>
        <v>15</v>
      </c>
      <c r="AL25" s="298" t="s">
        <v>61</v>
      </c>
      <c r="AM25" s="137" t="s">
        <v>126</v>
      </c>
      <c r="AN25" s="227" t="s">
        <v>136</v>
      </c>
      <c r="AO25" s="207" t="s">
        <v>62</v>
      </c>
      <c r="AP25" s="158">
        <v>15</v>
      </c>
      <c r="AQ25" s="158">
        <v>15</v>
      </c>
      <c r="AR25" s="158">
        <v>15</v>
      </c>
      <c r="AS25" s="158">
        <v>15</v>
      </c>
      <c r="AT25" s="158">
        <v>15</v>
      </c>
      <c r="AU25" s="158">
        <v>15</v>
      </c>
      <c r="AV25" s="158">
        <v>10</v>
      </c>
      <c r="AW25" s="90">
        <f t="shared" ref="AW25" si="35">SUM(AP25:AV25)</f>
        <v>100</v>
      </c>
      <c r="AX25" s="90" t="s">
        <v>63</v>
      </c>
      <c r="AY25" s="90" t="s">
        <v>64</v>
      </c>
      <c r="AZ25" s="90" t="s">
        <v>63</v>
      </c>
      <c r="BA25" s="90" t="s">
        <v>63</v>
      </c>
      <c r="BB25" s="80">
        <v>100</v>
      </c>
      <c r="BC25" s="81" t="s">
        <v>65</v>
      </c>
      <c r="BD25" s="82">
        <v>100</v>
      </c>
      <c r="BE25" s="523" t="s">
        <v>65</v>
      </c>
      <c r="BF25" s="535">
        <v>1</v>
      </c>
      <c r="BG25" s="91">
        <f t="shared" si="31"/>
        <v>5</v>
      </c>
      <c r="BH25" s="96">
        <f t="shared" ref="BH25:BH26" si="36">+BF25*BG25</f>
        <v>5</v>
      </c>
      <c r="BI25" s="548" t="s">
        <v>61</v>
      </c>
      <c r="BJ25" s="302" t="s">
        <v>67</v>
      </c>
      <c r="BK25" s="351" t="s">
        <v>517</v>
      </c>
      <c r="BL25" s="158" t="s">
        <v>518</v>
      </c>
      <c r="BM25" s="354">
        <v>45762</v>
      </c>
      <c r="BN25" s="354">
        <v>45900</v>
      </c>
      <c r="BO25" s="349" t="s">
        <v>519</v>
      </c>
    </row>
    <row r="26" spans="1:68" ht="211.5" customHeight="1" x14ac:dyDescent="0.2">
      <c r="A26" s="323" t="s">
        <v>150</v>
      </c>
      <c r="B26" s="140" t="s">
        <v>109</v>
      </c>
      <c r="C26" s="225" t="s">
        <v>76</v>
      </c>
      <c r="D26" s="178" t="s">
        <v>411</v>
      </c>
      <c r="E26" s="164" t="s">
        <v>138</v>
      </c>
      <c r="F26" s="201" t="s">
        <v>412</v>
      </c>
      <c r="G26" s="139" t="s">
        <v>57</v>
      </c>
      <c r="H26" s="139" t="s">
        <v>57</v>
      </c>
      <c r="I26" s="139" t="s">
        <v>57</v>
      </c>
      <c r="J26" s="139" t="s">
        <v>57</v>
      </c>
      <c r="K26" s="141" t="s">
        <v>139</v>
      </c>
      <c r="L26" s="125" t="s">
        <v>297</v>
      </c>
      <c r="M26" s="94">
        <v>5</v>
      </c>
      <c r="N26" s="115" t="s">
        <v>140</v>
      </c>
      <c r="O26" s="280" t="s">
        <v>57</v>
      </c>
      <c r="P26" s="143" t="s">
        <v>57</v>
      </c>
      <c r="Q26" s="143" t="s">
        <v>57</v>
      </c>
      <c r="R26" s="143" t="s">
        <v>57</v>
      </c>
      <c r="S26" s="143" t="s">
        <v>57</v>
      </c>
      <c r="T26" s="143" t="s">
        <v>57</v>
      </c>
      <c r="U26" s="143" t="s">
        <v>57</v>
      </c>
      <c r="V26" s="143" t="s">
        <v>57</v>
      </c>
      <c r="W26" s="143"/>
      <c r="X26" s="143" t="s">
        <v>57</v>
      </c>
      <c r="Y26" s="143"/>
      <c r="Z26" s="143" t="s">
        <v>57</v>
      </c>
      <c r="AA26" s="143"/>
      <c r="AB26" s="143"/>
      <c r="AC26" s="143" t="s">
        <v>57</v>
      </c>
      <c r="AD26" s="143"/>
      <c r="AE26" s="143" t="s">
        <v>57</v>
      </c>
      <c r="AF26" s="143"/>
      <c r="AG26" s="143"/>
      <c r="AH26" s="143">
        <f t="shared" si="33"/>
        <v>12</v>
      </c>
      <c r="AI26" s="282">
        <f t="shared" ref="AI26" si="37">IF(AH26&lt;=5,3,IF(AND(AH26&gt;=6,AH26&lt;=11),4,5))</f>
        <v>5</v>
      </c>
      <c r="AJ26" s="284" t="s">
        <v>298</v>
      </c>
      <c r="AK26" s="111">
        <f t="shared" si="34"/>
        <v>25</v>
      </c>
      <c r="AL26" s="298" t="str">
        <f>IF(AK26&lt;=2,"BAJO",IF(AND(AK26&gt;=2.1,AK26&lt;=6),"MODERADO",IF(AND(AK26&gt;=6.1,AK26&lt;=12),"ALTO", "EXTREMO")))</f>
        <v>EXTREMO</v>
      </c>
      <c r="AM26" s="590" t="s">
        <v>410</v>
      </c>
      <c r="AN26" s="591" t="s">
        <v>413</v>
      </c>
      <c r="AO26" s="158" t="s">
        <v>62</v>
      </c>
      <c r="AP26" s="158">
        <v>15</v>
      </c>
      <c r="AQ26" s="158">
        <v>15</v>
      </c>
      <c r="AR26" s="158">
        <v>15</v>
      </c>
      <c r="AS26" s="158">
        <v>15</v>
      </c>
      <c r="AT26" s="158">
        <v>15</v>
      </c>
      <c r="AU26" s="158">
        <v>15</v>
      </c>
      <c r="AV26" s="158">
        <v>10</v>
      </c>
      <c r="AW26" s="158">
        <f t="shared" ref="AW26" si="38">SUM(AP26:AV26)</f>
        <v>100</v>
      </c>
      <c r="AX26" s="158" t="s">
        <v>63</v>
      </c>
      <c r="AY26" s="158" t="s">
        <v>64</v>
      </c>
      <c r="AZ26" s="158" t="s">
        <v>63</v>
      </c>
      <c r="BA26" s="158" t="s">
        <v>63</v>
      </c>
      <c r="BB26" s="159">
        <v>100</v>
      </c>
      <c r="BC26" s="81" t="str">
        <f t="shared" ref="BC26" si="39">VLOOKUP(BB26,CLASIFICACIÓNCONTROLES,2)</f>
        <v>FUERTE</v>
      </c>
      <c r="BD26" s="285">
        <f>ROUND(AVERAGE(BB26:BB26),0)</f>
        <v>100</v>
      </c>
      <c r="BE26" s="524" t="s">
        <v>65</v>
      </c>
      <c r="BF26" s="535">
        <v>3</v>
      </c>
      <c r="BG26" s="91">
        <f t="shared" si="31"/>
        <v>5</v>
      </c>
      <c r="BH26" s="96">
        <f t="shared" si="36"/>
        <v>15</v>
      </c>
      <c r="BI26" s="548" t="s">
        <v>61</v>
      </c>
      <c r="BJ26" s="220" t="s">
        <v>67</v>
      </c>
      <c r="BK26" s="351" t="s">
        <v>520</v>
      </c>
      <c r="BL26" s="158" t="s">
        <v>521</v>
      </c>
      <c r="BM26" s="354">
        <v>45762</v>
      </c>
      <c r="BN26" s="354">
        <v>45991</v>
      </c>
      <c r="BO26" s="349" t="s">
        <v>522</v>
      </c>
    </row>
    <row r="27" spans="1:68" ht="222.75" customHeight="1" x14ac:dyDescent="0.2">
      <c r="A27" s="322" t="s">
        <v>155</v>
      </c>
      <c r="B27" s="289" t="s">
        <v>142</v>
      </c>
      <c r="C27" s="225" t="s">
        <v>143</v>
      </c>
      <c r="D27" s="137" t="s">
        <v>144</v>
      </c>
      <c r="E27" s="133" t="s">
        <v>145</v>
      </c>
      <c r="F27" s="126" t="s">
        <v>146</v>
      </c>
      <c r="G27" s="139" t="s">
        <v>57</v>
      </c>
      <c r="H27" s="139" t="s">
        <v>57</v>
      </c>
      <c r="I27" s="139" t="s">
        <v>57</v>
      </c>
      <c r="J27" s="139" t="s">
        <v>57</v>
      </c>
      <c r="K27" s="141" t="s">
        <v>147</v>
      </c>
      <c r="L27" s="125" t="s">
        <v>297</v>
      </c>
      <c r="M27" s="94">
        <v>3</v>
      </c>
      <c r="N27" s="76" t="s">
        <v>59</v>
      </c>
      <c r="O27" s="280" t="s">
        <v>57</v>
      </c>
      <c r="P27" s="143" t="s">
        <v>57</v>
      </c>
      <c r="Q27" s="143"/>
      <c r="R27" s="143"/>
      <c r="S27" s="143" t="s">
        <v>57</v>
      </c>
      <c r="T27" s="143" t="s">
        <v>57</v>
      </c>
      <c r="U27" s="143"/>
      <c r="V27" s="143"/>
      <c r="W27" s="143" t="s">
        <v>57</v>
      </c>
      <c r="X27" s="143" t="s">
        <v>57</v>
      </c>
      <c r="Y27" s="143" t="s">
        <v>57</v>
      </c>
      <c r="Z27" s="143" t="s">
        <v>57</v>
      </c>
      <c r="AA27" s="143"/>
      <c r="AB27" s="143"/>
      <c r="AC27" s="143"/>
      <c r="AD27" s="143"/>
      <c r="AE27" s="143"/>
      <c r="AF27" s="143"/>
      <c r="AG27" s="143"/>
      <c r="AH27" s="158">
        <f t="shared" ref="AH27:AH29" si="40">COUNTIF(O27:AG27,"X")</f>
        <v>8</v>
      </c>
      <c r="AI27" s="282">
        <f t="shared" ref="AI27:AI28" si="41">IF(AH27&lt;=5,3,IF(AND(AH27&gt;=6,AH27&lt;=11),4,5))</f>
        <v>4</v>
      </c>
      <c r="AJ27" s="283" t="s">
        <v>60</v>
      </c>
      <c r="AK27" s="315">
        <f t="shared" ref="AK27:AK29" si="42">+M27*AI27</f>
        <v>12</v>
      </c>
      <c r="AL27" s="298" t="s">
        <v>61</v>
      </c>
      <c r="AM27" s="188" t="s">
        <v>148</v>
      </c>
      <c r="AN27" s="189" t="s">
        <v>149</v>
      </c>
      <c r="AO27" s="158" t="s">
        <v>62</v>
      </c>
      <c r="AP27" s="158">
        <v>15</v>
      </c>
      <c r="AQ27" s="158">
        <v>15</v>
      </c>
      <c r="AR27" s="158">
        <v>15</v>
      </c>
      <c r="AS27" s="158">
        <v>15</v>
      </c>
      <c r="AT27" s="158">
        <v>15</v>
      </c>
      <c r="AU27" s="158">
        <v>15</v>
      </c>
      <c r="AV27" s="158">
        <v>10</v>
      </c>
      <c r="AW27" s="158">
        <f t="shared" ref="AW27:AW29" si="43">SUM(AP27:AV27)</f>
        <v>100</v>
      </c>
      <c r="AX27" s="158" t="s">
        <v>63</v>
      </c>
      <c r="AY27" s="158" t="s">
        <v>64</v>
      </c>
      <c r="AZ27" s="158" t="s">
        <v>63</v>
      </c>
      <c r="BA27" s="158" t="s">
        <v>63</v>
      </c>
      <c r="BB27" s="159">
        <v>100</v>
      </c>
      <c r="BC27" s="81" t="str">
        <f t="shared" ref="BC27:BC28" si="44">VLOOKUP(BB27,CLASIFICACIÓNCONTROLES,2)</f>
        <v>FUERTE</v>
      </c>
      <c r="BD27" s="285">
        <f>ROUND(AVERAGE(BB27:BB27),0)</f>
        <v>100</v>
      </c>
      <c r="BE27" s="524" t="s">
        <v>65</v>
      </c>
      <c r="BF27" s="535">
        <v>1</v>
      </c>
      <c r="BG27" s="91">
        <f t="shared" ref="BG27:BG30" si="45">+AI27</f>
        <v>4</v>
      </c>
      <c r="BH27" s="92">
        <f t="shared" ref="BH27:BH29" si="46">+BF27*BG27</f>
        <v>4</v>
      </c>
      <c r="BI27" s="542" t="s">
        <v>66</v>
      </c>
      <c r="BJ27" s="220" t="s">
        <v>67</v>
      </c>
      <c r="BK27" s="160" t="s">
        <v>498</v>
      </c>
      <c r="BL27" s="160" t="s">
        <v>499</v>
      </c>
      <c r="BM27" s="354">
        <v>45698</v>
      </c>
      <c r="BN27" s="354">
        <v>46022</v>
      </c>
      <c r="BO27" s="355" t="s">
        <v>500</v>
      </c>
    </row>
    <row r="28" spans="1:68" ht="256.5" customHeight="1" x14ac:dyDescent="0.2">
      <c r="A28" s="323" t="s">
        <v>159</v>
      </c>
      <c r="B28" s="289" t="s">
        <v>142</v>
      </c>
      <c r="C28" s="225" t="s">
        <v>76</v>
      </c>
      <c r="D28" s="142" t="s">
        <v>151</v>
      </c>
      <c r="E28" s="133" t="s">
        <v>152</v>
      </c>
      <c r="F28" s="126" t="s">
        <v>153</v>
      </c>
      <c r="G28" s="139" t="s">
        <v>57</v>
      </c>
      <c r="H28" s="139" t="s">
        <v>57</v>
      </c>
      <c r="I28" s="139" t="s">
        <v>57</v>
      </c>
      <c r="J28" s="139" t="s">
        <v>57</v>
      </c>
      <c r="K28" s="142" t="s">
        <v>316</v>
      </c>
      <c r="L28" s="125" t="s">
        <v>305</v>
      </c>
      <c r="M28" s="94">
        <v>3</v>
      </c>
      <c r="N28" s="76" t="s">
        <v>59</v>
      </c>
      <c r="O28" s="143" t="s">
        <v>57</v>
      </c>
      <c r="P28" s="143" t="s">
        <v>57</v>
      </c>
      <c r="Q28" s="143"/>
      <c r="R28" s="143"/>
      <c r="S28" s="143" t="s">
        <v>57</v>
      </c>
      <c r="T28" s="143" t="s">
        <v>57</v>
      </c>
      <c r="U28" s="143"/>
      <c r="V28" s="143"/>
      <c r="W28" s="143" t="s">
        <v>57</v>
      </c>
      <c r="X28" s="143" t="s">
        <v>57</v>
      </c>
      <c r="Y28" s="143" t="s">
        <v>57</v>
      </c>
      <c r="Z28" s="143" t="s">
        <v>57</v>
      </c>
      <c r="AA28" s="143" t="s">
        <v>57</v>
      </c>
      <c r="AB28" s="143"/>
      <c r="AC28" s="143"/>
      <c r="AD28" s="143"/>
      <c r="AE28" s="143"/>
      <c r="AF28" s="143"/>
      <c r="AG28" s="143"/>
      <c r="AH28" s="158">
        <f t="shared" si="40"/>
        <v>9</v>
      </c>
      <c r="AI28" s="282">
        <f t="shared" si="41"/>
        <v>4</v>
      </c>
      <c r="AJ28" s="283" t="s">
        <v>60</v>
      </c>
      <c r="AK28" s="315">
        <f t="shared" si="42"/>
        <v>12</v>
      </c>
      <c r="AL28" s="298" t="s">
        <v>61</v>
      </c>
      <c r="AM28" s="188" t="s">
        <v>154</v>
      </c>
      <c r="AN28" s="190" t="s">
        <v>334</v>
      </c>
      <c r="AO28" s="158" t="s">
        <v>62</v>
      </c>
      <c r="AP28" s="158">
        <v>15</v>
      </c>
      <c r="AQ28" s="158">
        <v>15</v>
      </c>
      <c r="AR28" s="158">
        <v>15</v>
      </c>
      <c r="AS28" s="158">
        <v>15</v>
      </c>
      <c r="AT28" s="158">
        <v>15</v>
      </c>
      <c r="AU28" s="158">
        <v>15</v>
      </c>
      <c r="AV28" s="158">
        <v>10</v>
      </c>
      <c r="AW28" s="158">
        <f t="shared" si="43"/>
        <v>100</v>
      </c>
      <c r="AX28" s="158" t="s">
        <v>63</v>
      </c>
      <c r="AY28" s="158" t="s">
        <v>64</v>
      </c>
      <c r="AZ28" s="158" t="s">
        <v>63</v>
      </c>
      <c r="BA28" s="158" t="s">
        <v>63</v>
      </c>
      <c r="BB28" s="159">
        <v>100</v>
      </c>
      <c r="BC28" s="81" t="str">
        <f t="shared" si="44"/>
        <v>FUERTE</v>
      </c>
      <c r="BD28" s="303">
        <f>ROUND(AVERAGE(BB28:BB28),0)</f>
        <v>100</v>
      </c>
      <c r="BE28" s="524" t="s">
        <v>65</v>
      </c>
      <c r="BF28" s="535">
        <v>1</v>
      </c>
      <c r="BG28" s="91">
        <f t="shared" si="45"/>
        <v>4</v>
      </c>
      <c r="BH28" s="92">
        <f t="shared" si="46"/>
        <v>4</v>
      </c>
      <c r="BI28" s="542" t="s">
        <v>66</v>
      </c>
      <c r="BJ28" s="220" t="s">
        <v>67</v>
      </c>
      <c r="BK28" s="160" t="s">
        <v>465</v>
      </c>
      <c r="BL28" s="160" t="s">
        <v>466</v>
      </c>
      <c r="BM28" s="354">
        <v>45698</v>
      </c>
      <c r="BN28" s="354">
        <v>46022</v>
      </c>
      <c r="BO28" s="355" t="s">
        <v>467</v>
      </c>
    </row>
    <row r="29" spans="1:68" ht="213" customHeight="1" x14ac:dyDescent="0.2">
      <c r="A29" s="322" t="s">
        <v>165</v>
      </c>
      <c r="B29" s="140" t="s">
        <v>142</v>
      </c>
      <c r="C29" s="225" t="s">
        <v>53</v>
      </c>
      <c r="D29" s="137" t="s">
        <v>156</v>
      </c>
      <c r="E29" s="304" t="s">
        <v>157</v>
      </c>
      <c r="F29" s="126" t="s">
        <v>314</v>
      </c>
      <c r="G29" s="139" t="s">
        <v>57</v>
      </c>
      <c r="H29" s="139" t="s">
        <v>57</v>
      </c>
      <c r="I29" s="139" t="s">
        <v>57</v>
      </c>
      <c r="J29" s="139" t="s">
        <v>57</v>
      </c>
      <c r="K29" s="137" t="s">
        <v>317</v>
      </c>
      <c r="L29" s="125" t="s">
        <v>305</v>
      </c>
      <c r="M29" s="100">
        <v>3</v>
      </c>
      <c r="N29" s="100" t="s">
        <v>59</v>
      </c>
      <c r="O29" s="143" t="s">
        <v>57</v>
      </c>
      <c r="P29" s="143" t="s">
        <v>57</v>
      </c>
      <c r="Q29" s="143" t="s">
        <v>82</v>
      </c>
      <c r="R29" s="143"/>
      <c r="S29" s="143"/>
      <c r="T29" s="143" t="s">
        <v>57</v>
      </c>
      <c r="U29" s="143" t="s">
        <v>82</v>
      </c>
      <c r="V29" s="143"/>
      <c r="W29" s="143"/>
      <c r="X29" s="143"/>
      <c r="Y29" s="143" t="s">
        <v>57</v>
      </c>
      <c r="Z29" s="143" t="s">
        <v>57</v>
      </c>
      <c r="AA29" s="143"/>
      <c r="AB29" s="143"/>
      <c r="AC29" s="143"/>
      <c r="AD29" s="143"/>
      <c r="AE29" s="143"/>
      <c r="AF29" s="143"/>
      <c r="AG29" s="143"/>
      <c r="AH29" s="158">
        <f t="shared" si="40"/>
        <v>5</v>
      </c>
      <c r="AI29" s="94">
        <v>3</v>
      </c>
      <c r="AJ29" s="88" t="s">
        <v>112</v>
      </c>
      <c r="AK29" s="111">
        <f t="shared" si="42"/>
        <v>9</v>
      </c>
      <c r="AL29" s="93" t="s">
        <v>66</v>
      </c>
      <c r="AM29" s="188" t="s">
        <v>158</v>
      </c>
      <c r="AN29" s="190" t="s">
        <v>315</v>
      </c>
      <c r="AO29" s="191" t="s">
        <v>62</v>
      </c>
      <c r="AP29" s="158">
        <v>15</v>
      </c>
      <c r="AQ29" s="158">
        <v>15</v>
      </c>
      <c r="AR29" s="158">
        <v>15</v>
      </c>
      <c r="AS29" s="158">
        <v>15</v>
      </c>
      <c r="AT29" s="158">
        <v>15</v>
      </c>
      <c r="AU29" s="158">
        <v>15</v>
      </c>
      <c r="AV29" s="158">
        <v>10</v>
      </c>
      <c r="AW29" s="158">
        <f t="shared" si="43"/>
        <v>100</v>
      </c>
      <c r="AX29" s="158" t="s">
        <v>63</v>
      </c>
      <c r="AY29" s="158" t="s">
        <v>64</v>
      </c>
      <c r="AZ29" s="158" t="s">
        <v>63</v>
      </c>
      <c r="BA29" s="158" t="s">
        <v>63</v>
      </c>
      <c r="BB29" s="159">
        <v>100</v>
      </c>
      <c r="BC29" s="81" t="str">
        <f>VLOOKUP(BB29,CLASIFICACIÓNCONTROLES,2)</f>
        <v>FUERTE</v>
      </c>
      <c r="BD29" s="82">
        <f>ROUND(AVERAGE(BB29:BB29),0)</f>
        <v>100</v>
      </c>
      <c r="BE29" s="523" t="s">
        <v>65</v>
      </c>
      <c r="BF29" s="535">
        <v>1</v>
      </c>
      <c r="BG29" s="91">
        <f t="shared" si="45"/>
        <v>3</v>
      </c>
      <c r="BH29" s="104">
        <f t="shared" si="46"/>
        <v>3</v>
      </c>
      <c r="BI29" s="550" t="s">
        <v>112</v>
      </c>
      <c r="BJ29" s="220" t="s">
        <v>67</v>
      </c>
      <c r="BK29" s="160" t="s">
        <v>468</v>
      </c>
      <c r="BL29" s="620" t="s">
        <v>469</v>
      </c>
      <c r="BM29" s="354">
        <v>45698</v>
      </c>
      <c r="BN29" s="354">
        <v>46022</v>
      </c>
      <c r="BO29" s="355" t="s">
        <v>470</v>
      </c>
    </row>
    <row r="30" spans="1:68" ht="213" customHeight="1" x14ac:dyDescent="0.35">
      <c r="A30" s="387" t="s">
        <v>172</v>
      </c>
      <c r="B30" s="389" t="s">
        <v>160</v>
      </c>
      <c r="C30" s="605" t="s">
        <v>53</v>
      </c>
      <c r="D30" s="398" t="s">
        <v>377</v>
      </c>
      <c r="E30" s="385" t="s">
        <v>378</v>
      </c>
      <c r="F30" s="386" t="s">
        <v>379</v>
      </c>
      <c r="G30" s="391" t="s">
        <v>57</v>
      </c>
      <c r="H30" s="391" t="s">
        <v>57</v>
      </c>
      <c r="I30" s="391" t="s">
        <v>57</v>
      </c>
      <c r="J30" s="391" t="s">
        <v>57</v>
      </c>
      <c r="K30" s="398" t="s">
        <v>380</v>
      </c>
      <c r="L30" s="393" t="s">
        <v>297</v>
      </c>
      <c r="M30" s="395">
        <v>3</v>
      </c>
      <c r="N30" s="434" t="s">
        <v>59</v>
      </c>
      <c r="O30" s="435" t="s">
        <v>57</v>
      </c>
      <c r="P30" s="435" t="s">
        <v>57</v>
      </c>
      <c r="Q30" s="435" t="s">
        <v>57</v>
      </c>
      <c r="R30" s="435"/>
      <c r="S30" s="435" t="s">
        <v>57</v>
      </c>
      <c r="T30" s="435" t="s">
        <v>57</v>
      </c>
      <c r="U30" s="435"/>
      <c r="V30" s="435"/>
      <c r="W30" s="435"/>
      <c r="X30" s="435" t="s">
        <v>57</v>
      </c>
      <c r="Y30" s="435" t="s">
        <v>57</v>
      </c>
      <c r="Z30" s="435" t="s">
        <v>57</v>
      </c>
      <c r="AA30" s="435" t="s">
        <v>57</v>
      </c>
      <c r="AB30" s="435" t="s">
        <v>57</v>
      </c>
      <c r="AC30" s="435"/>
      <c r="AD30" s="435"/>
      <c r="AE30" s="435"/>
      <c r="AF30" s="435"/>
      <c r="AG30" s="435"/>
      <c r="AH30" s="435">
        <f>COUNTIF(O30:AG32,"X")</f>
        <v>10</v>
      </c>
      <c r="AI30" s="395">
        <v>4</v>
      </c>
      <c r="AJ30" s="436" t="s">
        <v>60</v>
      </c>
      <c r="AK30" s="400">
        <f>+M30*AI30</f>
        <v>12</v>
      </c>
      <c r="AL30" s="400" t="s">
        <v>61</v>
      </c>
      <c r="AM30" s="124" t="s">
        <v>162</v>
      </c>
      <c r="AN30" s="202" t="s">
        <v>407</v>
      </c>
      <c r="AO30" s="158" t="s">
        <v>62</v>
      </c>
      <c r="AP30" s="158">
        <v>15</v>
      </c>
      <c r="AQ30" s="158">
        <v>15</v>
      </c>
      <c r="AR30" s="158">
        <v>15</v>
      </c>
      <c r="AS30" s="158">
        <v>15</v>
      </c>
      <c r="AT30" s="158">
        <v>15</v>
      </c>
      <c r="AU30" s="158">
        <v>15</v>
      </c>
      <c r="AV30" s="158">
        <v>10</v>
      </c>
      <c r="AW30" s="158">
        <f t="shared" ref="AW30:AW32" si="47">SUM(AP30:AV30)</f>
        <v>100</v>
      </c>
      <c r="AX30" s="158" t="s">
        <v>63</v>
      </c>
      <c r="AY30" s="158" t="s">
        <v>64</v>
      </c>
      <c r="AZ30" s="158" t="s">
        <v>63</v>
      </c>
      <c r="BA30" s="158" t="s">
        <v>63</v>
      </c>
      <c r="BB30" s="159">
        <v>100</v>
      </c>
      <c r="BC30" s="81" t="str">
        <f t="shared" ref="BC30:BC32" si="48">VLOOKUP(BB30,CLASIFICACIÓNCONTROLES,2)</f>
        <v>FUERTE</v>
      </c>
      <c r="BD30" s="500">
        <f>ROUND(AVERAGE(BB30:BB32),0)</f>
        <v>100</v>
      </c>
      <c r="BE30" s="525" t="s">
        <v>65</v>
      </c>
      <c r="BF30" s="577">
        <v>1</v>
      </c>
      <c r="BG30" s="501">
        <f t="shared" si="45"/>
        <v>4</v>
      </c>
      <c r="BH30" s="451">
        <f>+BF30*BG30</f>
        <v>4</v>
      </c>
      <c r="BI30" s="551" t="s">
        <v>66</v>
      </c>
      <c r="BJ30" s="642"/>
      <c r="BK30" s="647"/>
      <c r="BL30" s="659"/>
      <c r="BM30" s="659"/>
      <c r="BN30" s="659"/>
      <c r="BO30" s="660"/>
    </row>
    <row r="31" spans="1:68" ht="213" customHeight="1" x14ac:dyDescent="0.35">
      <c r="A31" s="469"/>
      <c r="B31" s="437"/>
      <c r="C31" s="606"/>
      <c r="D31" s="439"/>
      <c r="E31" s="440"/>
      <c r="F31" s="441"/>
      <c r="G31" s="438"/>
      <c r="H31" s="438"/>
      <c r="I31" s="438"/>
      <c r="J31" s="438"/>
      <c r="K31" s="439"/>
      <c r="L31" s="442"/>
      <c r="M31" s="443"/>
      <c r="N31" s="443"/>
      <c r="O31" s="444"/>
      <c r="P31" s="444"/>
      <c r="Q31" s="444"/>
      <c r="R31" s="444"/>
      <c r="S31" s="444"/>
      <c r="T31" s="444"/>
      <c r="U31" s="444"/>
      <c r="V31" s="444"/>
      <c r="W31" s="444"/>
      <c r="X31" s="444"/>
      <c r="Y31" s="444"/>
      <c r="Z31" s="444"/>
      <c r="AA31" s="444"/>
      <c r="AB31" s="444"/>
      <c r="AC31" s="444"/>
      <c r="AD31" s="444"/>
      <c r="AE31" s="444"/>
      <c r="AF31" s="444"/>
      <c r="AG31" s="444"/>
      <c r="AH31" s="444"/>
      <c r="AI31" s="445"/>
      <c r="AJ31" s="445"/>
      <c r="AK31" s="429"/>
      <c r="AL31" s="429"/>
      <c r="AM31" s="124" t="s">
        <v>163</v>
      </c>
      <c r="AN31" s="203" t="s">
        <v>408</v>
      </c>
      <c r="AO31" s="158" t="s">
        <v>62</v>
      </c>
      <c r="AP31" s="158">
        <v>15</v>
      </c>
      <c r="AQ31" s="158">
        <v>15</v>
      </c>
      <c r="AR31" s="158">
        <v>15</v>
      </c>
      <c r="AS31" s="158">
        <v>15</v>
      </c>
      <c r="AT31" s="158">
        <v>15</v>
      </c>
      <c r="AU31" s="158">
        <v>15</v>
      </c>
      <c r="AV31" s="158">
        <v>10</v>
      </c>
      <c r="AW31" s="158">
        <f t="shared" ref="AW31" si="49">SUM(AP31:AV31)</f>
        <v>100</v>
      </c>
      <c r="AX31" s="158" t="s">
        <v>63</v>
      </c>
      <c r="AY31" s="158" t="s">
        <v>64</v>
      </c>
      <c r="AZ31" s="158" t="s">
        <v>63</v>
      </c>
      <c r="BA31" s="158" t="s">
        <v>63</v>
      </c>
      <c r="BB31" s="159">
        <v>100</v>
      </c>
      <c r="BC31" s="81" t="str">
        <f t="shared" ref="BC31" si="50">VLOOKUP(BB31,CLASIFICACIÓNCONTROLES,2)</f>
        <v>FUERTE</v>
      </c>
      <c r="BD31" s="569"/>
      <c r="BE31" s="570"/>
      <c r="BF31" s="578"/>
      <c r="BG31" s="455"/>
      <c r="BH31" s="455"/>
      <c r="BI31" s="552"/>
      <c r="BJ31" s="639" t="s">
        <v>67</v>
      </c>
      <c r="BK31" s="456" t="s">
        <v>504</v>
      </c>
      <c r="BL31" s="640" t="s">
        <v>505</v>
      </c>
      <c r="BM31" s="641">
        <v>45658</v>
      </c>
      <c r="BN31" s="641">
        <v>46022</v>
      </c>
      <c r="BO31" s="461" t="s">
        <v>506</v>
      </c>
    </row>
    <row r="32" spans="1:68" ht="204.75" customHeight="1" x14ac:dyDescent="0.35">
      <c r="A32" s="388"/>
      <c r="B32" s="390"/>
      <c r="C32" s="607"/>
      <c r="D32" s="403"/>
      <c r="E32" s="446"/>
      <c r="F32" s="447"/>
      <c r="G32" s="392"/>
      <c r="H32" s="392"/>
      <c r="I32" s="392"/>
      <c r="J32" s="392"/>
      <c r="K32" s="403"/>
      <c r="L32" s="394"/>
      <c r="M32" s="448"/>
      <c r="N32" s="448"/>
      <c r="O32" s="449"/>
      <c r="P32" s="449"/>
      <c r="Q32" s="449"/>
      <c r="R32" s="449"/>
      <c r="S32" s="449"/>
      <c r="T32" s="449"/>
      <c r="U32" s="449"/>
      <c r="V32" s="449"/>
      <c r="W32" s="449"/>
      <c r="X32" s="449"/>
      <c r="Y32" s="449"/>
      <c r="Z32" s="449"/>
      <c r="AA32" s="449"/>
      <c r="AB32" s="449"/>
      <c r="AC32" s="449"/>
      <c r="AD32" s="449"/>
      <c r="AE32" s="449"/>
      <c r="AF32" s="449"/>
      <c r="AG32" s="449"/>
      <c r="AH32" s="449"/>
      <c r="AI32" s="450"/>
      <c r="AJ32" s="450"/>
      <c r="AK32" s="405"/>
      <c r="AL32" s="405"/>
      <c r="AM32" s="124" t="s">
        <v>164</v>
      </c>
      <c r="AN32" s="203" t="s">
        <v>409</v>
      </c>
      <c r="AO32" s="158" t="s">
        <v>62</v>
      </c>
      <c r="AP32" s="158">
        <v>15</v>
      </c>
      <c r="AQ32" s="158">
        <v>15</v>
      </c>
      <c r="AR32" s="158">
        <v>15</v>
      </c>
      <c r="AS32" s="158">
        <v>15</v>
      </c>
      <c r="AT32" s="158">
        <v>15</v>
      </c>
      <c r="AU32" s="158">
        <v>15</v>
      </c>
      <c r="AV32" s="158">
        <v>10</v>
      </c>
      <c r="AW32" s="158">
        <f t="shared" si="47"/>
        <v>100</v>
      </c>
      <c r="AX32" s="158" t="s">
        <v>63</v>
      </c>
      <c r="AY32" s="158" t="s">
        <v>64</v>
      </c>
      <c r="AZ32" s="158" t="s">
        <v>63</v>
      </c>
      <c r="BA32" s="158" t="s">
        <v>63</v>
      </c>
      <c r="BB32" s="159">
        <v>100</v>
      </c>
      <c r="BC32" s="81" t="str">
        <f t="shared" si="48"/>
        <v>FUERTE</v>
      </c>
      <c r="BD32" s="504"/>
      <c r="BE32" s="526"/>
      <c r="BF32" s="578"/>
      <c r="BG32" s="457"/>
      <c r="BH32" s="457"/>
      <c r="BI32" s="553"/>
      <c r="BJ32" s="458"/>
      <c r="BK32" s="459"/>
      <c r="BL32" s="460"/>
      <c r="BM32" s="609"/>
      <c r="BN32" s="609"/>
      <c r="BO32" s="461"/>
    </row>
    <row r="33" spans="1:68" ht="180" customHeight="1" x14ac:dyDescent="0.35">
      <c r="A33" s="676" t="s">
        <v>174</v>
      </c>
      <c r="B33" s="677" t="s">
        <v>166</v>
      </c>
      <c r="C33" s="679" t="s">
        <v>76</v>
      </c>
      <c r="D33" s="668" t="s">
        <v>167</v>
      </c>
      <c r="E33" s="681" t="s">
        <v>168</v>
      </c>
      <c r="F33" s="683" t="s">
        <v>169</v>
      </c>
      <c r="G33" s="666" t="s">
        <v>57</v>
      </c>
      <c r="H33" s="666" t="s">
        <v>57</v>
      </c>
      <c r="I33" s="666" t="s">
        <v>57</v>
      </c>
      <c r="J33" s="666" t="s">
        <v>57</v>
      </c>
      <c r="K33" s="668" t="s">
        <v>161</v>
      </c>
      <c r="L33" s="670" t="s">
        <v>318</v>
      </c>
      <c r="M33" s="672">
        <v>3</v>
      </c>
      <c r="N33" s="674" t="s">
        <v>59</v>
      </c>
      <c r="O33" s="664" t="s">
        <v>57</v>
      </c>
      <c r="P33" s="664" t="s">
        <v>57</v>
      </c>
      <c r="Q33" s="664" t="s">
        <v>57</v>
      </c>
      <c r="R33" s="664" t="s">
        <v>57</v>
      </c>
      <c r="S33" s="664" t="s">
        <v>57</v>
      </c>
      <c r="T33" s="664" t="s">
        <v>57</v>
      </c>
      <c r="U33" s="664" t="s">
        <v>57</v>
      </c>
      <c r="V33" s="664" t="s">
        <v>57</v>
      </c>
      <c r="W33" s="664" t="s">
        <v>57</v>
      </c>
      <c r="X33" s="664" t="s">
        <v>57</v>
      </c>
      <c r="Y33" s="664" t="s">
        <v>57</v>
      </c>
      <c r="Z33" s="664" t="s">
        <v>57</v>
      </c>
      <c r="AA33" s="664" t="s">
        <v>57</v>
      </c>
      <c r="AB33" s="664" t="s">
        <v>57</v>
      </c>
      <c r="AC33" s="664" t="s">
        <v>57</v>
      </c>
      <c r="AD33" s="664"/>
      <c r="AE33" s="664" t="s">
        <v>57</v>
      </c>
      <c r="AF33" s="664" t="s">
        <v>57</v>
      </c>
      <c r="AG33" s="664"/>
      <c r="AH33" s="691">
        <f>COUNTIF(O33:AG34,"X")</f>
        <v>17</v>
      </c>
      <c r="AI33" s="672">
        <v>5</v>
      </c>
      <c r="AJ33" s="687" t="s">
        <v>298</v>
      </c>
      <c r="AK33" s="689">
        <f>+M33*AI33</f>
        <v>15</v>
      </c>
      <c r="AL33" s="685" t="s">
        <v>61</v>
      </c>
      <c r="AM33" s="137" t="s">
        <v>170</v>
      </c>
      <c r="AN33" s="192" t="s">
        <v>397</v>
      </c>
      <c r="AO33" s="193" t="s">
        <v>62</v>
      </c>
      <c r="AP33" s="158">
        <v>15</v>
      </c>
      <c r="AQ33" s="158">
        <v>15</v>
      </c>
      <c r="AR33" s="158">
        <v>15</v>
      </c>
      <c r="AS33" s="158">
        <v>15</v>
      </c>
      <c r="AT33" s="158">
        <v>15</v>
      </c>
      <c r="AU33" s="158">
        <v>15</v>
      </c>
      <c r="AV33" s="158">
        <v>10</v>
      </c>
      <c r="AW33" s="158">
        <f t="shared" si="4"/>
        <v>100</v>
      </c>
      <c r="AX33" s="158" t="s">
        <v>63</v>
      </c>
      <c r="AY33" s="158" t="s">
        <v>64</v>
      </c>
      <c r="AZ33" s="158" t="s">
        <v>63</v>
      </c>
      <c r="BA33" s="158" t="s">
        <v>63</v>
      </c>
      <c r="BB33" s="159">
        <v>100</v>
      </c>
      <c r="BC33" s="81" t="str">
        <f t="shared" ref="BC33:BC34" si="51">VLOOKUP(BB33,CLASIFICACIÓNCONTROLES,2)</f>
        <v>FUERTE</v>
      </c>
      <c r="BD33" s="500">
        <f>ROUND(AVERAGE(BB33:BB34),0)</f>
        <v>100</v>
      </c>
      <c r="BE33" s="525" t="s">
        <v>65</v>
      </c>
      <c r="BF33" s="586">
        <v>1</v>
      </c>
      <c r="BG33" s="501">
        <f>+AI33</f>
        <v>5</v>
      </c>
      <c r="BH33" s="407">
        <f>+BF33*BG33</f>
        <v>5</v>
      </c>
      <c r="BI33" s="545" t="s">
        <v>61</v>
      </c>
      <c r="BJ33" s="288" t="s">
        <v>67</v>
      </c>
      <c r="BK33" s="160" t="s">
        <v>471</v>
      </c>
      <c r="BL33" s="160"/>
      <c r="BM33" s="354">
        <v>45698</v>
      </c>
      <c r="BN33" s="354">
        <v>46022</v>
      </c>
      <c r="BO33" s="355" t="s">
        <v>472</v>
      </c>
    </row>
    <row r="34" spans="1:68" ht="183.75" customHeight="1" x14ac:dyDescent="0.35">
      <c r="A34" s="676"/>
      <c r="B34" s="678"/>
      <c r="C34" s="680"/>
      <c r="D34" s="669"/>
      <c r="E34" s="682"/>
      <c r="F34" s="684"/>
      <c r="G34" s="667"/>
      <c r="H34" s="667"/>
      <c r="I34" s="667"/>
      <c r="J34" s="667"/>
      <c r="K34" s="669"/>
      <c r="L34" s="671"/>
      <c r="M34" s="673"/>
      <c r="N34" s="675"/>
      <c r="O34" s="665"/>
      <c r="P34" s="665"/>
      <c r="Q34" s="665"/>
      <c r="R34" s="665"/>
      <c r="S34" s="665"/>
      <c r="T34" s="665"/>
      <c r="U34" s="665"/>
      <c r="V34" s="665"/>
      <c r="W34" s="665"/>
      <c r="X34" s="665"/>
      <c r="Y34" s="665"/>
      <c r="Z34" s="665"/>
      <c r="AA34" s="665"/>
      <c r="AB34" s="665"/>
      <c r="AC34" s="665"/>
      <c r="AD34" s="665"/>
      <c r="AE34" s="665"/>
      <c r="AF34" s="665"/>
      <c r="AG34" s="665"/>
      <c r="AH34" s="692"/>
      <c r="AI34" s="673"/>
      <c r="AJ34" s="688"/>
      <c r="AK34" s="690"/>
      <c r="AL34" s="686"/>
      <c r="AM34" s="137" t="s">
        <v>171</v>
      </c>
      <c r="AN34" s="192" t="s">
        <v>398</v>
      </c>
      <c r="AO34" s="193" t="s">
        <v>62</v>
      </c>
      <c r="AP34" s="158">
        <v>15</v>
      </c>
      <c r="AQ34" s="158">
        <v>15</v>
      </c>
      <c r="AR34" s="158">
        <v>15</v>
      </c>
      <c r="AS34" s="158">
        <v>15</v>
      </c>
      <c r="AT34" s="158">
        <v>15</v>
      </c>
      <c r="AU34" s="158">
        <v>15</v>
      </c>
      <c r="AV34" s="158">
        <v>10</v>
      </c>
      <c r="AW34" s="158">
        <f t="shared" si="4"/>
        <v>100</v>
      </c>
      <c r="AX34" s="158" t="s">
        <v>63</v>
      </c>
      <c r="AY34" s="158" t="s">
        <v>64</v>
      </c>
      <c r="AZ34" s="158" t="s">
        <v>63</v>
      </c>
      <c r="BA34" s="158" t="s">
        <v>63</v>
      </c>
      <c r="BB34" s="159">
        <v>100</v>
      </c>
      <c r="BC34" s="81" t="str">
        <f t="shared" si="51"/>
        <v>FUERTE</v>
      </c>
      <c r="BD34" s="379"/>
      <c r="BE34" s="526"/>
      <c r="BF34" s="589"/>
      <c r="BG34" s="409"/>
      <c r="BH34" s="409"/>
      <c r="BI34" s="546"/>
      <c r="BJ34" s="288" t="s">
        <v>67</v>
      </c>
      <c r="BK34" s="137" t="s">
        <v>473</v>
      </c>
      <c r="BL34" s="137" t="s">
        <v>474</v>
      </c>
      <c r="BM34" s="354">
        <v>45698</v>
      </c>
      <c r="BN34" s="354">
        <v>46022</v>
      </c>
      <c r="BO34" s="355" t="s">
        <v>472</v>
      </c>
    </row>
    <row r="35" spans="1:68" ht="312" customHeight="1" x14ac:dyDescent="0.2">
      <c r="A35" s="322" t="s">
        <v>181</v>
      </c>
      <c r="B35" s="289" t="s">
        <v>175</v>
      </c>
      <c r="C35" s="134" t="s">
        <v>53</v>
      </c>
      <c r="D35" s="292" t="s">
        <v>176</v>
      </c>
      <c r="E35" s="293" t="s">
        <v>177</v>
      </c>
      <c r="F35" s="126" t="s">
        <v>178</v>
      </c>
      <c r="G35" s="129" t="s">
        <v>57</v>
      </c>
      <c r="H35" s="129" t="s">
        <v>57</v>
      </c>
      <c r="I35" s="129" t="s">
        <v>57</v>
      </c>
      <c r="J35" s="129" t="s">
        <v>57</v>
      </c>
      <c r="K35" s="292" t="s">
        <v>179</v>
      </c>
      <c r="L35" s="295" t="s">
        <v>297</v>
      </c>
      <c r="M35" s="282">
        <v>3</v>
      </c>
      <c r="N35" s="297" t="s">
        <v>59</v>
      </c>
      <c r="O35" s="197" t="s">
        <v>57</v>
      </c>
      <c r="P35" s="197" t="s">
        <v>57</v>
      </c>
      <c r="Q35" s="197" t="s">
        <v>57</v>
      </c>
      <c r="R35" s="197" t="s">
        <v>57</v>
      </c>
      <c r="S35" s="197" t="s">
        <v>57</v>
      </c>
      <c r="T35" s="197" t="s">
        <v>57</v>
      </c>
      <c r="U35" s="197" t="s">
        <v>57</v>
      </c>
      <c r="V35" s="197" t="s">
        <v>57</v>
      </c>
      <c r="W35" s="197"/>
      <c r="X35" s="197" t="s">
        <v>57</v>
      </c>
      <c r="Y35" s="197" t="s">
        <v>57</v>
      </c>
      <c r="Z35" s="197" t="s">
        <v>57</v>
      </c>
      <c r="AA35" s="197" t="s">
        <v>57</v>
      </c>
      <c r="AB35" s="197" t="s">
        <v>57</v>
      </c>
      <c r="AC35" s="197" t="s">
        <v>57</v>
      </c>
      <c r="AD35" s="197"/>
      <c r="AE35" s="197" t="s">
        <v>57</v>
      </c>
      <c r="AF35" s="197" t="s">
        <v>57</v>
      </c>
      <c r="AG35" s="197"/>
      <c r="AH35" s="208">
        <f>COUNTIF(O35:AG35,"X")</f>
        <v>16</v>
      </c>
      <c r="AI35" s="282">
        <v>5</v>
      </c>
      <c r="AJ35" s="284" t="s">
        <v>298</v>
      </c>
      <c r="AK35" s="111">
        <f>+M35*AI35</f>
        <v>15</v>
      </c>
      <c r="AL35" s="298" t="s">
        <v>61</v>
      </c>
      <c r="AM35" s="314" t="s">
        <v>180</v>
      </c>
      <c r="AN35" s="222" t="s">
        <v>381</v>
      </c>
      <c r="AO35" s="112" t="s">
        <v>62</v>
      </c>
      <c r="AP35" s="89">
        <v>15</v>
      </c>
      <c r="AQ35" s="89">
        <v>15</v>
      </c>
      <c r="AR35" s="89">
        <v>15</v>
      </c>
      <c r="AS35" s="89">
        <v>15</v>
      </c>
      <c r="AT35" s="89">
        <v>15</v>
      </c>
      <c r="AU35" s="89">
        <v>15</v>
      </c>
      <c r="AV35" s="89">
        <v>10</v>
      </c>
      <c r="AW35" s="90">
        <f t="shared" si="4"/>
        <v>100</v>
      </c>
      <c r="AX35" s="90" t="s">
        <v>63</v>
      </c>
      <c r="AY35" s="90" t="s">
        <v>64</v>
      </c>
      <c r="AZ35" s="90" t="s">
        <v>63</v>
      </c>
      <c r="BA35" s="90" t="s">
        <v>63</v>
      </c>
      <c r="BB35" s="303">
        <v>100</v>
      </c>
      <c r="BC35" s="300" t="s">
        <v>65</v>
      </c>
      <c r="BD35" s="303">
        <v>100</v>
      </c>
      <c r="BE35" s="524" t="s">
        <v>65</v>
      </c>
      <c r="BF35" s="534">
        <v>1</v>
      </c>
      <c r="BG35" s="286">
        <v>5</v>
      </c>
      <c r="BH35" s="319">
        <v>5</v>
      </c>
      <c r="BI35" s="544" t="s">
        <v>61</v>
      </c>
      <c r="BJ35" s="221" t="s">
        <v>67</v>
      </c>
      <c r="BK35" s="357" t="s">
        <v>435</v>
      </c>
      <c r="BL35" s="137" t="s">
        <v>436</v>
      </c>
      <c r="BM35" s="354">
        <v>45672</v>
      </c>
      <c r="BN35" s="354">
        <v>45962</v>
      </c>
      <c r="BO35" s="358" t="s">
        <v>437</v>
      </c>
    </row>
    <row r="36" spans="1:68" ht="386.25" customHeight="1" x14ac:dyDescent="0.2">
      <c r="A36" s="322" t="s">
        <v>188</v>
      </c>
      <c r="B36" s="224" t="s">
        <v>175</v>
      </c>
      <c r="C36" s="225" t="s">
        <v>53</v>
      </c>
      <c r="D36" s="139" t="s">
        <v>182</v>
      </c>
      <c r="E36" s="133" t="s">
        <v>183</v>
      </c>
      <c r="F36" s="126" t="s">
        <v>184</v>
      </c>
      <c r="G36" s="136" t="s">
        <v>57</v>
      </c>
      <c r="H36" s="136" t="s">
        <v>57</v>
      </c>
      <c r="I36" s="136" t="s">
        <v>57</v>
      </c>
      <c r="J36" s="136" t="s">
        <v>57</v>
      </c>
      <c r="K36" s="136" t="s">
        <v>185</v>
      </c>
      <c r="L36" s="126" t="s">
        <v>297</v>
      </c>
      <c r="M36" s="94">
        <v>3</v>
      </c>
      <c r="N36" s="76" t="s">
        <v>59</v>
      </c>
      <c r="O36" s="122" t="s">
        <v>57</v>
      </c>
      <c r="P36" s="122" t="s">
        <v>57</v>
      </c>
      <c r="Q36" s="122" t="s">
        <v>57</v>
      </c>
      <c r="R36" s="122"/>
      <c r="S36" s="122" t="s">
        <v>57</v>
      </c>
      <c r="T36" s="122" t="s">
        <v>57</v>
      </c>
      <c r="U36" s="122"/>
      <c r="V36" s="122"/>
      <c r="W36" s="122"/>
      <c r="X36" s="122" t="s">
        <v>57</v>
      </c>
      <c r="Y36" s="122"/>
      <c r="Z36" s="122" t="s">
        <v>57</v>
      </c>
      <c r="AA36" s="122" t="s">
        <v>57</v>
      </c>
      <c r="AB36" s="122" t="s">
        <v>57</v>
      </c>
      <c r="AC36" s="122" t="s">
        <v>57</v>
      </c>
      <c r="AD36" s="122"/>
      <c r="AE36" s="122" t="s">
        <v>57</v>
      </c>
      <c r="AF36" s="122" t="s">
        <v>82</v>
      </c>
      <c r="AG36" s="122"/>
      <c r="AH36" s="207">
        <f>COUNTIF(O36:AG36,"X")</f>
        <v>11</v>
      </c>
      <c r="AI36" s="94">
        <v>4</v>
      </c>
      <c r="AJ36" s="95" t="s">
        <v>60</v>
      </c>
      <c r="AK36" s="196">
        <f>+M36*AI36</f>
        <v>12</v>
      </c>
      <c r="AL36" s="226" t="s">
        <v>61</v>
      </c>
      <c r="AM36" s="155" t="s">
        <v>186</v>
      </c>
      <c r="AN36" s="223" t="s">
        <v>187</v>
      </c>
      <c r="AO36" s="90" t="s">
        <v>62</v>
      </c>
      <c r="AP36" s="79">
        <v>15</v>
      </c>
      <c r="AQ36" s="79">
        <v>15</v>
      </c>
      <c r="AR36" s="79">
        <v>15</v>
      </c>
      <c r="AS36" s="79">
        <v>15</v>
      </c>
      <c r="AT36" s="79">
        <v>15</v>
      </c>
      <c r="AU36" s="79">
        <v>15</v>
      </c>
      <c r="AV36" s="79">
        <v>10</v>
      </c>
      <c r="AW36" s="79">
        <f t="shared" si="4"/>
        <v>100</v>
      </c>
      <c r="AX36" s="90" t="s">
        <v>63</v>
      </c>
      <c r="AY36" s="90" t="s">
        <v>64</v>
      </c>
      <c r="AZ36" s="90" t="s">
        <v>63</v>
      </c>
      <c r="BA36" s="90" t="s">
        <v>63</v>
      </c>
      <c r="BB36" s="90">
        <v>100</v>
      </c>
      <c r="BC36" s="81" t="str">
        <f t="shared" ref="BC36" si="52">VLOOKUP(BB36,CLASIFICACIÓNCONTROLES,2)</f>
        <v>FUERTE</v>
      </c>
      <c r="BD36" s="82">
        <f>ROUND(AVERAGE(BB36:BB36),0)</f>
        <v>100</v>
      </c>
      <c r="BE36" s="523" t="s">
        <v>65</v>
      </c>
      <c r="BF36" s="535">
        <v>1</v>
      </c>
      <c r="BG36" s="91">
        <v>4</v>
      </c>
      <c r="BH36" s="92">
        <v>4</v>
      </c>
      <c r="BI36" s="542" t="s">
        <v>66</v>
      </c>
      <c r="BJ36" s="302" t="s">
        <v>67</v>
      </c>
      <c r="BK36" s="623" t="s">
        <v>494</v>
      </c>
      <c r="BL36" s="624" t="s">
        <v>495</v>
      </c>
      <c r="BM36" s="625">
        <v>45809</v>
      </c>
      <c r="BN36" s="625" t="s">
        <v>496</v>
      </c>
      <c r="BO36" s="626" t="s">
        <v>497</v>
      </c>
    </row>
    <row r="37" spans="1:68" ht="253.5" customHeight="1" x14ac:dyDescent="0.35">
      <c r="A37" s="387" t="s">
        <v>195</v>
      </c>
      <c r="B37" s="389" t="s">
        <v>189</v>
      </c>
      <c r="C37" s="145" t="s">
        <v>76</v>
      </c>
      <c r="D37" s="137" t="s">
        <v>190</v>
      </c>
      <c r="E37" s="385" t="s">
        <v>191</v>
      </c>
      <c r="F37" s="386" t="s">
        <v>192</v>
      </c>
      <c r="G37" s="391" t="s">
        <v>57</v>
      </c>
      <c r="H37" s="391" t="s">
        <v>57</v>
      </c>
      <c r="I37" s="391" t="s">
        <v>57</v>
      </c>
      <c r="J37" s="391" t="s">
        <v>57</v>
      </c>
      <c r="K37" s="581" t="s">
        <v>185</v>
      </c>
      <c r="L37" s="393" t="s">
        <v>297</v>
      </c>
      <c r="M37" s="395">
        <v>3</v>
      </c>
      <c r="N37" s="421" t="s">
        <v>59</v>
      </c>
      <c r="O37" s="435" t="s">
        <v>57</v>
      </c>
      <c r="P37" s="435"/>
      <c r="Q37" s="435"/>
      <c r="R37" s="435"/>
      <c r="S37" s="435" t="s">
        <v>57</v>
      </c>
      <c r="T37" s="435" t="s">
        <v>57</v>
      </c>
      <c r="U37" s="435"/>
      <c r="V37" s="435"/>
      <c r="W37" s="435"/>
      <c r="X37" s="435" t="s">
        <v>57</v>
      </c>
      <c r="Y37" s="435"/>
      <c r="Z37" s="435" t="s">
        <v>57</v>
      </c>
      <c r="AA37" s="435" t="s">
        <v>57</v>
      </c>
      <c r="AB37" s="435" t="s">
        <v>57</v>
      </c>
      <c r="AC37" s="435"/>
      <c r="AD37" s="435"/>
      <c r="AE37" s="435"/>
      <c r="AF37" s="435"/>
      <c r="AG37" s="435"/>
      <c r="AH37" s="399">
        <f>COUNTIF(O37:AG37,"X")</f>
        <v>7</v>
      </c>
      <c r="AI37" s="395">
        <v>4</v>
      </c>
      <c r="AJ37" s="436" t="s">
        <v>60</v>
      </c>
      <c r="AK37" s="579">
        <f>+M37*AI37</f>
        <v>12</v>
      </c>
      <c r="AL37" s="496" t="s">
        <v>61</v>
      </c>
      <c r="AM37" s="211" t="s">
        <v>193</v>
      </c>
      <c r="AN37" s="189" t="s">
        <v>372</v>
      </c>
      <c r="AO37" s="158" t="s">
        <v>62</v>
      </c>
      <c r="AP37" s="158">
        <v>15</v>
      </c>
      <c r="AQ37" s="158">
        <v>15</v>
      </c>
      <c r="AR37" s="158">
        <v>15</v>
      </c>
      <c r="AS37" s="158">
        <v>15</v>
      </c>
      <c r="AT37" s="158">
        <v>15</v>
      </c>
      <c r="AU37" s="158">
        <v>15</v>
      </c>
      <c r="AV37" s="158">
        <v>10</v>
      </c>
      <c r="AW37" s="158">
        <f t="shared" si="4"/>
        <v>100</v>
      </c>
      <c r="AX37" s="158" t="s">
        <v>63</v>
      </c>
      <c r="AY37" s="158" t="s">
        <v>64</v>
      </c>
      <c r="AZ37" s="158" t="s">
        <v>63</v>
      </c>
      <c r="BA37" s="158" t="s">
        <v>63</v>
      </c>
      <c r="BB37" s="159">
        <v>100</v>
      </c>
      <c r="BC37" s="81" t="str">
        <f t="shared" ref="BC37:BC38" si="53">VLOOKUP(BB37,CLASIFICACIÓNCONTROLES,2)</f>
        <v>FUERTE</v>
      </c>
      <c r="BD37" s="499">
        <f>+BB37</f>
        <v>100</v>
      </c>
      <c r="BE37" s="525" t="s">
        <v>65</v>
      </c>
      <c r="BF37" s="537">
        <v>1</v>
      </c>
      <c r="BG37" s="501">
        <f>+AI37</f>
        <v>4</v>
      </c>
      <c r="BH37" s="451">
        <f t="shared" ref="BH37" si="54">+BF37*BG37</f>
        <v>4</v>
      </c>
      <c r="BI37" s="538" t="s">
        <v>66</v>
      </c>
      <c r="BJ37" s="452" t="s">
        <v>67</v>
      </c>
      <c r="BK37" s="581" t="s">
        <v>475</v>
      </c>
      <c r="BL37" s="454" t="s">
        <v>476</v>
      </c>
      <c r="BM37" s="608">
        <v>45698</v>
      </c>
      <c r="BN37" s="608">
        <v>46022</v>
      </c>
      <c r="BO37" s="462" t="s">
        <v>477</v>
      </c>
    </row>
    <row r="38" spans="1:68" ht="268.5" customHeight="1" x14ac:dyDescent="0.35">
      <c r="A38" s="388"/>
      <c r="B38" s="390"/>
      <c r="C38" s="145" t="s">
        <v>76</v>
      </c>
      <c r="D38" s="124" t="s">
        <v>194</v>
      </c>
      <c r="E38" s="446"/>
      <c r="F38" s="447"/>
      <c r="G38" s="392"/>
      <c r="H38" s="392"/>
      <c r="I38" s="392"/>
      <c r="J38" s="392"/>
      <c r="K38" s="574"/>
      <c r="L38" s="394"/>
      <c r="M38" s="431"/>
      <c r="N38" s="431"/>
      <c r="O38" s="449"/>
      <c r="P38" s="449"/>
      <c r="Q38" s="449"/>
      <c r="R38" s="449"/>
      <c r="S38" s="449"/>
      <c r="T38" s="449"/>
      <c r="U38" s="449"/>
      <c r="V38" s="449"/>
      <c r="W38" s="449"/>
      <c r="X38" s="449"/>
      <c r="Y38" s="449"/>
      <c r="Z38" s="449"/>
      <c r="AA38" s="449"/>
      <c r="AB38" s="449"/>
      <c r="AC38" s="449"/>
      <c r="AD38" s="449"/>
      <c r="AE38" s="449"/>
      <c r="AF38" s="449"/>
      <c r="AG38" s="449"/>
      <c r="AH38" s="404"/>
      <c r="AI38" s="450"/>
      <c r="AJ38" s="450"/>
      <c r="AK38" s="580"/>
      <c r="AL38" s="502"/>
      <c r="AM38" s="211" t="s">
        <v>193</v>
      </c>
      <c r="AN38" s="189" t="s">
        <v>372</v>
      </c>
      <c r="AO38" s="158" t="s">
        <v>62</v>
      </c>
      <c r="AP38" s="158">
        <v>15</v>
      </c>
      <c r="AQ38" s="158">
        <v>15</v>
      </c>
      <c r="AR38" s="158">
        <v>15</v>
      </c>
      <c r="AS38" s="158">
        <v>15</v>
      </c>
      <c r="AT38" s="158">
        <v>15</v>
      </c>
      <c r="AU38" s="158">
        <v>15</v>
      </c>
      <c r="AV38" s="158">
        <v>10</v>
      </c>
      <c r="AW38" s="158">
        <f t="shared" si="4"/>
        <v>100</v>
      </c>
      <c r="AX38" s="158" t="s">
        <v>63</v>
      </c>
      <c r="AY38" s="158" t="s">
        <v>64</v>
      </c>
      <c r="AZ38" s="158" t="s">
        <v>63</v>
      </c>
      <c r="BA38" s="158" t="s">
        <v>63</v>
      </c>
      <c r="BB38" s="159">
        <v>100</v>
      </c>
      <c r="BC38" s="81" t="str">
        <f t="shared" si="53"/>
        <v>FUERTE</v>
      </c>
      <c r="BD38" s="503"/>
      <c r="BE38" s="526"/>
      <c r="BF38" s="571"/>
      <c r="BG38" s="457"/>
      <c r="BH38" s="457"/>
      <c r="BI38" s="539"/>
      <c r="BJ38" s="490"/>
      <c r="BK38" s="491"/>
      <c r="BL38" s="468"/>
      <c r="BM38" s="609"/>
      <c r="BN38" s="609"/>
      <c r="BO38" s="492"/>
    </row>
    <row r="39" spans="1:68" ht="273" customHeight="1" x14ac:dyDescent="0.2">
      <c r="A39" s="323" t="s">
        <v>201</v>
      </c>
      <c r="B39" s="140" t="s">
        <v>196</v>
      </c>
      <c r="C39" s="140" t="s">
        <v>76</v>
      </c>
      <c r="D39" s="143" t="s">
        <v>197</v>
      </c>
      <c r="E39" s="140" t="s">
        <v>198</v>
      </c>
      <c r="F39" s="140" t="s">
        <v>319</v>
      </c>
      <c r="G39" s="139" t="s">
        <v>57</v>
      </c>
      <c r="H39" s="139" t="s">
        <v>57</v>
      </c>
      <c r="I39" s="139" t="s">
        <v>57</v>
      </c>
      <c r="J39" s="139" t="s">
        <v>57</v>
      </c>
      <c r="K39" s="137" t="s">
        <v>199</v>
      </c>
      <c r="L39" s="144"/>
      <c r="M39" s="88">
        <v>3</v>
      </c>
      <c r="N39" s="88" t="s">
        <v>59</v>
      </c>
      <c r="O39" s="143" t="s">
        <v>57</v>
      </c>
      <c r="P39" s="143" t="s">
        <v>57</v>
      </c>
      <c r="Q39" s="143"/>
      <c r="R39" s="143"/>
      <c r="S39" s="143" t="s">
        <v>57</v>
      </c>
      <c r="T39" s="143" t="s">
        <v>57</v>
      </c>
      <c r="U39" s="143" t="s">
        <v>57</v>
      </c>
      <c r="V39" s="143"/>
      <c r="W39" s="143"/>
      <c r="X39" s="143" t="s">
        <v>57</v>
      </c>
      <c r="Y39" s="143" t="s">
        <v>57</v>
      </c>
      <c r="Z39" s="143" t="s">
        <v>57</v>
      </c>
      <c r="AA39" s="143" t="s">
        <v>57</v>
      </c>
      <c r="AB39" s="143" t="s">
        <v>57</v>
      </c>
      <c r="AC39" s="143"/>
      <c r="AD39" s="143"/>
      <c r="AE39" s="143"/>
      <c r="AF39" s="143"/>
      <c r="AG39" s="143"/>
      <c r="AH39" s="158">
        <f>COUNTIF(O39:AG39,"X")</f>
        <v>10</v>
      </c>
      <c r="AI39" s="95">
        <v>4</v>
      </c>
      <c r="AJ39" s="95" t="s">
        <v>60</v>
      </c>
      <c r="AK39" s="105">
        <f>+M39*AI39</f>
        <v>12</v>
      </c>
      <c r="AL39" s="114" t="s">
        <v>61</v>
      </c>
      <c r="AM39" s="292" t="s">
        <v>200</v>
      </c>
      <c r="AN39" s="190" t="s">
        <v>320</v>
      </c>
      <c r="AO39" s="143" t="s">
        <v>62</v>
      </c>
      <c r="AP39" s="143">
        <v>15</v>
      </c>
      <c r="AQ39" s="143">
        <v>15</v>
      </c>
      <c r="AR39" s="143">
        <v>15</v>
      </c>
      <c r="AS39" s="143">
        <v>15</v>
      </c>
      <c r="AT39" s="143">
        <v>15</v>
      </c>
      <c r="AU39" s="143">
        <v>15</v>
      </c>
      <c r="AV39" s="143">
        <v>10</v>
      </c>
      <c r="AW39" s="158">
        <f t="shared" si="4"/>
        <v>100</v>
      </c>
      <c r="AX39" s="158" t="s">
        <v>63</v>
      </c>
      <c r="AY39" s="158" t="s">
        <v>64</v>
      </c>
      <c r="AZ39" s="158" t="s">
        <v>63</v>
      </c>
      <c r="BA39" s="158" t="s">
        <v>63</v>
      </c>
      <c r="BB39" s="194">
        <v>100</v>
      </c>
      <c r="BC39" s="81" t="s">
        <v>65</v>
      </c>
      <c r="BD39" s="82">
        <v>100</v>
      </c>
      <c r="BE39" s="523" t="s">
        <v>65</v>
      </c>
      <c r="BF39" s="554">
        <v>1</v>
      </c>
      <c r="BG39" s="92">
        <v>4</v>
      </c>
      <c r="BH39" s="92">
        <v>4</v>
      </c>
      <c r="BI39" s="542" t="s">
        <v>66</v>
      </c>
      <c r="BJ39" s="288" t="s">
        <v>67</v>
      </c>
      <c r="BK39" s="137" t="s">
        <v>478</v>
      </c>
      <c r="BL39" s="160" t="s">
        <v>479</v>
      </c>
      <c r="BM39" s="354">
        <v>45698</v>
      </c>
      <c r="BN39" s="354">
        <v>46022</v>
      </c>
      <c r="BO39" s="355" t="s">
        <v>480</v>
      </c>
      <c r="BP39" s="330" t="s">
        <v>82</v>
      </c>
    </row>
    <row r="40" spans="1:68" ht="323.25" customHeight="1" x14ac:dyDescent="0.2">
      <c r="A40" s="323" t="s">
        <v>207</v>
      </c>
      <c r="B40" s="289" t="s">
        <v>196</v>
      </c>
      <c r="C40" s="225" t="s">
        <v>76</v>
      </c>
      <c r="D40" s="137" t="s">
        <v>173</v>
      </c>
      <c r="E40" s="133" t="s">
        <v>202</v>
      </c>
      <c r="F40" s="126" t="s">
        <v>203</v>
      </c>
      <c r="G40" s="139" t="s">
        <v>57</v>
      </c>
      <c r="H40" s="139" t="s">
        <v>57</v>
      </c>
      <c r="I40" s="139" t="s">
        <v>57</v>
      </c>
      <c r="J40" s="139" t="s">
        <v>57</v>
      </c>
      <c r="K40" s="137" t="s">
        <v>204</v>
      </c>
      <c r="L40" s="125" t="s">
        <v>318</v>
      </c>
      <c r="M40" s="101">
        <v>1</v>
      </c>
      <c r="N40" s="102" t="s">
        <v>205</v>
      </c>
      <c r="O40" s="136" t="s">
        <v>57</v>
      </c>
      <c r="P40" s="136" t="s">
        <v>57</v>
      </c>
      <c r="Q40" s="136"/>
      <c r="R40" s="136"/>
      <c r="S40" s="136" t="s">
        <v>57</v>
      </c>
      <c r="T40" s="136" t="s">
        <v>57</v>
      </c>
      <c r="U40" s="136"/>
      <c r="V40" s="136"/>
      <c r="W40" s="136"/>
      <c r="X40" s="136"/>
      <c r="Y40" s="136" t="s">
        <v>57</v>
      </c>
      <c r="Z40" s="136" t="s">
        <v>57</v>
      </c>
      <c r="AA40" s="136" t="s">
        <v>57</v>
      </c>
      <c r="AB40" s="136"/>
      <c r="AC40" s="136"/>
      <c r="AD40" s="136"/>
      <c r="AE40" s="136"/>
      <c r="AF40" s="136"/>
      <c r="AG40" s="136"/>
      <c r="AH40" s="280">
        <f>COUNTIF(O40:AG40,"X")</f>
        <v>7</v>
      </c>
      <c r="AI40" s="282">
        <f>IF(AH40&lt;=5,3,IF(AND(AH40&gt;=6,AH40&lt;=11),4,5))</f>
        <v>4</v>
      </c>
      <c r="AJ40" s="283" t="s">
        <v>60</v>
      </c>
      <c r="AK40" s="98">
        <f>+M40*AI40</f>
        <v>4</v>
      </c>
      <c r="AL40" s="93" t="s">
        <v>66</v>
      </c>
      <c r="AM40" s="211" t="s">
        <v>206</v>
      </c>
      <c r="AN40" s="190" t="s">
        <v>385</v>
      </c>
      <c r="AO40" s="158" t="s">
        <v>62</v>
      </c>
      <c r="AP40" s="158">
        <v>15</v>
      </c>
      <c r="AQ40" s="158">
        <v>15</v>
      </c>
      <c r="AR40" s="158">
        <v>15</v>
      </c>
      <c r="AS40" s="158">
        <v>15</v>
      </c>
      <c r="AT40" s="158">
        <v>15</v>
      </c>
      <c r="AU40" s="158">
        <v>15</v>
      </c>
      <c r="AV40" s="158">
        <v>10</v>
      </c>
      <c r="AW40" s="158">
        <f t="shared" si="4"/>
        <v>100</v>
      </c>
      <c r="AX40" s="158" t="s">
        <v>63</v>
      </c>
      <c r="AY40" s="158" t="s">
        <v>64</v>
      </c>
      <c r="AZ40" s="158" t="s">
        <v>63</v>
      </c>
      <c r="BA40" s="158" t="s">
        <v>63</v>
      </c>
      <c r="BB40" s="159">
        <v>100</v>
      </c>
      <c r="BC40" s="81" t="str">
        <f t="shared" ref="BC40" si="55">VLOOKUP(BB40,CLASIFICACIÓNCONTROLES,2)</f>
        <v>FUERTE</v>
      </c>
      <c r="BD40" s="303">
        <f>+BB40</f>
        <v>100</v>
      </c>
      <c r="BE40" s="524" t="s">
        <v>65</v>
      </c>
      <c r="BF40" s="535">
        <v>1</v>
      </c>
      <c r="BG40" s="91">
        <f>+AI40</f>
        <v>4</v>
      </c>
      <c r="BH40" s="92">
        <f t="shared" ref="BH40" si="56">+BF40*BG40</f>
        <v>4</v>
      </c>
      <c r="BI40" s="542" t="s">
        <v>66</v>
      </c>
      <c r="BJ40" s="220" t="s">
        <v>67</v>
      </c>
      <c r="BK40" s="160" t="s">
        <v>481</v>
      </c>
      <c r="BL40" s="160" t="s">
        <v>482</v>
      </c>
      <c r="BM40" s="354">
        <v>45698</v>
      </c>
      <c r="BN40" s="354">
        <v>46022</v>
      </c>
      <c r="BO40" s="355" t="s">
        <v>483</v>
      </c>
    </row>
    <row r="41" spans="1:68" ht="180.75" customHeight="1" x14ac:dyDescent="0.35">
      <c r="A41" s="387" t="s">
        <v>213</v>
      </c>
      <c r="B41" s="389" t="s">
        <v>196</v>
      </c>
      <c r="C41" s="605" t="s">
        <v>76</v>
      </c>
      <c r="D41" s="305" t="s">
        <v>208</v>
      </c>
      <c r="E41" s="385" t="s">
        <v>355</v>
      </c>
      <c r="F41" s="386" t="s">
        <v>321</v>
      </c>
      <c r="G41" s="391" t="s">
        <v>57</v>
      </c>
      <c r="H41" s="391" t="s">
        <v>57</v>
      </c>
      <c r="I41" s="391" t="s">
        <v>57</v>
      </c>
      <c r="J41" s="391" t="s">
        <v>57</v>
      </c>
      <c r="K41" s="398" t="s">
        <v>209</v>
      </c>
      <c r="L41" s="393" t="s">
        <v>297</v>
      </c>
      <c r="M41" s="395">
        <v>3</v>
      </c>
      <c r="N41" s="421" t="s">
        <v>59</v>
      </c>
      <c r="O41" s="398" t="s">
        <v>57</v>
      </c>
      <c r="P41" s="398" t="s">
        <v>57</v>
      </c>
      <c r="Q41" s="398"/>
      <c r="R41" s="398"/>
      <c r="S41" s="398" t="s">
        <v>57</v>
      </c>
      <c r="T41" s="398" t="s">
        <v>57</v>
      </c>
      <c r="U41" s="398" t="s">
        <v>57</v>
      </c>
      <c r="V41" s="398"/>
      <c r="W41" s="398" t="s">
        <v>57</v>
      </c>
      <c r="X41" s="398" t="s">
        <v>57</v>
      </c>
      <c r="Y41" s="398" t="s">
        <v>57</v>
      </c>
      <c r="Z41" s="398" t="s">
        <v>57</v>
      </c>
      <c r="AA41" s="398" t="s">
        <v>57</v>
      </c>
      <c r="AB41" s="398"/>
      <c r="AC41" s="398"/>
      <c r="AD41" s="398"/>
      <c r="AE41" s="398"/>
      <c r="AF41" s="398"/>
      <c r="AG41" s="398"/>
      <c r="AH41" s="399">
        <f>COUNTIF(O41:AG42,"x")</f>
        <v>10</v>
      </c>
      <c r="AI41" s="395">
        <f>IF(AH41&lt;=5,3,IF(AND(AH41&gt;=6,AH41&lt;=11),4,5))</f>
        <v>4</v>
      </c>
      <c r="AJ41" s="436" t="s">
        <v>60</v>
      </c>
      <c r="AK41" s="400">
        <f>+M41*AI41</f>
        <v>12</v>
      </c>
      <c r="AL41" s="402" t="s">
        <v>61</v>
      </c>
      <c r="AM41" s="137" t="s">
        <v>210</v>
      </c>
      <c r="AN41" s="190" t="s">
        <v>350</v>
      </c>
      <c r="AO41" s="160" t="s">
        <v>62</v>
      </c>
      <c r="AP41" s="158">
        <v>15</v>
      </c>
      <c r="AQ41" s="158">
        <v>15</v>
      </c>
      <c r="AR41" s="158">
        <v>15</v>
      </c>
      <c r="AS41" s="158">
        <v>15</v>
      </c>
      <c r="AT41" s="158">
        <v>15</v>
      </c>
      <c r="AU41" s="158">
        <v>15</v>
      </c>
      <c r="AV41" s="158">
        <v>10</v>
      </c>
      <c r="AW41" s="158">
        <f t="shared" si="4"/>
        <v>100</v>
      </c>
      <c r="AX41" s="158" t="s">
        <v>63</v>
      </c>
      <c r="AY41" s="158" t="s">
        <v>64</v>
      </c>
      <c r="AZ41" s="158" t="s">
        <v>63</v>
      </c>
      <c r="BA41" s="158" t="s">
        <v>63</v>
      </c>
      <c r="BB41" s="497">
        <v>100</v>
      </c>
      <c r="BC41" s="498" t="s">
        <v>65</v>
      </c>
      <c r="BD41" s="573">
        <v>100</v>
      </c>
      <c r="BE41" s="524" t="s">
        <v>65</v>
      </c>
      <c r="BF41" s="537">
        <v>1</v>
      </c>
      <c r="BG41" s="501">
        <f>+AI41</f>
        <v>4</v>
      </c>
      <c r="BH41" s="451">
        <f t="shared" ref="BH41" si="57">+BF41*BG41</f>
        <v>4</v>
      </c>
      <c r="BI41" s="538" t="s">
        <v>66</v>
      </c>
      <c r="BJ41" s="408" t="s">
        <v>67</v>
      </c>
      <c r="BK41" s="454" t="s">
        <v>484</v>
      </c>
      <c r="BL41" s="454" t="s">
        <v>485</v>
      </c>
      <c r="BM41" s="608">
        <v>45698</v>
      </c>
      <c r="BN41" s="608">
        <v>46022</v>
      </c>
      <c r="BO41" s="462" t="s">
        <v>486</v>
      </c>
    </row>
    <row r="42" spans="1:68" ht="201" customHeight="1" x14ac:dyDescent="0.35">
      <c r="A42" s="388"/>
      <c r="B42" s="390"/>
      <c r="C42" s="582"/>
      <c r="D42" s="305" t="s">
        <v>211</v>
      </c>
      <c r="E42" s="582"/>
      <c r="F42" s="447"/>
      <c r="G42" s="392"/>
      <c r="H42" s="392"/>
      <c r="I42" s="392"/>
      <c r="J42" s="392"/>
      <c r="K42" s="574"/>
      <c r="L42" s="394"/>
      <c r="M42" s="381"/>
      <c r="N42" s="381"/>
      <c r="O42" s="574"/>
      <c r="P42" s="574"/>
      <c r="Q42" s="574"/>
      <c r="R42" s="574"/>
      <c r="S42" s="574"/>
      <c r="T42" s="574"/>
      <c r="U42" s="574"/>
      <c r="V42" s="574"/>
      <c r="W42" s="574"/>
      <c r="X42" s="574"/>
      <c r="Y42" s="574"/>
      <c r="Z42" s="574"/>
      <c r="AA42" s="574"/>
      <c r="AB42" s="574"/>
      <c r="AC42" s="574"/>
      <c r="AD42" s="574"/>
      <c r="AE42" s="574"/>
      <c r="AF42" s="574"/>
      <c r="AG42" s="574"/>
      <c r="AH42" s="404"/>
      <c r="AI42" s="450"/>
      <c r="AJ42" s="450"/>
      <c r="AK42" s="429"/>
      <c r="AL42" s="429"/>
      <c r="AM42" s="137" t="s">
        <v>212</v>
      </c>
      <c r="AN42" s="190" t="s">
        <v>322</v>
      </c>
      <c r="AO42" s="160" t="s">
        <v>62</v>
      </c>
      <c r="AP42" s="158">
        <v>15</v>
      </c>
      <c r="AQ42" s="158">
        <v>15</v>
      </c>
      <c r="AR42" s="158">
        <v>15</v>
      </c>
      <c r="AS42" s="158">
        <v>15</v>
      </c>
      <c r="AT42" s="158">
        <v>15</v>
      </c>
      <c r="AU42" s="158">
        <v>15</v>
      </c>
      <c r="AV42" s="158">
        <v>10</v>
      </c>
      <c r="AW42" s="158">
        <f t="shared" si="4"/>
        <v>100</v>
      </c>
      <c r="AX42" s="158" t="s">
        <v>63</v>
      </c>
      <c r="AY42" s="158" t="s">
        <v>64</v>
      </c>
      <c r="AZ42" s="158" t="s">
        <v>63</v>
      </c>
      <c r="BA42" s="158" t="s">
        <v>63</v>
      </c>
      <c r="BB42" s="574"/>
      <c r="BC42" s="575"/>
      <c r="BD42" s="576"/>
      <c r="BE42" s="524" t="s">
        <v>65</v>
      </c>
      <c r="BF42" s="571"/>
      <c r="BG42" s="457"/>
      <c r="BH42" s="457"/>
      <c r="BI42" s="539"/>
      <c r="BJ42" s="410"/>
      <c r="BK42" s="459"/>
      <c r="BL42" s="404"/>
      <c r="BM42" s="609"/>
      <c r="BN42" s="609"/>
      <c r="BO42" s="489"/>
    </row>
    <row r="43" spans="1:68" ht="246" customHeight="1" x14ac:dyDescent="0.2">
      <c r="A43" s="323" t="s">
        <v>219</v>
      </c>
      <c r="B43" s="289" t="s">
        <v>196</v>
      </c>
      <c r="C43" s="145" t="s">
        <v>76</v>
      </c>
      <c r="D43" s="137" t="s">
        <v>352</v>
      </c>
      <c r="E43" s="293" t="s">
        <v>354</v>
      </c>
      <c r="F43" s="294" t="s">
        <v>351</v>
      </c>
      <c r="G43" s="290" t="s">
        <v>57</v>
      </c>
      <c r="H43" s="290" t="s">
        <v>57</v>
      </c>
      <c r="I43" s="290" t="s">
        <v>57</v>
      </c>
      <c r="J43" s="290" t="s">
        <v>57</v>
      </c>
      <c r="K43" s="305" t="s">
        <v>323</v>
      </c>
      <c r="L43" s="295" t="s">
        <v>297</v>
      </c>
      <c r="M43" s="195">
        <v>4</v>
      </c>
      <c r="N43" s="103" t="s">
        <v>232</v>
      </c>
      <c r="O43" s="301" t="s">
        <v>57</v>
      </c>
      <c r="P43" s="301" t="s">
        <v>57</v>
      </c>
      <c r="Q43" s="301"/>
      <c r="R43" s="301"/>
      <c r="S43" s="301" t="s">
        <v>57</v>
      </c>
      <c r="T43" s="301" t="s">
        <v>57</v>
      </c>
      <c r="U43" s="301" t="s">
        <v>57</v>
      </c>
      <c r="V43" s="301"/>
      <c r="W43" s="301" t="s">
        <v>57</v>
      </c>
      <c r="X43" s="301" t="s">
        <v>57</v>
      </c>
      <c r="Y43" s="301" t="s">
        <v>57</v>
      </c>
      <c r="Z43" s="301" t="s">
        <v>57</v>
      </c>
      <c r="AA43" s="301" t="s">
        <v>57</v>
      </c>
      <c r="AB43" s="301"/>
      <c r="AC43" s="301"/>
      <c r="AD43" s="301"/>
      <c r="AE43" s="301"/>
      <c r="AF43" s="301"/>
      <c r="AG43" s="301"/>
      <c r="AH43" s="207">
        <f>COUNTIF(O43:AG43,"x")</f>
        <v>10</v>
      </c>
      <c r="AI43" s="95">
        <v>4</v>
      </c>
      <c r="AJ43" s="95" t="s">
        <v>60</v>
      </c>
      <c r="AK43" s="196">
        <f>+M43*AI43</f>
        <v>16</v>
      </c>
      <c r="AL43" s="97" t="s">
        <v>61</v>
      </c>
      <c r="AM43" s="211" t="s">
        <v>368</v>
      </c>
      <c r="AN43" s="190" t="s">
        <v>402</v>
      </c>
      <c r="AO43" s="158" t="s">
        <v>62</v>
      </c>
      <c r="AP43" s="158">
        <v>15</v>
      </c>
      <c r="AQ43" s="158">
        <v>15</v>
      </c>
      <c r="AR43" s="158">
        <v>15</v>
      </c>
      <c r="AS43" s="158">
        <v>15</v>
      </c>
      <c r="AT43" s="158">
        <v>15</v>
      </c>
      <c r="AU43" s="158">
        <v>15</v>
      </c>
      <c r="AV43" s="158">
        <v>10</v>
      </c>
      <c r="AW43" s="158">
        <f t="shared" ref="AW43" si="58">SUM(AP43:AV43)</f>
        <v>100</v>
      </c>
      <c r="AX43" s="158" t="s">
        <v>63</v>
      </c>
      <c r="AY43" s="158" t="s">
        <v>64</v>
      </c>
      <c r="AZ43" s="158" t="s">
        <v>63</v>
      </c>
      <c r="BA43" s="158" t="s">
        <v>63</v>
      </c>
      <c r="BB43" s="159">
        <v>100</v>
      </c>
      <c r="BC43" s="81" t="s">
        <v>65</v>
      </c>
      <c r="BD43" s="209">
        <v>100</v>
      </c>
      <c r="BE43" s="527" t="s">
        <v>65</v>
      </c>
      <c r="BF43" s="543">
        <v>2</v>
      </c>
      <c r="BG43" s="91">
        <v>4</v>
      </c>
      <c r="BH43" s="92">
        <f t="shared" ref="BH43" si="59">+BF43*BG43</f>
        <v>8</v>
      </c>
      <c r="BI43" s="542" t="s">
        <v>66</v>
      </c>
      <c r="BJ43" s="288" t="s">
        <v>67</v>
      </c>
      <c r="BK43" s="160" t="s">
        <v>487</v>
      </c>
      <c r="BL43" s="160" t="s">
        <v>488</v>
      </c>
      <c r="BM43" s="354">
        <v>45698</v>
      </c>
      <c r="BN43" s="354">
        <v>46022</v>
      </c>
      <c r="BO43" s="355" t="s">
        <v>489</v>
      </c>
    </row>
    <row r="44" spans="1:68" ht="246" customHeight="1" x14ac:dyDescent="0.35">
      <c r="A44" s="387" t="s">
        <v>227</v>
      </c>
      <c r="B44" s="389" t="s">
        <v>214</v>
      </c>
      <c r="C44" s="605" t="s">
        <v>76</v>
      </c>
      <c r="D44" s="463" t="s">
        <v>215</v>
      </c>
      <c r="E44" s="385" t="s">
        <v>330</v>
      </c>
      <c r="F44" s="386" t="s">
        <v>216</v>
      </c>
      <c r="G44" s="391" t="s">
        <v>57</v>
      </c>
      <c r="H44" s="391" t="s">
        <v>57</v>
      </c>
      <c r="I44" s="391" t="s">
        <v>57</v>
      </c>
      <c r="J44" s="391" t="s">
        <v>57</v>
      </c>
      <c r="K44" s="391" t="s">
        <v>217</v>
      </c>
      <c r="L44" s="393" t="s">
        <v>297</v>
      </c>
      <c r="M44" s="464">
        <v>3</v>
      </c>
      <c r="N44" s="421" t="s">
        <v>59</v>
      </c>
      <c r="O44" s="435" t="s">
        <v>57</v>
      </c>
      <c r="P44" s="435" t="s">
        <v>57</v>
      </c>
      <c r="Q44" s="435" t="s">
        <v>82</v>
      </c>
      <c r="R44" s="435" t="s">
        <v>82</v>
      </c>
      <c r="S44" s="435" t="s">
        <v>57</v>
      </c>
      <c r="T44" s="435" t="s">
        <v>82</v>
      </c>
      <c r="U44" s="435" t="s">
        <v>82</v>
      </c>
      <c r="V44" s="435" t="s">
        <v>82</v>
      </c>
      <c r="W44" s="435" t="s">
        <v>57</v>
      </c>
      <c r="X44" s="435" t="s">
        <v>57</v>
      </c>
      <c r="Y44" s="435" t="s">
        <v>57</v>
      </c>
      <c r="Z44" s="435" t="s">
        <v>57</v>
      </c>
      <c r="AA44" s="435" t="s">
        <v>57</v>
      </c>
      <c r="AB44" s="435" t="s">
        <v>57</v>
      </c>
      <c r="AC44" s="435" t="s">
        <v>82</v>
      </c>
      <c r="AD44" s="435"/>
      <c r="AE44" s="435"/>
      <c r="AF44" s="435"/>
      <c r="AG44" s="435"/>
      <c r="AH44" s="399">
        <f>COUNTIF(O44:AG44,"x")</f>
        <v>9</v>
      </c>
      <c r="AI44" s="395">
        <v>4</v>
      </c>
      <c r="AJ44" s="436" t="s">
        <v>60</v>
      </c>
      <c r="AK44" s="400">
        <f>+M44*AI44</f>
        <v>12</v>
      </c>
      <c r="AL44" s="465" t="s">
        <v>61</v>
      </c>
      <c r="AM44" s="137" t="s">
        <v>218</v>
      </c>
      <c r="AN44" s="190" t="s">
        <v>404</v>
      </c>
      <c r="AO44" s="158" t="s">
        <v>62</v>
      </c>
      <c r="AP44" s="160">
        <v>15</v>
      </c>
      <c r="AQ44" s="160">
        <v>15</v>
      </c>
      <c r="AR44" s="160">
        <v>15</v>
      </c>
      <c r="AS44" s="160">
        <v>15</v>
      </c>
      <c r="AT44" s="160">
        <v>15</v>
      </c>
      <c r="AU44" s="160">
        <v>15</v>
      </c>
      <c r="AV44" s="158">
        <v>10</v>
      </c>
      <c r="AW44" s="158">
        <f t="shared" ref="AW44" si="60">SUM(AP44:AV44)</f>
        <v>100</v>
      </c>
      <c r="AX44" s="158" t="s">
        <v>63</v>
      </c>
      <c r="AY44" s="158" t="s">
        <v>64</v>
      </c>
      <c r="AZ44" s="158" t="s">
        <v>63</v>
      </c>
      <c r="BA44" s="158" t="s">
        <v>63</v>
      </c>
      <c r="BB44" s="159">
        <v>100</v>
      </c>
      <c r="BC44" s="81" t="str">
        <f>VLOOKUP(BB43,CLASIFICACIÓNCONTROLES,2)</f>
        <v>FUERTE</v>
      </c>
      <c r="BD44" s="500">
        <f>ROUND(AVERAGE(BB43:BB43),0)</f>
        <v>100</v>
      </c>
      <c r="BE44" s="525" t="s">
        <v>65</v>
      </c>
      <c r="BF44" s="537">
        <v>1</v>
      </c>
      <c r="BG44" s="501">
        <f>+AI44</f>
        <v>4</v>
      </c>
      <c r="BH44" s="451">
        <f t="shared" ref="BH44" si="61">+BF44*BG44</f>
        <v>4</v>
      </c>
      <c r="BI44" s="538" t="s">
        <v>66</v>
      </c>
      <c r="BJ44" s="408" t="s">
        <v>67</v>
      </c>
      <c r="BK44" s="693" t="s">
        <v>452</v>
      </c>
      <c r="BL44" s="695" t="s">
        <v>507</v>
      </c>
      <c r="BM44" s="697" t="s">
        <v>453</v>
      </c>
      <c r="BN44" s="697" t="s">
        <v>454</v>
      </c>
      <c r="BO44" s="699" t="s">
        <v>455</v>
      </c>
    </row>
    <row r="45" spans="1:68" ht="219" customHeight="1" x14ac:dyDescent="0.35">
      <c r="A45" s="469"/>
      <c r="B45" s="437"/>
      <c r="C45" s="606"/>
      <c r="D45" s="466"/>
      <c r="E45" s="440"/>
      <c r="F45" s="441"/>
      <c r="G45" s="438"/>
      <c r="H45" s="438"/>
      <c r="I45" s="438"/>
      <c r="J45" s="438"/>
      <c r="K45" s="438"/>
      <c r="L45" s="442"/>
      <c r="M45" s="426"/>
      <c r="N45" s="426"/>
      <c r="O45" s="444"/>
      <c r="P45" s="444"/>
      <c r="Q45" s="444"/>
      <c r="R45" s="444"/>
      <c r="S45" s="444"/>
      <c r="T45" s="444"/>
      <c r="U45" s="444"/>
      <c r="V45" s="444"/>
      <c r="W45" s="444"/>
      <c r="X45" s="444"/>
      <c r="Y45" s="444"/>
      <c r="Z45" s="444"/>
      <c r="AA45" s="444"/>
      <c r="AB45" s="444"/>
      <c r="AC45" s="444"/>
      <c r="AD45" s="444"/>
      <c r="AE45" s="444"/>
      <c r="AF45" s="444"/>
      <c r="AG45" s="444"/>
      <c r="AH45" s="467"/>
      <c r="AI45" s="445"/>
      <c r="AJ45" s="445"/>
      <c r="AK45" s="429"/>
      <c r="AL45" s="429"/>
      <c r="AM45" s="137" t="s">
        <v>325</v>
      </c>
      <c r="AN45" s="190" t="s">
        <v>403</v>
      </c>
      <c r="AO45" s="158" t="s">
        <v>62</v>
      </c>
      <c r="AP45" s="160">
        <v>15</v>
      </c>
      <c r="AQ45" s="160">
        <v>15</v>
      </c>
      <c r="AR45" s="160">
        <v>15</v>
      </c>
      <c r="AS45" s="160">
        <v>15</v>
      </c>
      <c r="AT45" s="160">
        <v>15</v>
      </c>
      <c r="AU45" s="160">
        <v>15</v>
      </c>
      <c r="AV45" s="158">
        <v>10</v>
      </c>
      <c r="AW45" s="158">
        <f t="shared" ref="AW45" si="62">SUM(AP45:AV45)</f>
        <v>100</v>
      </c>
      <c r="AX45" s="158" t="s">
        <v>63</v>
      </c>
      <c r="AY45" s="158" t="s">
        <v>64</v>
      </c>
      <c r="AZ45" s="158" t="s">
        <v>63</v>
      </c>
      <c r="BA45" s="158" t="s">
        <v>63</v>
      </c>
      <c r="BB45" s="159">
        <v>100</v>
      </c>
      <c r="BC45" s="81" t="s">
        <v>65</v>
      </c>
      <c r="BD45" s="569"/>
      <c r="BE45" s="570"/>
      <c r="BF45" s="571"/>
      <c r="BG45" s="455"/>
      <c r="BH45" s="455"/>
      <c r="BI45" s="572"/>
      <c r="BJ45" s="470"/>
      <c r="BK45" s="694"/>
      <c r="BL45" s="696"/>
      <c r="BM45" s="698"/>
      <c r="BN45" s="698"/>
      <c r="BO45" s="700"/>
    </row>
    <row r="46" spans="1:68" ht="192" customHeight="1" thickBot="1" x14ac:dyDescent="0.25">
      <c r="A46" s="663" t="s">
        <v>388</v>
      </c>
      <c r="B46" s="228" t="s">
        <v>220</v>
      </c>
      <c r="C46" s="229" t="s">
        <v>76</v>
      </c>
      <c r="D46" s="230" t="s">
        <v>221</v>
      </c>
      <c r="E46" s="231" t="s">
        <v>222</v>
      </c>
      <c r="F46" s="232" t="s">
        <v>223</v>
      </c>
      <c r="G46" s="233" t="s">
        <v>57</v>
      </c>
      <c r="H46" s="233" t="s">
        <v>57</v>
      </c>
      <c r="I46" s="233" t="s">
        <v>57</v>
      </c>
      <c r="J46" s="233" t="s">
        <v>57</v>
      </c>
      <c r="K46" s="234" t="s">
        <v>224</v>
      </c>
      <c r="L46" s="321" t="s">
        <v>297</v>
      </c>
      <c r="M46" s="235">
        <v>2</v>
      </c>
      <c r="N46" s="236" t="s">
        <v>81</v>
      </c>
      <c r="O46" s="237" t="s">
        <v>57</v>
      </c>
      <c r="P46" s="237" t="s">
        <v>57</v>
      </c>
      <c r="Q46" s="237" t="s">
        <v>57</v>
      </c>
      <c r="R46" s="237"/>
      <c r="S46" s="237" t="s">
        <v>57</v>
      </c>
      <c r="T46" s="237"/>
      <c r="U46" s="237"/>
      <c r="V46" s="237"/>
      <c r="W46" s="237" t="s">
        <v>57</v>
      </c>
      <c r="X46" s="237" t="s">
        <v>57</v>
      </c>
      <c r="Y46" s="237"/>
      <c r="Z46" s="237" t="s">
        <v>57</v>
      </c>
      <c r="AA46" s="237"/>
      <c r="AB46" s="237" t="s">
        <v>57</v>
      </c>
      <c r="AC46" s="237"/>
      <c r="AD46" s="237"/>
      <c r="AE46" s="237"/>
      <c r="AF46" s="237"/>
      <c r="AG46" s="237"/>
      <c r="AH46" s="238">
        <f>COUNTIF(O46:AG46,"x")</f>
        <v>8</v>
      </c>
      <c r="AI46" s="239">
        <v>4</v>
      </c>
      <c r="AJ46" s="239" t="s">
        <v>60</v>
      </c>
      <c r="AK46" s="240">
        <f>+M46*AI46</f>
        <v>8</v>
      </c>
      <c r="AL46" s="241" t="s">
        <v>66</v>
      </c>
      <c r="AM46" s="242" t="s">
        <v>225</v>
      </c>
      <c r="AN46" s="243" t="s">
        <v>226</v>
      </c>
      <c r="AO46" s="244" t="s">
        <v>62</v>
      </c>
      <c r="AP46" s="245">
        <v>15</v>
      </c>
      <c r="AQ46" s="245">
        <v>15</v>
      </c>
      <c r="AR46" s="245">
        <v>15</v>
      </c>
      <c r="AS46" s="245">
        <v>15</v>
      </c>
      <c r="AT46" s="246">
        <v>15</v>
      </c>
      <c r="AU46" s="246">
        <v>15</v>
      </c>
      <c r="AV46" s="246">
        <v>10</v>
      </c>
      <c r="AW46" s="244">
        <f>SUM(AP46:AV46)</f>
        <v>100</v>
      </c>
      <c r="AX46" s="244" t="s">
        <v>63</v>
      </c>
      <c r="AY46" s="244" t="s">
        <v>64</v>
      </c>
      <c r="AZ46" s="244" t="s">
        <v>63</v>
      </c>
      <c r="BA46" s="244" t="s">
        <v>63</v>
      </c>
      <c r="BB46" s="247">
        <v>100</v>
      </c>
      <c r="BC46" s="248" t="str">
        <f>VLOOKUP(BB46,CLASIFICACIÓNCONTROLES,2)</f>
        <v>FUERTE</v>
      </c>
      <c r="BD46" s="249">
        <f>ROUND(AVERAGE(BB46:BB46),0)</f>
        <v>100</v>
      </c>
      <c r="BE46" s="529" t="str">
        <f>VLOOKUP(BD46,CLASIFICACIÓNCONTROLES,2)</f>
        <v>FUERTE</v>
      </c>
      <c r="BF46" s="555">
        <v>1</v>
      </c>
      <c r="BG46" s="250">
        <f>+AI46</f>
        <v>4</v>
      </c>
      <c r="BH46" s="251">
        <f>+BF46*BG46</f>
        <v>4</v>
      </c>
      <c r="BI46" s="556" t="s">
        <v>66</v>
      </c>
      <c r="BJ46" s="329" t="s">
        <v>67</v>
      </c>
      <c r="BK46" s="359" t="s">
        <v>439</v>
      </c>
      <c r="BL46" s="360" t="s">
        <v>438</v>
      </c>
      <c r="BM46" s="361">
        <v>45870</v>
      </c>
      <c r="BN46" s="361">
        <v>45898</v>
      </c>
      <c r="BO46" s="471" t="s">
        <v>440</v>
      </c>
    </row>
  </sheetData>
  <protectedRanges>
    <protectedRange password="8C66" sqref="F17:F18" name="Rango1_9_1_1_1_3_3_1"/>
    <protectedRange password="8C66" sqref="AN17:AN18" name="Rango1_10_4_1_3_1_1_2_1_3_1"/>
    <protectedRange password="8C66" sqref="AN16" name="Rango1_1_4_1_3_1_1_1_2_4_1_1"/>
    <protectedRange password="8C66" sqref="BK15" name="Rango1_10_4_1_3_1_1_2_1_3_1_2_1"/>
    <protectedRange password="8C66" sqref="BK17:BK18" name="Rango1_10_4_1_3_1_1_2_1_3_1_2_2"/>
  </protectedRanges>
  <mergeCells count="43">
    <mergeCell ref="BK44:BK45"/>
    <mergeCell ref="BL44:BL45"/>
    <mergeCell ref="BM44:BM45"/>
    <mergeCell ref="BN44:BN45"/>
    <mergeCell ref="BO44:BO45"/>
    <mergeCell ref="AL33:AL34"/>
    <mergeCell ref="AC33:AC34"/>
    <mergeCell ref="AD33:AD34"/>
    <mergeCell ref="AB33:AB34"/>
    <mergeCell ref="AJ33:AJ34"/>
    <mergeCell ref="AK33:AK34"/>
    <mergeCell ref="AF33:AF34"/>
    <mergeCell ref="AE33:AE34"/>
    <mergeCell ref="AG33:AG34"/>
    <mergeCell ref="AH33:AH34"/>
    <mergeCell ref="AI33:AI34"/>
    <mergeCell ref="X33:X34"/>
    <mergeCell ref="A33:A34"/>
    <mergeCell ref="B33:B34"/>
    <mergeCell ref="C33:C34"/>
    <mergeCell ref="D33:D34"/>
    <mergeCell ref="E33:E34"/>
    <mergeCell ref="F33:F34"/>
    <mergeCell ref="G33:G34"/>
    <mergeCell ref="H33:H34"/>
    <mergeCell ref="I33:I34"/>
    <mergeCell ref="T33:T34"/>
    <mergeCell ref="Y33:Y34"/>
    <mergeCell ref="Z33:Z34"/>
    <mergeCell ref="AA33:AA34"/>
    <mergeCell ref="J33:J34"/>
    <mergeCell ref="K33:K34"/>
    <mergeCell ref="L33:L34"/>
    <mergeCell ref="M33:M34"/>
    <mergeCell ref="N33:N34"/>
    <mergeCell ref="O33:O34"/>
    <mergeCell ref="P33:P34"/>
    <mergeCell ref="Q33:Q34"/>
    <mergeCell ref="R33:R34"/>
    <mergeCell ref="U33:U34"/>
    <mergeCell ref="S33:S34"/>
    <mergeCell ref="V33:V34"/>
    <mergeCell ref="W33:W34"/>
  </mergeCells>
  <phoneticPr fontId="17" type="noConversion"/>
  <conditionalFormatting sqref="C5:C6">
    <cfRule type="cellIs" dxfId="681" priority="2366" stopIfTrue="1" operator="equal">
      <formula>"MODERADO"</formula>
    </cfRule>
    <cfRule type="containsText" dxfId="680" priority="2364" stopIfTrue="1" operator="containsText" text="BAJO">
      <formula>NOT(ISERROR(SEARCH("BAJO",C5)))</formula>
    </cfRule>
    <cfRule type="cellIs" dxfId="679" priority="2367" stopIfTrue="1" operator="equal">
      <formula>"ALTO"</formula>
    </cfRule>
    <cfRule type="cellIs" dxfId="678" priority="2365" stopIfTrue="1" operator="equal">
      <formula>"MUY ALTO"</formula>
    </cfRule>
  </conditionalFormatting>
  <conditionalFormatting sqref="C9">
    <cfRule type="cellIs" dxfId="677" priority="421" stopIfTrue="1" operator="equal">
      <formula>"MUY ALTO"</formula>
    </cfRule>
    <cfRule type="containsText" dxfId="676" priority="420" stopIfTrue="1" operator="containsText" text="BAJO">
      <formula>NOT(ISERROR(SEARCH("BAJO",C9)))</formula>
    </cfRule>
    <cfRule type="cellIs" dxfId="675" priority="422" stopIfTrue="1" operator="equal">
      <formula>"MODERADO"</formula>
    </cfRule>
    <cfRule type="cellIs" dxfId="674" priority="423" stopIfTrue="1" operator="equal">
      <formula>"ALTO"</formula>
    </cfRule>
  </conditionalFormatting>
  <conditionalFormatting sqref="C12:C14">
    <cfRule type="cellIs" dxfId="673" priority="83" stopIfTrue="1" operator="equal">
      <formula>"ALTO"</formula>
    </cfRule>
    <cfRule type="containsText" dxfId="672" priority="80" stopIfTrue="1" operator="containsText" text="BAJO">
      <formula>NOT(ISERROR(SEARCH("BAJO",C12)))</formula>
    </cfRule>
    <cfRule type="cellIs" dxfId="671" priority="81" stopIfTrue="1" operator="equal">
      <formula>"MUY ALTO"</formula>
    </cfRule>
    <cfRule type="cellIs" dxfId="670" priority="82" stopIfTrue="1" operator="equal">
      <formula>"MODERADO"</formula>
    </cfRule>
  </conditionalFormatting>
  <conditionalFormatting sqref="C17:C18 G35:J35">
    <cfRule type="cellIs" dxfId="669" priority="3525" stopIfTrue="1" operator="equal">
      <formula>"MODERADO"</formula>
    </cfRule>
    <cfRule type="containsText" dxfId="668" priority="3523" stopIfTrue="1" operator="containsText" text="BAJO">
      <formula>NOT(ISERROR(SEARCH("BAJO",C17)))</formula>
    </cfRule>
    <cfRule type="cellIs" dxfId="667" priority="3524" stopIfTrue="1" operator="equal">
      <formula>"MUY ALTO"</formula>
    </cfRule>
    <cfRule type="cellIs" dxfId="666" priority="3526" stopIfTrue="1" operator="equal">
      <formula>"ALTO"</formula>
    </cfRule>
  </conditionalFormatting>
  <conditionalFormatting sqref="C21">
    <cfRule type="containsText" dxfId="665" priority="972" stopIfTrue="1" operator="containsText" text="BAJO">
      <formula>NOT(ISERROR(SEARCH("BAJO",C21)))</formula>
    </cfRule>
    <cfRule type="cellIs" dxfId="664" priority="973" stopIfTrue="1" operator="equal">
      <formula>"MUY ALTO"</formula>
    </cfRule>
    <cfRule type="cellIs" dxfId="663" priority="974" stopIfTrue="1" operator="equal">
      <formula>"MODERADO"</formula>
    </cfRule>
    <cfRule type="cellIs" dxfId="662" priority="975" stopIfTrue="1" operator="equal">
      <formula>"ALTO"</formula>
    </cfRule>
  </conditionalFormatting>
  <conditionalFormatting sqref="C24:C25">
    <cfRule type="cellIs" dxfId="661" priority="2078" stopIfTrue="1" operator="equal">
      <formula>"MUY ALTO"</formula>
    </cfRule>
    <cfRule type="cellIs" dxfId="660" priority="2080" stopIfTrue="1" operator="equal">
      <formula>"ALTO"</formula>
    </cfRule>
    <cfRule type="containsText" dxfId="659" priority="2077" stopIfTrue="1" operator="containsText" text="BAJO">
      <formula>NOT(ISERROR(SEARCH("BAJO",C24)))</formula>
    </cfRule>
    <cfRule type="cellIs" dxfId="658" priority="2079" stopIfTrue="1" operator="equal">
      <formula>"MODERADO"</formula>
    </cfRule>
  </conditionalFormatting>
  <conditionalFormatting sqref="C25:C29">
    <cfRule type="cellIs" dxfId="657" priority="162" stopIfTrue="1" operator="equal">
      <formula>"MODERADO"</formula>
    </cfRule>
    <cfRule type="cellIs" dxfId="656" priority="161" stopIfTrue="1" operator="equal">
      <formula>"MUY ALTO"</formula>
    </cfRule>
    <cfRule type="containsText" dxfId="655" priority="160" stopIfTrue="1" operator="containsText" text="BAJO">
      <formula>NOT(ISERROR(SEARCH("BAJO",C25)))</formula>
    </cfRule>
    <cfRule type="cellIs" dxfId="654" priority="163" stopIfTrue="1" operator="equal">
      <formula>"ALTO"</formula>
    </cfRule>
  </conditionalFormatting>
  <conditionalFormatting sqref="C26">
    <cfRule type="cellIs" dxfId="653" priority="150" stopIfTrue="1" operator="equal">
      <formula>"MODERADO"</formula>
    </cfRule>
    <cfRule type="cellIs" dxfId="652" priority="151" stopIfTrue="1" operator="equal">
      <formula>"ALTO"</formula>
    </cfRule>
    <cfRule type="cellIs" dxfId="651" priority="157" stopIfTrue="1" operator="equal">
      <formula>"MUY ALTO"</formula>
    </cfRule>
    <cfRule type="cellIs" dxfId="650" priority="158" stopIfTrue="1" operator="equal">
      <formula>"MODERADO"</formula>
    </cfRule>
    <cfRule type="cellIs" dxfId="649" priority="159" stopIfTrue="1" operator="equal">
      <formula>"ALTO"</formula>
    </cfRule>
    <cfRule type="containsText" dxfId="648" priority="156" stopIfTrue="1" operator="containsText" text="BAJO">
      <formula>NOT(ISERROR(SEARCH("BAJO",C26)))</formula>
    </cfRule>
    <cfRule type="cellIs" dxfId="647" priority="149" stopIfTrue="1" operator="equal">
      <formula>"MUY ALTO"</formula>
    </cfRule>
    <cfRule type="containsText" dxfId="646" priority="148" stopIfTrue="1" operator="containsText" text="BAJO">
      <formula>NOT(ISERROR(SEARCH("BAJO",C26)))</formula>
    </cfRule>
  </conditionalFormatting>
  <conditionalFormatting sqref="C33">
    <cfRule type="containsText" dxfId="645" priority="863" stopIfTrue="1" operator="containsText" text="BAJO">
      <formula>NOT(ISERROR(SEARCH("BAJO",C33)))</formula>
    </cfRule>
    <cfRule type="cellIs" dxfId="644" priority="864" stopIfTrue="1" operator="equal">
      <formula>"MUY ALTO"</formula>
    </cfRule>
    <cfRule type="cellIs" dxfId="643" priority="865" stopIfTrue="1" operator="equal">
      <formula>"MODERADO"</formula>
    </cfRule>
    <cfRule type="cellIs" dxfId="642" priority="866" stopIfTrue="1" operator="equal">
      <formula>"ALTO"</formula>
    </cfRule>
  </conditionalFormatting>
  <conditionalFormatting sqref="C35">
    <cfRule type="containsText" dxfId="641" priority="2013" stopIfTrue="1" operator="containsText" text="BAJO">
      <formula>NOT(ISERROR(SEARCH("BAJO",C35)))</formula>
    </cfRule>
    <cfRule type="cellIs" dxfId="640" priority="2014" stopIfTrue="1" operator="equal">
      <formula>"MUY ALTO"</formula>
    </cfRule>
    <cfRule type="cellIs" dxfId="639" priority="2015" stopIfTrue="1" operator="equal">
      <formula>"MODERADO"</formula>
    </cfRule>
    <cfRule type="cellIs" dxfId="638" priority="2016" stopIfTrue="1" operator="equal">
      <formula>"ALTO"</formula>
    </cfRule>
  </conditionalFormatting>
  <conditionalFormatting sqref="C37:C41">
    <cfRule type="cellIs" dxfId="637" priority="19" stopIfTrue="1" operator="equal">
      <formula>"ALTO"</formula>
    </cfRule>
    <cfRule type="cellIs" dxfId="636" priority="18" stopIfTrue="1" operator="equal">
      <formula>"MODERADO"</formula>
    </cfRule>
    <cfRule type="cellIs" dxfId="635" priority="17" stopIfTrue="1" operator="equal">
      <formula>"MUY ALTO"</formula>
    </cfRule>
    <cfRule type="containsText" dxfId="634" priority="16" stopIfTrue="1" operator="containsText" text="BAJO">
      <formula>NOT(ISERROR(SEARCH("BAJO",C37)))</formula>
    </cfRule>
  </conditionalFormatting>
  <conditionalFormatting sqref="C43:C44">
    <cfRule type="containsText" dxfId="633" priority="474" stopIfTrue="1" operator="containsText" text="BAJO">
      <formula>NOT(ISERROR(SEARCH("BAJO",C43)))</formula>
    </cfRule>
    <cfRule type="cellIs" dxfId="632" priority="475" stopIfTrue="1" operator="equal">
      <formula>"MUY ALTO"</formula>
    </cfRule>
    <cfRule type="cellIs" dxfId="631" priority="477" stopIfTrue="1" operator="equal">
      <formula>"ALTO"</formula>
    </cfRule>
    <cfRule type="cellIs" dxfId="630" priority="476" stopIfTrue="1" operator="equal">
      <formula>"MODERADO"</formula>
    </cfRule>
  </conditionalFormatting>
  <conditionalFormatting sqref="C46">
    <cfRule type="cellIs" dxfId="629" priority="2661" stopIfTrue="1" operator="equal">
      <formula>"MUY ALTO"</formula>
    </cfRule>
    <cfRule type="containsText" dxfId="628" priority="2660" stopIfTrue="1" operator="containsText" text="BAJO">
      <formula>NOT(ISERROR(SEARCH("BAJO",C46)))</formula>
    </cfRule>
    <cfRule type="cellIs" dxfId="627" priority="2663" stopIfTrue="1" operator="equal">
      <formula>"ALTO"</formula>
    </cfRule>
    <cfRule type="cellIs" dxfId="626" priority="2662" stopIfTrue="1" operator="equal">
      <formula>"MODERADO"</formula>
    </cfRule>
  </conditionalFormatting>
  <conditionalFormatting sqref="C8:D8">
    <cfRule type="cellIs" dxfId="625" priority="1128" stopIfTrue="1" operator="equal">
      <formula>"ALTO"</formula>
    </cfRule>
    <cfRule type="cellIs" dxfId="624" priority="1127" stopIfTrue="1" operator="equal">
      <formula>"MODERADO"</formula>
    </cfRule>
    <cfRule type="cellIs" dxfId="623" priority="1126" stopIfTrue="1" operator="equal">
      <formula>"MUY ALTO"</formula>
    </cfRule>
    <cfRule type="containsText" dxfId="622" priority="1125" stopIfTrue="1" operator="containsText" text="BAJO">
      <formula>NOT(ISERROR(SEARCH("BAJO",C8)))</formula>
    </cfRule>
  </conditionalFormatting>
  <conditionalFormatting sqref="C10:D10">
    <cfRule type="cellIs" dxfId="621" priority="1637" stopIfTrue="1" operator="equal">
      <formula>"MUY ALTO"</formula>
    </cfRule>
    <cfRule type="containsText" dxfId="620" priority="1636" stopIfTrue="1" operator="containsText" text="BAJO">
      <formula>NOT(ISERROR(SEARCH("BAJO",C10)))</formula>
    </cfRule>
    <cfRule type="cellIs" dxfId="619" priority="1639" stopIfTrue="1" operator="equal">
      <formula>"ALTO"</formula>
    </cfRule>
    <cfRule type="cellIs" dxfId="618" priority="1638" stopIfTrue="1" operator="equal">
      <formula>"MODERADO"</formula>
    </cfRule>
  </conditionalFormatting>
  <conditionalFormatting sqref="C15:D16">
    <cfRule type="cellIs" dxfId="617" priority="324" stopIfTrue="1" operator="equal">
      <formula>"ALTO"</formula>
    </cfRule>
    <cfRule type="cellIs" dxfId="616" priority="322" stopIfTrue="1" operator="equal">
      <formula>"MUY ALTO"</formula>
    </cfRule>
    <cfRule type="containsText" dxfId="615" priority="321" stopIfTrue="1" operator="containsText" text="BAJO">
      <formula>NOT(ISERROR(SEARCH("BAJO",C15)))</formula>
    </cfRule>
    <cfRule type="cellIs" dxfId="614" priority="323" stopIfTrue="1" operator="equal">
      <formula>"MODERADO"</formula>
    </cfRule>
  </conditionalFormatting>
  <conditionalFormatting sqref="C30:D31">
    <cfRule type="cellIs" dxfId="613" priority="109" stopIfTrue="1" operator="equal">
      <formula>"ALTO"</formula>
    </cfRule>
    <cfRule type="cellIs" dxfId="612" priority="108" stopIfTrue="1" operator="equal">
      <formula>"MODERADO"</formula>
    </cfRule>
    <cfRule type="cellIs" dxfId="611" priority="107" stopIfTrue="1" operator="equal">
      <formula>"MUY ALTO"</formula>
    </cfRule>
    <cfRule type="containsText" dxfId="610" priority="106" stopIfTrue="1" operator="containsText" text="BAJO">
      <formula>NOT(ISERROR(SEARCH("BAJO",C30)))</formula>
    </cfRule>
  </conditionalFormatting>
  <conditionalFormatting sqref="C36:D36">
    <cfRule type="containsText" dxfId="609" priority="2009" stopIfTrue="1" operator="containsText" text="BAJO">
      <formula>NOT(ISERROR(SEARCH("BAJO",C36)))</formula>
    </cfRule>
    <cfRule type="cellIs" dxfId="608" priority="2010" stopIfTrue="1" operator="equal">
      <formula>"MUY ALTO"</formula>
    </cfRule>
    <cfRule type="cellIs" dxfId="607" priority="2012" stopIfTrue="1" operator="equal">
      <formula>"ALTO"</formula>
    </cfRule>
    <cfRule type="cellIs" dxfId="606" priority="2011" stopIfTrue="1" operator="equal">
      <formula>"MODERADO"</formula>
    </cfRule>
  </conditionalFormatting>
  <conditionalFormatting sqref="D13">
    <cfRule type="containsText" dxfId="605" priority="586" stopIfTrue="1" operator="containsText" text="BAJO">
      <formula>NOT(ISERROR(SEARCH("BAJO",D13)))</formula>
    </cfRule>
    <cfRule type="cellIs" dxfId="604" priority="589" stopIfTrue="1" operator="equal">
      <formula>"ALTO"</formula>
    </cfRule>
    <cfRule type="cellIs" dxfId="603" priority="588" stopIfTrue="1" operator="equal">
      <formula>"MODERADO"</formula>
    </cfRule>
    <cfRule type="cellIs" dxfId="602" priority="587" stopIfTrue="1" operator="equal">
      <formula>"MUY ALTO"</formula>
    </cfRule>
  </conditionalFormatting>
  <conditionalFormatting sqref="G5:J6">
    <cfRule type="containsText" dxfId="601" priority="2328" stopIfTrue="1" operator="containsText" text="BAJO">
      <formula>NOT(ISERROR(SEARCH("BAJO",G5)))</formula>
    </cfRule>
    <cfRule type="cellIs" dxfId="600" priority="2329" stopIfTrue="1" operator="equal">
      <formula>"MUY ALTO"</formula>
    </cfRule>
    <cfRule type="cellIs" dxfId="599" priority="2331" stopIfTrue="1" operator="equal">
      <formula>"ALTO"</formula>
    </cfRule>
    <cfRule type="cellIs" dxfId="598" priority="2330" stopIfTrue="1" operator="equal">
      <formula>"MODERADO"</formula>
    </cfRule>
  </conditionalFormatting>
  <conditionalFormatting sqref="G8:J10">
    <cfRule type="cellIs" dxfId="597" priority="426" stopIfTrue="1" operator="equal">
      <formula>"MODERADO"</formula>
    </cfRule>
    <cfRule type="cellIs" dxfId="596" priority="427" stopIfTrue="1" operator="equal">
      <formula>"ALTO"</formula>
    </cfRule>
    <cfRule type="cellIs" dxfId="595" priority="425" stopIfTrue="1" operator="equal">
      <formula>"MUY ALTO"</formula>
    </cfRule>
    <cfRule type="containsText" dxfId="594" priority="424" stopIfTrue="1" operator="containsText" text="BAJO">
      <formula>NOT(ISERROR(SEARCH("BAJO",G8)))</formula>
    </cfRule>
  </conditionalFormatting>
  <conditionalFormatting sqref="G26:J27">
    <cfRule type="cellIs" dxfId="593" priority="153" stopIfTrue="1" operator="equal">
      <formula>"MUY ALTO"</formula>
    </cfRule>
    <cfRule type="cellIs" dxfId="592" priority="154" stopIfTrue="1" operator="equal">
      <formula>"MODERADO"</formula>
    </cfRule>
    <cfRule type="containsText" dxfId="591" priority="152" stopIfTrue="1" operator="containsText" text="BAJO">
      <formula>NOT(ISERROR(SEARCH("BAJO",G26)))</formula>
    </cfRule>
    <cfRule type="cellIs" dxfId="590" priority="155" stopIfTrue="1" operator="equal">
      <formula>"ALTO"</formula>
    </cfRule>
  </conditionalFormatting>
  <conditionalFormatting sqref="G33:J33">
    <cfRule type="cellIs" dxfId="589" priority="870" stopIfTrue="1" operator="equal">
      <formula>"ALTO"</formula>
    </cfRule>
    <cfRule type="cellIs" dxfId="588" priority="869" stopIfTrue="1" operator="equal">
      <formula>"MODERADO"</formula>
    </cfRule>
    <cfRule type="containsText" dxfId="587" priority="867" stopIfTrue="1" operator="containsText" text="BAJO">
      <formula>NOT(ISERROR(SEARCH("BAJO",G33)))</formula>
    </cfRule>
    <cfRule type="cellIs" dxfId="586" priority="868" stopIfTrue="1" operator="equal">
      <formula>"MUY ALTO"</formula>
    </cfRule>
  </conditionalFormatting>
  <conditionalFormatting sqref="G37:J37">
    <cfRule type="cellIs" dxfId="585" priority="801" stopIfTrue="1" operator="equal">
      <formula>"MODERADO"</formula>
    </cfRule>
    <cfRule type="cellIs" dxfId="584" priority="800" stopIfTrue="1" operator="equal">
      <formula>"MUY ALTO"</formula>
    </cfRule>
    <cfRule type="containsText" dxfId="583" priority="799" stopIfTrue="1" operator="containsText" text="BAJO">
      <formula>NOT(ISERROR(SEARCH("BAJO",G37)))</formula>
    </cfRule>
    <cfRule type="cellIs" dxfId="582" priority="802" stopIfTrue="1" operator="equal">
      <formula>"ALTO"</formula>
    </cfRule>
  </conditionalFormatting>
  <conditionalFormatting sqref="G39:J41">
    <cfRule type="cellIs" dxfId="581" priority="22" stopIfTrue="1" operator="equal">
      <formula>"MODERADO"</formula>
    </cfRule>
    <cfRule type="containsText" dxfId="580" priority="20" stopIfTrue="1" operator="containsText" text="BAJO">
      <formula>NOT(ISERROR(SEARCH("BAJO",G39)))</formula>
    </cfRule>
    <cfRule type="cellIs" dxfId="579" priority="21" stopIfTrue="1" operator="equal">
      <formula>"MUY ALTO"</formula>
    </cfRule>
    <cfRule type="cellIs" dxfId="578" priority="23" stopIfTrue="1" operator="equal">
      <formula>"ALTO"</formula>
    </cfRule>
  </conditionalFormatting>
  <conditionalFormatting sqref="G43:J45">
    <cfRule type="cellIs" dxfId="577" priority="471" stopIfTrue="1" operator="equal">
      <formula>"MUY ALTO"</formula>
    </cfRule>
    <cfRule type="cellIs" dxfId="576" priority="472" stopIfTrue="1" operator="equal">
      <formula>"MODERADO"</formula>
    </cfRule>
    <cfRule type="cellIs" dxfId="575" priority="473" stopIfTrue="1" operator="equal">
      <formula>"ALTO"</formula>
    </cfRule>
    <cfRule type="containsText" dxfId="574" priority="470" stopIfTrue="1" operator="containsText" text="BAJO">
      <formula>NOT(ISERROR(SEARCH("BAJO",G43)))</formula>
    </cfRule>
  </conditionalFormatting>
  <conditionalFormatting sqref="G12:K16">
    <cfRule type="containsText" dxfId="573" priority="71" stopIfTrue="1" operator="containsText" text="BAJO">
      <formula>NOT(ISERROR(SEARCH("BAJO",G12)))</formula>
    </cfRule>
    <cfRule type="cellIs" dxfId="572" priority="72" stopIfTrue="1" operator="equal">
      <formula>"MUY ALTO"</formula>
    </cfRule>
    <cfRule type="cellIs" dxfId="571" priority="73" stopIfTrue="1" operator="equal">
      <formula>"MODERADO"</formula>
    </cfRule>
    <cfRule type="cellIs" dxfId="570" priority="74" stopIfTrue="1" operator="equal">
      <formula>"ALTO"</formula>
    </cfRule>
  </conditionalFormatting>
  <conditionalFormatting sqref="G30:K31">
    <cfRule type="containsText" dxfId="569" priority="102" stopIfTrue="1" operator="containsText" text="BAJO">
      <formula>NOT(ISERROR(SEARCH("BAJO",G30)))</formula>
    </cfRule>
    <cfRule type="cellIs" dxfId="568" priority="103" stopIfTrue="1" operator="equal">
      <formula>"MUY ALTO"</formula>
    </cfRule>
    <cfRule type="cellIs" dxfId="567" priority="104" stopIfTrue="1" operator="equal">
      <formula>"MODERADO"</formula>
    </cfRule>
    <cfRule type="cellIs" dxfId="566" priority="105" stopIfTrue="1" operator="equal">
      <formula>"ALTO"</formula>
    </cfRule>
  </conditionalFormatting>
  <conditionalFormatting sqref="M5:M6">
    <cfRule type="cellIs" dxfId="565" priority="3513" stopIfTrue="1" operator="equal">
      <formula>4</formula>
    </cfRule>
    <cfRule type="cellIs" dxfId="564" priority="3514" stopIfTrue="1" operator="equal">
      <formula>3</formula>
    </cfRule>
    <cfRule type="cellIs" dxfId="563" priority="3515" stopIfTrue="1" operator="equal">
      <formula>2</formula>
    </cfRule>
    <cfRule type="cellIs" dxfId="562" priority="3517" stopIfTrue="1" operator="equal">
      <formula>5</formula>
    </cfRule>
    <cfRule type="cellIs" dxfId="561" priority="3516" stopIfTrue="1" operator="equal">
      <formula>1</formula>
    </cfRule>
  </conditionalFormatting>
  <conditionalFormatting sqref="M8:M10">
    <cfRule type="cellIs" dxfId="560" priority="450" stopIfTrue="1" operator="equal">
      <formula>4</formula>
    </cfRule>
    <cfRule type="cellIs" dxfId="559" priority="451" stopIfTrue="1" operator="equal">
      <formula>3</formula>
    </cfRule>
    <cfRule type="cellIs" dxfId="558" priority="452" stopIfTrue="1" operator="equal">
      <formula>2</formula>
    </cfRule>
    <cfRule type="cellIs" dxfId="557" priority="453" stopIfTrue="1" operator="equal">
      <formula>1</formula>
    </cfRule>
    <cfRule type="cellIs" dxfId="556" priority="454" stopIfTrue="1" operator="equal">
      <formula>5</formula>
    </cfRule>
  </conditionalFormatting>
  <conditionalFormatting sqref="M10">
    <cfRule type="cellIs" dxfId="555" priority="1635" stopIfTrue="1" operator="equal">
      <formula>"ALTO"</formula>
    </cfRule>
    <cfRule type="cellIs" dxfId="554" priority="1634" stopIfTrue="1" operator="equal">
      <formula>"MODERADO"</formula>
    </cfRule>
    <cfRule type="cellIs" dxfId="553" priority="1633" stopIfTrue="1" operator="equal">
      <formula>"MUY ALTO"</formula>
    </cfRule>
    <cfRule type="containsText" dxfId="552" priority="1632" stopIfTrue="1" operator="containsText" text="BAJO">
      <formula>NOT(ISERROR(SEARCH("BAJO",M10)))</formula>
    </cfRule>
  </conditionalFormatting>
  <conditionalFormatting sqref="M12">
    <cfRule type="cellIs" dxfId="551" priority="353" stopIfTrue="1" operator="equal">
      <formula>1</formula>
    </cfRule>
    <cfRule type="cellIs" dxfId="550" priority="352" stopIfTrue="1" operator="equal">
      <formula>2</formula>
    </cfRule>
    <cfRule type="cellIs" dxfId="549" priority="351" stopIfTrue="1" operator="equal">
      <formula>3</formula>
    </cfRule>
    <cfRule type="cellIs" dxfId="548" priority="350" stopIfTrue="1" operator="equal">
      <formula>4</formula>
    </cfRule>
    <cfRule type="cellIs" dxfId="547" priority="354" stopIfTrue="1" operator="equal">
      <formula>5</formula>
    </cfRule>
  </conditionalFormatting>
  <conditionalFormatting sqref="M12:M13">
    <cfRule type="cellIs" dxfId="546" priority="356" stopIfTrue="1" operator="equal">
      <formula>3</formula>
    </cfRule>
    <cfRule type="cellIs" dxfId="545" priority="355" stopIfTrue="1" operator="equal">
      <formula>4</formula>
    </cfRule>
    <cfRule type="cellIs" dxfId="544" priority="358" stopIfTrue="1" operator="equal">
      <formula>1</formula>
    </cfRule>
    <cfRule type="cellIs" dxfId="543" priority="359" stopIfTrue="1" operator="equal">
      <formula>5</formula>
    </cfRule>
    <cfRule type="cellIs" dxfId="542" priority="357" stopIfTrue="1" operator="equal">
      <formula>2</formula>
    </cfRule>
  </conditionalFormatting>
  <conditionalFormatting sqref="M14">
    <cfRule type="cellIs" dxfId="541" priority="62" stopIfTrue="1" operator="equal">
      <formula>3</formula>
    </cfRule>
    <cfRule type="cellIs" dxfId="540" priority="61" stopIfTrue="1" operator="equal">
      <formula>4</formula>
    </cfRule>
    <cfRule type="cellIs" dxfId="539" priority="63" stopIfTrue="1" operator="equal">
      <formula>2</formula>
    </cfRule>
    <cfRule type="cellIs" dxfId="538" priority="65" stopIfTrue="1" operator="equal">
      <formula>5</formula>
    </cfRule>
    <cfRule type="cellIs" dxfId="537" priority="64" stopIfTrue="1" operator="equal">
      <formula>1</formula>
    </cfRule>
  </conditionalFormatting>
  <conditionalFormatting sqref="M15">
    <cfRule type="cellIs" dxfId="536" priority="667" stopIfTrue="1" operator="equal">
      <formula>5</formula>
    </cfRule>
    <cfRule type="cellIs" dxfId="535" priority="666" stopIfTrue="1" operator="equal">
      <formula>1</formula>
    </cfRule>
    <cfRule type="cellIs" dxfId="534" priority="665" stopIfTrue="1" operator="equal">
      <formula>2</formula>
    </cfRule>
    <cfRule type="cellIs" dxfId="533" priority="664" stopIfTrue="1" operator="equal">
      <formula>3</formula>
    </cfRule>
    <cfRule type="cellIs" dxfId="532" priority="663" stopIfTrue="1" operator="equal">
      <formula>4</formula>
    </cfRule>
  </conditionalFormatting>
  <conditionalFormatting sqref="M15:M17">
    <cfRule type="cellIs" dxfId="531" priority="615" stopIfTrue="1" operator="equal">
      <formula>2</formula>
    </cfRule>
    <cfRule type="cellIs" dxfId="530" priority="617" stopIfTrue="1" operator="equal">
      <formula>5</formula>
    </cfRule>
    <cfRule type="cellIs" dxfId="529" priority="614" stopIfTrue="1" operator="equal">
      <formula>3</formula>
    </cfRule>
    <cfRule type="cellIs" dxfId="528" priority="613" stopIfTrue="1" operator="equal">
      <formula>4</formula>
    </cfRule>
    <cfRule type="cellIs" dxfId="527" priority="616" stopIfTrue="1" operator="equal">
      <formula>1</formula>
    </cfRule>
  </conditionalFormatting>
  <conditionalFormatting sqref="M16:M17">
    <cfRule type="cellIs" dxfId="526" priority="601" stopIfTrue="1" operator="equal">
      <formula>1</formula>
    </cfRule>
    <cfRule type="cellIs" dxfId="525" priority="600" stopIfTrue="1" operator="equal">
      <formula>2</formula>
    </cfRule>
    <cfRule type="cellIs" dxfId="524" priority="602" stopIfTrue="1" operator="equal">
      <formula>5</formula>
    </cfRule>
    <cfRule type="cellIs" dxfId="523" priority="598" stopIfTrue="1" operator="equal">
      <formula>4</formula>
    </cfRule>
    <cfRule type="cellIs" dxfId="522" priority="599" stopIfTrue="1" operator="equal">
      <formula>3</formula>
    </cfRule>
  </conditionalFormatting>
  <conditionalFormatting sqref="M19:M21">
    <cfRule type="cellIs" dxfId="521" priority="977" stopIfTrue="1" operator="equal">
      <formula>3</formula>
    </cfRule>
    <cfRule type="cellIs" dxfId="520" priority="976" stopIfTrue="1" operator="equal">
      <formula>4</formula>
    </cfRule>
    <cfRule type="cellIs" dxfId="519" priority="978" stopIfTrue="1" operator="equal">
      <formula>2</formula>
    </cfRule>
    <cfRule type="cellIs" dxfId="518" priority="979" stopIfTrue="1" operator="equal">
      <formula>1</formula>
    </cfRule>
    <cfRule type="cellIs" dxfId="517" priority="980" stopIfTrue="1" operator="equal">
      <formula>5</formula>
    </cfRule>
  </conditionalFormatting>
  <conditionalFormatting sqref="M19:M22">
    <cfRule type="cellIs" dxfId="516" priority="1021" stopIfTrue="1" operator="equal">
      <formula>1</formula>
    </cfRule>
    <cfRule type="cellIs" dxfId="515" priority="1022" stopIfTrue="1" operator="equal">
      <formula>5</formula>
    </cfRule>
    <cfRule type="cellIs" dxfId="514" priority="1020" stopIfTrue="1" operator="equal">
      <formula>2</formula>
    </cfRule>
    <cfRule type="cellIs" dxfId="513" priority="1018" stopIfTrue="1" operator="equal">
      <formula>4</formula>
    </cfRule>
    <cfRule type="cellIs" dxfId="512" priority="1019" stopIfTrue="1" operator="equal">
      <formula>3</formula>
    </cfRule>
  </conditionalFormatting>
  <conditionalFormatting sqref="M24:M25">
    <cfRule type="cellIs" dxfId="511" priority="2072" stopIfTrue="1" operator="equal">
      <formula>4</formula>
    </cfRule>
    <cfRule type="cellIs" dxfId="510" priority="2073" stopIfTrue="1" operator="equal">
      <formula>3</formula>
    </cfRule>
    <cfRule type="cellIs" dxfId="509" priority="2074" stopIfTrue="1" operator="equal">
      <formula>2</formula>
    </cfRule>
    <cfRule type="cellIs" dxfId="508" priority="2075" stopIfTrue="1" operator="equal">
      <formula>1</formula>
    </cfRule>
    <cfRule type="cellIs" dxfId="507" priority="2076" stopIfTrue="1" operator="equal">
      <formula>5</formula>
    </cfRule>
  </conditionalFormatting>
  <conditionalFormatting sqref="M24:M29">
    <cfRule type="cellIs" dxfId="506" priority="223" stopIfTrue="1" operator="equal">
      <formula>3</formula>
    </cfRule>
    <cfRule type="cellIs" dxfId="505" priority="225" stopIfTrue="1" operator="equal">
      <formula>1</formula>
    </cfRule>
    <cfRule type="cellIs" dxfId="504" priority="226" stopIfTrue="1" operator="equal">
      <formula>5</formula>
    </cfRule>
    <cfRule type="cellIs" dxfId="503" priority="222" stopIfTrue="1" operator="equal">
      <formula>4</formula>
    </cfRule>
    <cfRule type="cellIs" dxfId="502" priority="224" stopIfTrue="1" operator="equal">
      <formula>2</formula>
    </cfRule>
  </conditionalFormatting>
  <conditionalFormatting sqref="M26">
    <cfRule type="cellIs" dxfId="501" priority="207" stopIfTrue="1" operator="equal">
      <formula>4</formula>
    </cfRule>
    <cfRule type="cellIs" dxfId="500" priority="208" stopIfTrue="1" operator="equal">
      <formula>3</formula>
    </cfRule>
    <cfRule type="cellIs" dxfId="499" priority="209" stopIfTrue="1" operator="equal">
      <formula>2</formula>
    </cfRule>
    <cfRule type="cellIs" dxfId="498" priority="210" stopIfTrue="1" operator="equal">
      <formula>1</formula>
    </cfRule>
    <cfRule type="cellIs" dxfId="497" priority="168" stopIfTrue="1" operator="equal">
      <formula>5</formula>
    </cfRule>
    <cfRule type="cellIs" dxfId="496" priority="211" stopIfTrue="1" operator="equal">
      <formula>5</formula>
    </cfRule>
    <cfRule type="cellIs" dxfId="495" priority="164" stopIfTrue="1" operator="equal">
      <formula>4</formula>
    </cfRule>
    <cfRule type="cellIs" dxfId="494" priority="165" stopIfTrue="1" operator="equal">
      <formula>3</formula>
    </cfRule>
    <cfRule type="cellIs" dxfId="493" priority="166" stopIfTrue="1" operator="equal">
      <formula>2</formula>
    </cfRule>
    <cfRule type="cellIs" dxfId="492" priority="167" stopIfTrue="1" operator="equal">
      <formula>1</formula>
    </cfRule>
  </conditionalFormatting>
  <conditionalFormatting sqref="M30 M33">
    <cfRule type="cellIs" dxfId="491" priority="117" stopIfTrue="1" operator="equal">
      <formula>2</formula>
    </cfRule>
    <cfRule type="cellIs" dxfId="490" priority="116" stopIfTrue="1" operator="equal">
      <formula>3</formula>
    </cfRule>
    <cfRule type="cellIs" dxfId="489" priority="119" stopIfTrue="1" operator="equal">
      <formula>5</formula>
    </cfRule>
    <cfRule type="cellIs" dxfId="488" priority="118" stopIfTrue="1" operator="equal">
      <formula>1</formula>
    </cfRule>
    <cfRule type="cellIs" dxfId="487" priority="115" stopIfTrue="1" operator="equal">
      <formula>4</formula>
    </cfRule>
  </conditionalFormatting>
  <conditionalFormatting sqref="M35:M37">
    <cfRule type="cellIs" dxfId="486" priority="809" stopIfTrue="1" operator="equal">
      <formula>3</formula>
    </cfRule>
    <cfRule type="cellIs" dxfId="485" priority="808" stopIfTrue="1" operator="equal">
      <formula>4</formula>
    </cfRule>
    <cfRule type="cellIs" dxfId="484" priority="812" stopIfTrue="1" operator="equal">
      <formula>5</formula>
    </cfRule>
    <cfRule type="cellIs" dxfId="483" priority="810" stopIfTrue="1" operator="equal">
      <formula>2</formula>
    </cfRule>
    <cfRule type="cellIs" dxfId="482" priority="811" stopIfTrue="1" operator="equal">
      <formula>1</formula>
    </cfRule>
  </conditionalFormatting>
  <conditionalFormatting sqref="M39:M41">
    <cfRule type="cellIs" dxfId="481" priority="28" stopIfTrue="1" operator="equal">
      <formula>5</formula>
    </cfRule>
    <cfRule type="cellIs" dxfId="480" priority="27" stopIfTrue="1" operator="equal">
      <formula>1</formula>
    </cfRule>
    <cfRule type="cellIs" dxfId="479" priority="24" stopIfTrue="1" operator="equal">
      <formula>4</formula>
    </cfRule>
    <cfRule type="cellIs" dxfId="478" priority="25" stopIfTrue="1" operator="equal">
      <formula>3</formula>
    </cfRule>
    <cfRule type="cellIs" dxfId="477" priority="26" stopIfTrue="1" operator="equal">
      <formula>2</formula>
    </cfRule>
  </conditionalFormatting>
  <conditionalFormatting sqref="M44 AI44:AJ45">
    <cfRule type="cellIs" dxfId="476" priority="496" stopIfTrue="1" operator="equal">
      <formula>1</formula>
    </cfRule>
    <cfRule type="cellIs" dxfId="475" priority="494" stopIfTrue="1" operator="equal">
      <formula>3</formula>
    </cfRule>
    <cfRule type="cellIs" dxfId="474" priority="495" stopIfTrue="1" operator="equal">
      <formula>2</formula>
    </cfRule>
    <cfRule type="cellIs" dxfId="473" priority="497" stopIfTrue="1" operator="equal">
      <formula>5</formula>
    </cfRule>
  </conditionalFormatting>
  <conditionalFormatting sqref="M46">
    <cfRule type="cellIs" dxfId="472" priority="2656" stopIfTrue="1" operator="equal">
      <formula>5</formula>
    </cfRule>
    <cfRule type="cellIs" dxfId="471" priority="2655" stopIfTrue="1" operator="equal">
      <formula>1</formula>
    </cfRule>
    <cfRule type="cellIs" dxfId="470" priority="2654" stopIfTrue="1" operator="equal">
      <formula>2</formula>
    </cfRule>
    <cfRule type="cellIs" dxfId="469" priority="2653" stopIfTrue="1" operator="equal">
      <formula>3</formula>
    </cfRule>
    <cfRule type="cellIs" dxfId="468" priority="2652" stopIfTrue="1" operator="equal">
      <formula>4</formula>
    </cfRule>
  </conditionalFormatting>
  <conditionalFormatting sqref="M43:N43">
    <cfRule type="cellIs" dxfId="467" priority="671" stopIfTrue="1" operator="equal">
      <formula>1</formula>
    </cfRule>
    <cfRule type="cellIs" dxfId="466" priority="672" stopIfTrue="1" operator="equal">
      <formula>5</formula>
    </cfRule>
    <cfRule type="cellIs" dxfId="465" priority="668" stopIfTrue="1" operator="equal">
      <formula>4</formula>
    </cfRule>
    <cfRule type="cellIs" dxfId="464" priority="669" stopIfTrue="1" operator="equal">
      <formula>3</formula>
    </cfRule>
    <cfRule type="cellIs" dxfId="463" priority="670" stopIfTrue="1" operator="equal">
      <formula>2</formula>
    </cfRule>
  </conditionalFormatting>
  <conditionalFormatting sqref="O33:Q33">
    <cfRule type="cellIs" dxfId="462" priority="858" stopIfTrue="1" operator="equal">
      <formula>5</formula>
    </cfRule>
    <cfRule type="cellIs" dxfId="461" priority="857" stopIfTrue="1" operator="equal">
      <formula>1</formula>
    </cfRule>
    <cfRule type="cellIs" dxfId="460" priority="856" stopIfTrue="1" operator="equal">
      <formula>2</formula>
    </cfRule>
    <cfRule type="cellIs" dxfId="459" priority="855" stopIfTrue="1" operator="equal">
      <formula>3</formula>
    </cfRule>
    <cfRule type="cellIs" dxfId="458" priority="854" stopIfTrue="1" operator="equal">
      <formula>4</formula>
    </cfRule>
  </conditionalFormatting>
  <conditionalFormatting sqref="O6:V6">
    <cfRule type="cellIs" dxfId="457" priority="2728" stopIfTrue="1" operator="equal">
      <formula>3</formula>
    </cfRule>
    <cfRule type="cellIs" dxfId="456" priority="2729" stopIfTrue="1" operator="equal">
      <formula>2</formula>
    </cfRule>
    <cfRule type="cellIs" dxfId="455" priority="2730" stopIfTrue="1" operator="equal">
      <formula>1</formula>
    </cfRule>
    <cfRule type="cellIs" dxfId="454" priority="2731" stopIfTrue="1" operator="equal">
      <formula>5</formula>
    </cfRule>
    <cfRule type="cellIs" dxfId="453" priority="2727" stopIfTrue="1" operator="equal">
      <formula>4</formula>
    </cfRule>
  </conditionalFormatting>
  <conditionalFormatting sqref="O15:AH16">
    <cfRule type="cellIs" dxfId="452" priority="572" stopIfTrue="1" operator="equal">
      <formula>4</formula>
    </cfRule>
    <cfRule type="cellIs" dxfId="451" priority="574" stopIfTrue="1" operator="equal">
      <formula>2</formula>
    </cfRule>
    <cfRule type="cellIs" dxfId="450" priority="575" stopIfTrue="1" operator="equal">
      <formula>1</formula>
    </cfRule>
    <cfRule type="cellIs" dxfId="449" priority="576" stopIfTrue="1" operator="equal">
      <formula>5</formula>
    </cfRule>
    <cfRule type="cellIs" dxfId="448" priority="573" stopIfTrue="1" operator="equal">
      <formula>3</formula>
    </cfRule>
  </conditionalFormatting>
  <conditionalFormatting sqref="O30:AH31">
    <cfRule type="cellIs" dxfId="447" priority="98" stopIfTrue="1" operator="equal">
      <formula>3</formula>
    </cfRule>
    <cfRule type="cellIs" dxfId="446" priority="97" stopIfTrue="1" operator="equal">
      <formula>4</formula>
    </cfRule>
    <cfRule type="cellIs" dxfId="445" priority="101" stopIfTrue="1" operator="equal">
      <formula>5</formula>
    </cfRule>
    <cfRule type="cellIs" dxfId="444" priority="100" stopIfTrue="1" operator="equal">
      <formula>1</formula>
    </cfRule>
    <cfRule type="cellIs" dxfId="443" priority="99" stopIfTrue="1" operator="equal">
      <formula>2</formula>
    </cfRule>
  </conditionalFormatting>
  <conditionalFormatting sqref="O36:AH36">
    <cfRule type="cellIs" dxfId="442" priority="1790" stopIfTrue="1" operator="equal">
      <formula>4</formula>
    </cfRule>
    <cfRule type="cellIs" dxfId="441" priority="1794" stopIfTrue="1" operator="equal">
      <formula>5</formula>
    </cfRule>
    <cfRule type="cellIs" dxfId="440" priority="1793" stopIfTrue="1" operator="equal">
      <formula>1</formula>
    </cfRule>
    <cfRule type="cellIs" dxfId="439" priority="1791" stopIfTrue="1" operator="equal">
      <formula>3</formula>
    </cfRule>
    <cfRule type="cellIs" dxfId="438" priority="1792" stopIfTrue="1" operator="equal">
      <formula>2</formula>
    </cfRule>
  </conditionalFormatting>
  <conditionalFormatting sqref="O10:AJ10">
    <cfRule type="cellIs" dxfId="437" priority="1615" stopIfTrue="1" operator="equal">
      <formula>1</formula>
    </cfRule>
    <cfRule type="cellIs" dxfId="436" priority="1616" stopIfTrue="1" operator="equal">
      <formula>5</formula>
    </cfRule>
    <cfRule type="cellIs" dxfId="435" priority="1612" stopIfTrue="1" operator="equal">
      <formula>4</formula>
    </cfRule>
    <cfRule type="cellIs" dxfId="434" priority="1613" stopIfTrue="1" operator="equal">
      <formula>3</formula>
    </cfRule>
    <cfRule type="cellIs" dxfId="433" priority="1614" stopIfTrue="1" operator="equal">
      <formula>2</formula>
    </cfRule>
  </conditionalFormatting>
  <conditionalFormatting sqref="P17:AH17">
    <cfRule type="cellIs" dxfId="432" priority="570" stopIfTrue="1" operator="equal">
      <formula>1</formula>
    </cfRule>
    <cfRule type="cellIs" dxfId="431" priority="571" stopIfTrue="1" operator="equal">
      <formula>5</formula>
    </cfRule>
    <cfRule type="cellIs" dxfId="430" priority="567" stopIfTrue="1" operator="equal">
      <formula>4</formula>
    </cfRule>
    <cfRule type="cellIs" dxfId="429" priority="568" stopIfTrue="1" operator="equal">
      <formula>3</formula>
    </cfRule>
    <cfRule type="cellIs" dxfId="428" priority="569" stopIfTrue="1" operator="equal">
      <formula>2</formula>
    </cfRule>
  </conditionalFormatting>
  <conditionalFormatting sqref="T33">
    <cfRule type="cellIs" dxfId="427" priority="851" stopIfTrue="1" operator="equal">
      <formula>2</formula>
    </cfRule>
    <cfRule type="cellIs" dxfId="426" priority="853" stopIfTrue="1" operator="equal">
      <formula>5</formula>
    </cfRule>
    <cfRule type="cellIs" dxfId="425" priority="850" stopIfTrue="1" operator="equal">
      <formula>3</formula>
    </cfRule>
    <cfRule type="cellIs" dxfId="424" priority="849" stopIfTrue="1" operator="equal">
      <formula>4</formula>
    </cfRule>
    <cfRule type="cellIs" dxfId="423" priority="852" stopIfTrue="1" operator="equal">
      <formula>1</formula>
    </cfRule>
  </conditionalFormatting>
  <conditionalFormatting sqref="U44:AG45">
    <cfRule type="cellIs" dxfId="422" priority="465" stopIfTrue="1" operator="equal">
      <formula>4</formula>
    </cfRule>
    <cfRule type="cellIs" dxfId="421" priority="466" stopIfTrue="1" operator="equal">
      <formula>3</formula>
    </cfRule>
    <cfRule type="cellIs" dxfId="420" priority="467" stopIfTrue="1" operator="equal">
      <formula>2</formula>
    </cfRule>
    <cfRule type="cellIs" dxfId="419" priority="468" stopIfTrue="1" operator="equal">
      <formula>1</formula>
    </cfRule>
    <cfRule type="cellIs" dxfId="418" priority="469" stopIfTrue="1" operator="equal">
      <formula>5</formula>
    </cfRule>
  </conditionalFormatting>
  <conditionalFormatting sqref="Y33:AA33">
    <cfRule type="cellIs" dxfId="417" priority="844" stopIfTrue="1" operator="equal">
      <formula>4</formula>
    </cfRule>
    <cfRule type="cellIs" dxfId="416" priority="848" stopIfTrue="1" operator="equal">
      <formula>5</formula>
    </cfRule>
    <cfRule type="cellIs" dxfId="415" priority="847" stopIfTrue="1" operator="equal">
      <formula>1</formula>
    </cfRule>
    <cfRule type="cellIs" dxfId="414" priority="846" stopIfTrue="1" operator="equal">
      <formula>2</formula>
    </cfRule>
    <cfRule type="cellIs" dxfId="413" priority="845" stopIfTrue="1" operator="equal">
      <formula>3</formula>
    </cfRule>
  </conditionalFormatting>
  <conditionalFormatting sqref="AE6">
    <cfRule type="cellIs" dxfId="412" priority="2733" stopIfTrue="1" operator="equal">
      <formula>3</formula>
    </cfRule>
    <cfRule type="cellIs" dxfId="411" priority="2732" stopIfTrue="1" operator="equal">
      <formula>4</formula>
    </cfRule>
    <cfRule type="cellIs" dxfId="410" priority="2734" stopIfTrue="1" operator="equal">
      <formula>2</formula>
    </cfRule>
    <cfRule type="cellIs" dxfId="409" priority="2735" stopIfTrue="1" operator="equal">
      <formula>1</formula>
    </cfRule>
    <cfRule type="cellIs" dxfId="408" priority="2736" stopIfTrue="1" operator="equal">
      <formula>5</formula>
    </cfRule>
  </conditionalFormatting>
  <conditionalFormatting sqref="AH19:AH21">
    <cfRule type="cellIs" dxfId="407" priority="970" stopIfTrue="1" operator="equal">
      <formula>1</formula>
    </cfRule>
    <cfRule type="cellIs" dxfId="406" priority="971" stopIfTrue="1" operator="equal">
      <formula>5</formula>
    </cfRule>
    <cfRule type="cellIs" dxfId="405" priority="963" stopIfTrue="1" operator="equal">
      <formula>3</formula>
    </cfRule>
    <cfRule type="cellIs" dxfId="404" priority="962" stopIfTrue="1" operator="equal">
      <formula>4</formula>
    </cfRule>
    <cfRule type="cellIs" dxfId="403" priority="964" stopIfTrue="1" operator="equal">
      <formula>2</formula>
    </cfRule>
    <cfRule type="cellIs" dxfId="402" priority="965" stopIfTrue="1" operator="equal">
      <formula>1</formula>
    </cfRule>
    <cfRule type="cellIs" dxfId="401" priority="966" stopIfTrue="1" operator="equal">
      <formula>5</formula>
    </cfRule>
    <cfRule type="cellIs" dxfId="400" priority="967" stopIfTrue="1" operator="equal">
      <formula>4</formula>
    </cfRule>
    <cfRule type="cellIs" dxfId="399" priority="968" stopIfTrue="1" operator="equal">
      <formula>3</formula>
    </cfRule>
    <cfRule type="cellIs" dxfId="398" priority="969" stopIfTrue="1" operator="equal">
      <formula>2</formula>
    </cfRule>
  </conditionalFormatting>
  <conditionalFormatting sqref="AH12:AJ13">
    <cfRule type="cellIs" dxfId="397" priority="344" stopIfTrue="1" operator="equal">
      <formula>5</formula>
    </cfRule>
    <cfRule type="cellIs" dxfId="396" priority="343" stopIfTrue="1" operator="equal">
      <formula>1</formula>
    </cfRule>
    <cfRule type="cellIs" dxfId="395" priority="342" stopIfTrue="1" operator="equal">
      <formula>2</formula>
    </cfRule>
    <cfRule type="cellIs" dxfId="394" priority="341" stopIfTrue="1" operator="equal">
      <formula>3</formula>
    </cfRule>
    <cfRule type="cellIs" dxfId="393" priority="340" stopIfTrue="1" operator="equal">
      <formula>4</formula>
    </cfRule>
  </conditionalFormatting>
  <conditionalFormatting sqref="AH33:AJ33">
    <cfRule type="cellIs" dxfId="392" priority="841" stopIfTrue="1" operator="equal">
      <formula>2</formula>
    </cfRule>
    <cfRule type="cellIs" dxfId="391" priority="842" stopIfTrue="1" operator="equal">
      <formula>1</formula>
    </cfRule>
    <cfRule type="cellIs" dxfId="390" priority="839" stopIfTrue="1" operator="equal">
      <formula>4</formula>
    </cfRule>
    <cfRule type="cellIs" dxfId="389" priority="840" stopIfTrue="1" operator="equal">
      <formula>3</formula>
    </cfRule>
    <cfRule type="cellIs" dxfId="388" priority="843" stopIfTrue="1" operator="equal">
      <formula>5</formula>
    </cfRule>
  </conditionalFormatting>
  <conditionalFormatting sqref="AI10">
    <cfRule type="cellIs" dxfId="387" priority="1627" stopIfTrue="1" operator="equal">
      <formula>4</formula>
    </cfRule>
    <cfRule type="cellIs" dxfId="386" priority="1629" stopIfTrue="1" operator="equal">
      <formula>2</formula>
    </cfRule>
    <cfRule type="cellIs" dxfId="385" priority="1631" stopIfTrue="1" operator="equal">
      <formula>5</formula>
    </cfRule>
    <cfRule type="cellIs" dxfId="384" priority="1628" stopIfTrue="1" operator="equal">
      <formula>3</formula>
    </cfRule>
    <cfRule type="cellIs" dxfId="383" priority="1630" stopIfTrue="1" operator="equal">
      <formula>1</formula>
    </cfRule>
  </conditionalFormatting>
  <conditionalFormatting sqref="AI12">
    <cfRule type="cellIs" dxfId="382" priority="339" stopIfTrue="1" operator="equal">
      <formula>5</formula>
    </cfRule>
    <cfRule type="cellIs" dxfId="381" priority="336" stopIfTrue="1" operator="equal">
      <formula>3</formula>
    </cfRule>
    <cfRule type="cellIs" dxfId="380" priority="335" stopIfTrue="1" operator="equal">
      <formula>4</formula>
    </cfRule>
    <cfRule type="cellIs" dxfId="379" priority="337" stopIfTrue="1" operator="equal">
      <formula>2</formula>
    </cfRule>
    <cfRule type="cellIs" dxfId="378" priority="338" stopIfTrue="1" operator="equal">
      <formula>1</formula>
    </cfRule>
  </conditionalFormatting>
  <conditionalFormatting sqref="AI13">
    <cfRule type="cellIs" dxfId="377" priority="1095" stopIfTrue="1" operator="equal">
      <formula>5</formula>
    </cfRule>
    <cfRule type="cellIs" dxfId="376" priority="1093" stopIfTrue="1" operator="equal">
      <formula>2</formula>
    </cfRule>
    <cfRule type="cellIs" dxfId="375" priority="1091" stopIfTrue="1" operator="equal">
      <formula>4</formula>
    </cfRule>
    <cfRule type="cellIs" dxfId="374" priority="1092" stopIfTrue="1" operator="equal">
      <formula>3</formula>
    </cfRule>
    <cfRule type="cellIs" dxfId="373" priority="1094" stopIfTrue="1" operator="equal">
      <formula>1</formula>
    </cfRule>
  </conditionalFormatting>
  <conditionalFormatting sqref="AI30">
    <cfRule type="cellIs" dxfId="372" priority="121" stopIfTrue="1" operator="equal">
      <formula>3</formula>
    </cfRule>
    <cfRule type="cellIs" dxfId="371" priority="124" stopIfTrue="1" operator="equal">
      <formula>5</formula>
    </cfRule>
    <cfRule type="cellIs" dxfId="370" priority="120" stopIfTrue="1" operator="equal">
      <formula>4</formula>
    </cfRule>
    <cfRule type="cellIs" dxfId="369" priority="122" stopIfTrue="1" operator="equal">
      <formula>2</formula>
    </cfRule>
    <cfRule type="cellIs" dxfId="368" priority="123" stopIfTrue="1" operator="equal">
      <formula>1</formula>
    </cfRule>
  </conditionalFormatting>
  <conditionalFormatting sqref="AI5:AJ5">
    <cfRule type="cellIs" dxfId="367" priority="2351" stopIfTrue="1" operator="equal">
      <formula>2</formula>
    </cfRule>
    <cfRule type="cellIs" dxfId="366" priority="2353" stopIfTrue="1" operator="equal">
      <formula>5</formula>
    </cfRule>
    <cfRule type="cellIs" dxfId="365" priority="2352" stopIfTrue="1" operator="equal">
      <formula>1</formula>
    </cfRule>
    <cfRule type="cellIs" dxfId="364" priority="2350" stopIfTrue="1" operator="equal">
      <formula>3</formula>
    </cfRule>
    <cfRule type="cellIs" dxfId="363" priority="2349" stopIfTrue="1" operator="equal">
      <formula>4</formula>
    </cfRule>
  </conditionalFormatting>
  <conditionalFormatting sqref="AI8:AJ9">
    <cfRule type="cellIs" dxfId="362" priority="434" stopIfTrue="1" operator="equal">
      <formula>3</formula>
    </cfRule>
    <cfRule type="cellIs" dxfId="361" priority="436" stopIfTrue="1" operator="equal">
      <formula>1</formula>
    </cfRule>
    <cfRule type="cellIs" dxfId="360" priority="435" stopIfTrue="1" operator="equal">
      <formula>2</formula>
    </cfRule>
    <cfRule type="cellIs" dxfId="359" priority="433" stopIfTrue="1" operator="equal">
      <formula>4</formula>
    </cfRule>
    <cfRule type="cellIs" dxfId="358" priority="437" stopIfTrue="1" operator="equal">
      <formula>5</formula>
    </cfRule>
  </conditionalFormatting>
  <conditionalFormatting sqref="AI12:AJ12">
    <cfRule type="cellIs" dxfId="357" priority="327" stopIfTrue="1" operator="equal">
      <formula>2</formula>
    </cfRule>
    <cfRule type="cellIs" dxfId="356" priority="328" stopIfTrue="1" operator="equal">
      <formula>1</formula>
    </cfRule>
    <cfRule type="cellIs" dxfId="355" priority="325" stopIfTrue="1" operator="equal">
      <formula>4</formula>
    </cfRule>
    <cfRule type="cellIs" dxfId="354" priority="329" stopIfTrue="1" operator="equal">
      <formula>5</formula>
    </cfRule>
    <cfRule type="cellIs" dxfId="353" priority="326" stopIfTrue="1" operator="equal">
      <formula>3</formula>
    </cfRule>
  </conditionalFormatting>
  <conditionalFormatting sqref="AI13:AJ13">
    <cfRule type="cellIs" dxfId="352" priority="1099" stopIfTrue="1" operator="equal">
      <formula>1</formula>
    </cfRule>
    <cfRule type="cellIs" dxfId="351" priority="1097" stopIfTrue="1" operator="equal">
      <formula>3</formula>
    </cfRule>
    <cfRule type="cellIs" dxfId="350" priority="1098" stopIfTrue="1" operator="equal">
      <formula>2</formula>
    </cfRule>
    <cfRule type="cellIs" dxfId="349" priority="1096" stopIfTrue="1" operator="equal">
      <formula>4</formula>
    </cfRule>
    <cfRule type="cellIs" dxfId="348" priority="1100" stopIfTrue="1" operator="equal">
      <formula>5</formula>
    </cfRule>
  </conditionalFormatting>
  <conditionalFormatting sqref="AI14:AJ17">
    <cfRule type="cellIs" dxfId="347" priority="67" stopIfTrue="1" operator="equal">
      <formula>3</formula>
    </cfRule>
    <cfRule type="cellIs" dxfId="346" priority="70" stopIfTrue="1" operator="equal">
      <formula>5</formula>
    </cfRule>
    <cfRule type="cellIs" dxfId="345" priority="66" stopIfTrue="1" operator="equal">
      <formula>4</formula>
    </cfRule>
    <cfRule type="cellIs" dxfId="344" priority="69" stopIfTrue="1" operator="equal">
      <formula>1</formula>
    </cfRule>
    <cfRule type="cellIs" dxfId="343" priority="68" stopIfTrue="1" operator="equal">
      <formula>2</formula>
    </cfRule>
  </conditionalFormatting>
  <conditionalFormatting sqref="AI15:AJ17">
    <cfRule type="cellIs" dxfId="342" priority="1167" stopIfTrue="1" operator="equal">
      <formula>5</formula>
    </cfRule>
    <cfRule type="cellIs" dxfId="341" priority="2669" stopIfTrue="1" operator="equal">
      <formula>4</formula>
    </cfRule>
    <cfRule type="cellIs" dxfId="340" priority="1164" stopIfTrue="1" operator="equal">
      <formula>3</formula>
    </cfRule>
    <cfRule type="cellIs" dxfId="339" priority="1166" stopIfTrue="1" operator="equal">
      <formula>1</formula>
    </cfRule>
    <cfRule type="cellIs" dxfId="338" priority="1165" stopIfTrue="1" operator="equal">
      <formula>2</formula>
    </cfRule>
  </conditionalFormatting>
  <conditionalFormatting sqref="AI19:AJ20">
    <cfRule type="cellIs" dxfId="337" priority="985" stopIfTrue="1" operator="equal">
      <formula>5</formula>
    </cfRule>
    <cfRule type="cellIs" dxfId="336" priority="984" stopIfTrue="1" operator="equal">
      <formula>1</formula>
    </cfRule>
    <cfRule type="cellIs" dxfId="335" priority="981" stopIfTrue="1" operator="equal">
      <formula>4</formula>
    </cfRule>
    <cfRule type="cellIs" dxfId="334" priority="982" stopIfTrue="1" operator="equal">
      <formula>3</formula>
    </cfRule>
    <cfRule type="cellIs" dxfId="333" priority="983" stopIfTrue="1" operator="equal">
      <formula>2</formula>
    </cfRule>
  </conditionalFormatting>
  <conditionalFormatting sqref="AI19:AJ23 AL23">
    <cfRule type="cellIs" dxfId="332" priority="990" stopIfTrue="1" operator="equal">
      <formula>5</formula>
    </cfRule>
    <cfRule type="cellIs" dxfId="331" priority="989" stopIfTrue="1" operator="equal">
      <formula>1</formula>
    </cfRule>
    <cfRule type="cellIs" dxfId="330" priority="988" stopIfTrue="1" operator="equal">
      <formula>2</formula>
    </cfRule>
    <cfRule type="cellIs" dxfId="329" priority="986" stopIfTrue="1" operator="equal">
      <formula>4</formula>
    </cfRule>
    <cfRule type="cellIs" dxfId="328" priority="987" stopIfTrue="1" operator="equal">
      <formula>3</formula>
    </cfRule>
  </conditionalFormatting>
  <conditionalFormatting sqref="AI22:AJ25 AL23">
    <cfRule type="cellIs" dxfId="327" priority="1043" stopIfTrue="1" operator="equal">
      <formula>1</formula>
    </cfRule>
    <cfRule type="cellIs" dxfId="326" priority="1041" stopIfTrue="1" operator="equal">
      <formula>3</formula>
    </cfRule>
    <cfRule type="cellIs" dxfId="325" priority="1040" stopIfTrue="1" operator="equal">
      <formula>4</formula>
    </cfRule>
    <cfRule type="cellIs" dxfId="324" priority="1044" stopIfTrue="1" operator="equal">
      <formula>5</formula>
    </cfRule>
    <cfRule type="cellIs" dxfId="323" priority="1042" stopIfTrue="1" operator="equal">
      <formula>2</formula>
    </cfRule>
  </conditionalFormatting>
  <conditionalFormatting sqref="AI24:AJ24">
    <cfRule type="cellIs" dxfId="322" priority="1735" stopIfTrue="1" operator="equal">
      <formula>2</formula>
    </cfRule>
    <cfRule type="cellIs" dxfId="321" priority="1733" stopIfTrue="1" operator="equal">
      <formula>4</formula>
    </cfRule>
    <cfRule type="cellIs" dxfId="320" priority="1737" stopIfTrue="1" operator="equal">
      <formula>5</formula>
    </cfRule>
    <cfRule type="cellIs" dxfId="319" priority="1736" stopIfTrue="1" operator="equal">
      <formula>1</formula>
    </cfRule>
    <cfRule type="cellIs" dxfId="318" priority="1734" stopIfTrue="1" operator="equal">
      <formula>3</formula>
    </cfRule>
  </conditionalFormatting>
  <conditionalFormatting sqref="AI25:AJ29">
    <cfRule type="cellIs" dxfId="317" priority="198" stopIfTrue="1" operator="equal">
      <formula>3</formula>
    </cfRule>
    <cfRule type="cellIs" dxfId="316" priority="199" stopIfTrue="1" operator="equal">
      <formula>2</formula>
    </cfRule>
    <cfRule type="cellIs" dxfId="315" priority="200" stopIfTrue="1" operator="equal">
      <formula>1</formula>
    </cfRule>
    <cfRule type="cellIs" dxfId="314" priority="201" stopIfTrue="1" operator="equal">
      <formula>5</formula>
    </cfRule>
    <cfRule type="cellIs" dxfId="313" priority="197" stopIfTrue="1" operator="equal">
      <formula>4</formula>
    </cfRule>
  </conditionalFormatting>
  <conditionalFormatting sqref="AI26:AJ26">
    <cfRule type="cellIs" dxfId="312" priority="187" stopIfTrue="1" operator="equal">
      <formula>5</formula>
    </cfRule>
    <cfRule type="cellIs" dxfId="311" priority="193" stopIfTrue="1" operator="equal">
      <formula>3</formula>
    </cfRule>
    <cfRule type="cellIs" dxfId="310" priority="192" stopIfTrue="1" operator="equal">
      <formula>4</formula>
    </cfRule>
    <cfRule type="cellIs" dxfId="309" priority="186" stopIfTrue="1" operator="equal">
      <formula>1</formula>
    </cfRule>
    <cfRule type="cellIs" dxfId="308" priority="185" stopIfTrue="1" operator="equal">
      <formula>2</formula>
    </cfRule>
    <cfRule type="cellIs" dxfId="307" priority="184" stopIfTrue="1" operator="equal">
      <formula>3</formula>
    </cfRule>
    <cfRule type="cellIs" dxfId="306" priority="183" stopIfTrue="1" operator="equal">
      <formula>4</formula>
    </cfRule>
    <cfRule type="cellIs" dxfId="305" priority="194" stopIfTrue="1" operator="equal">
      <formula>2</formula>
    </cfRule>
    <cfRule type="cellIs" dxfId="304" priority="195" stopIfTrue="1" operator="equal">
      <formula>1</formula>
    </cfRule>
    <cfRule type="cellIs" dxfId="303" priority="196" stopIfTrue="1" operator="equal">
      <formula>5</formula>
    </cfRule>
  </conditionalFormatting>
  <conditionalFormatting sqref="AI35:AJ37">
    <cfRule type="cellIs" dxfId="302" priority="824" stopIfTrue="1" operator="equal">
      <formula>2</formula>
    </cfRule>
    <cfRule type="cellIs" dxfId="301" priority="822" stopIfTrue="1" operator="equal">
      <formula>4</formula>
    </cfRule>
    <cfRule type="cellIs" dxfId="300" priority="825" stopIfTrue="1" operator="equal">
      <formula>1</formula>
    </cfRule>
    <cfRule type="cellIs" dxfId="299" priority="826" stopIfTrue="1" operator="equal">
      <formula>5</formula>
    </cfRule>
    <cfRule type="cellIs" dxfId="298" priority="823" stopIfTrue="1" operator="equal">
      <formula>3</formula>
    </cfRule>
  </conditionalFormatting>
  <conditionalFormatting sqref="AI39:AJ41">
    <cfRule type="cellIs" dxfId="297" priority="36" stopIfTrue="1" operator="equal">
      <formula>2</formula>
    </cfRule>
    <cfRule type="cellIs" dxfId="296" priority="35" stopIfTrue="1" operator="equal">
      <formula>3</formula>
    </cfRule>
    <cfRule type="cellIs" dxfId="295" priority="34" stopIfTrue="1" operator="equal">
      <formula>4</formula>
    </cfRule>
    <cfRule type="cellIs" dxfId="294" priority="38" stopIfTrue="1" operator="equal">
      <formula>5</formula>
    </cfRule>
    <cfRule type="cellIs" dxfId="293" priority="37" stopIfTrue="1" operator="equal">
      <formula>1</formula>
    </cfRule>
  </conditionalFormatting>
  <conditionalFormatting sqref="AI44:AJ45 M44">
    <cfRule type="cellIs" dxfId="292" priority="493" stopIfTrue="1" operator="equal">
      <formula>4</formula>
    </cfRule>
  </conditionalFormatting>
  <conditionalFormatting sqref="AI44:AJ45">
    <cfRule type="cellIs" dxfId="291" priority="486" stopIfTrue="1" operator="equal">
      <formula>5</formula>
    </cfRule>
    <cfRule type="cellIs" dxfId="290" priority="484" stopIfTrue="1" operator="equal">
      <formula>2</formula>
    </cfRule>
    <cfRule type="cellIs" dxfId="289" priority="483" stopIfTrue="1" operator="equal">
      <formula>3</formula>
    </cfRule>
    <cfRule type="cellIs" dxfId="288" priority="482" stopIfTrue="1" operator="equal">
      <formula>4</formula>
    </cfRule>
    <cfRule type="cellIs" dxfId="287" priority="485" stopIfTrue="1" operator="equal">
      <formula>1</formula>
    </cfRule>
  </conditionalFormatting>
  <conditionalFormatting sqref="AK5:AK6">
    <cfRule type="cellIs" dxfId="286" priority="2695" stopIfTrue="1" operator="greaterThanOrEqual">
      <formula>12.1</formula>
    </cfRule>
    <cfRule type="cellIs" dxfId="285" priority="2696" stopIfTrue="1" operator="between">
      <formula>6.1</formula>
      <formula>12</formula>
    </cfRule>
    <cfRule type="cellIs" dxfId="284" priority="2697" stopIfTrue="1" operator="between">
      <formula>2.1</formula>
      <formula>6</formula>
    </cfRule>
    <cfRule type="cellIs" dxfId="283" priority="2698" stopIfTrue="1" operator="lessThanOrEqual">
      <formula>2</formula>
    </cfRule>
  </conditionalFormatting>
  <conditionalFormatting sqref="AK12:AK13">
    <cfRule type="cellIs" dxfId="282" priority="1103" stopIfTrue="1" operator="greaterThanOrEqual">
      <formula>12.1</formula>
    </cfRule>
    <cfRule type="cellIs" dxfId="281" priority="1104" stopIfTrue="1" operator="between">
      <formula>6.1</formula>
      <formula>12</formula>
    </cfRule>
    <cfRule type="cellIs" dxfId="280" priority="1105" stopIfTrue="1" operator="between">
      <formula>2.1</formula>
      <formula>6</formula>
    </cfRule>
    <cfRule type="cellIs" dxfId="279" priority="1102" stopIfTrue="1" operator="equal">
      <formula>12</formula>
    </cfRule>
    <cfRule type="cellIs" dxfId="278" priority="1106" stopIfTrue="1" operator="lessThanOrEqual">
      <formula>2</formula>
    </cfRule>
  </conditionalFormatting>
  <conditionalFormatting sqref="AK16">
    <cfRule type="cellIs" dxfId="277" priority="644" stopIfTrue="1" operator="greaterThanOrEqual">
      <formula>12.1</formula>
    </cfRule>
    <cfRule type="cellIs" dxfId="276" priority="645" stopIfTrue="1" operator="between">
      <formula>6.1</formula>
      <formula>12</formula>
    </cfRule>
    <cfRule type="cellIs" dxfId="275" priority="646" stopIfTrue="1" operator="between">
      <formula>2.1</formula>
      <formula>6</formula>
    </cfRule>
    <cfRule type="cellIs" dxfId="274" priority="647" stopIfTrue="1" operator="lessThanOrEqual">
      <formula>2</formula>
    </cfRule>
  </conditionalFormatting>
  <conditionalFormatting sqref="AK21">
    <cfRule type="cellIs" dxfId="273" priority="1007" stopIfTrue="1" operator="lessThanOrEqual">
      <formula>2</formula>
    </cfRule>
    <cfRule type="cellIs" dxfId="272" priority="1005" stopIfTrue="1" operator="between">
      <formula>6.1</formula>
      <formula>12</formula>
    </cfRule>
    <cfRule type="cellIs" dxfId="271" priority="1004" stopIfTrue="1" operator="greaterThanOrEqual">
      <formula>12.1</formula>
    </cfRule>
    <cfRule type="cellIs" dxfId="270" priority="1006" stopIfTrue="1" operator="between">
      <formula>2.1</formula>
      <formula>6</formula>
    </cfRule>
  </conditionalFormatting>
  <conditionalFormatting sqref="AK26">
    <cfRule type="cellIs" dxfId="269" priority="171" stopIfTrue="1" operator="between">
      <formula>2.1</formula>
      <formula>6</formula>
    </cfRule>
    <cfRule type="cellIs" dxfId="268" priority="169" stopIfTrue="1" operator="greaterThanOrEqual">
      <formula>12.1</formula>
    </cfRule>
    <cfRule type="cellIs" dxfId="267" priority="172" stopIfTrue="1" operator="lessThanOrEqual">
      <formula>2</formula>
    </cfRule>
    <cfRule type="cellIs" dxfId="266" priority="170" stopIfTrue="1" operator="between">
      <formula>6.1</formula>
      <formula>12</formula>
    </cfRule>
  </conditionalFormatting>
  <conditionalFormatting sqref="AK29">
    <cfRule type="cellIs" dxfId="265" priority="924" stopIfTrue="1" operator="between">
      <formula>2.1</formula>
      <formula>6</formula>
    </cfRule>
    <cfRule type="cellIs" dxfId="264" priority="925" stopIfTrue="1" operator="lessThanOrEqual">
      <formula>2</formula>
    </cfRule>
    <cfRule type="cellIs" dxfId="263" priority="922" stopIfTrue="1" operator="greaterThanOrEqual">
      <formula>12.1</formula>
    </cfRule>
    <cfRule type="cellIs" dxfId="262" priority="923" stopIfTrue="1" operator="between">
      <formula>6.1</formula>
      <formula>12</formula>
    </cfRule>
  </conditionalFormatting>
  <conditionalFormatting sqref="AK30:AK32">
    <cfRule type="cellIs" dxfId="261" priority="90" stopIfTrue="1" operator="equal">
      <formula>2</formula>
    </cfRule>
    <cfRule type="cellIs" dxfId="260" priority="91" stopIfTrue="1" operator="equal">
      <formula>1</formula>
    </cfRule>
    <cfRule type="cellIs" dxfId="259" priority="92" stopIfTrue="1" operator="equal">
      <formula>5</formula>
    </cfRule>
    <cfRule type="cellIs" dxfId="258" priority="89" stopIfTrue="1" operator="equal">
      <formula>3</formula>
    </cfRule>
    <cfRule type="cellIs" dxfId="257" priority="88" stopIfTrue="1" operator="equal">
      <formula>4</formula>
    </cfRule>
  </conditionalFormatting>
  <conditionalFormatting sqref="AK35">
    <cfRule type="cellIs" dxfId="256" priority="3394" stopIfTrue="1" operator="greaterThanOrEqual">
      <formula>12.1</formula>
    </cfRule>
    <cfRule type="cellIs" dxfId="255" priority="3395" stopIfTrue="1" operator="between">
      <formula>6.1</formula>
      <formula>12</formula>
    </cfRule>
    <cfRule type="cellIs" dxfId="254" priority="3396" stopIfTrue="1" operator="between">
      <formula>2.1</formula>
      <formula>6</formula>
    </cfRule>
    <cfRule type="cellIs" dxfId="253" priority="3397" stopIfTrue="1" operator="lessThanOrEqual">
      <formula>2</formula>
    </cfRule>
  </conditionalFormatting>
  <conditionalFormatting sqref="AL5:AL10">
    <cfRule type="containsText" dxfId="252" priority="428" stopIfTrue="1" operator="containsText" text="BAJO">
      <formula>NOT(ISERROR(SEARCH("BAJO",AL5)))</formula>
    </cfRule>
    <cfRule type="cellIs" dxfId="251" priority="431" stopIfTrue="1" operator="equal">
      <formula>"MODERADO"</formula>
    </cfRule>
    <cfRule type="cellIs" dxfId="250" priority="432" stopIfTrue="1" operator="equal">
      <formula>"ALTO"</formula>
    </cfRule>
    <cfRule type="cellIs" dxfId="249" priority="449" stopIfTrue="1" operator="equal">
      <formula>"EXTREMO"</formula>
    </cfRule>
  </conditionalFormatting>
  <conditionalFormatting sqref="AL8:AL10">
    <cfRule type="cellIs" dxfId="248" priority="430" stopIfTrue="1" operator="equal">
      <formula>"MUY ALTO"</formula>
    </cfRule>
  </conditionalFormatting>
  <conditionalFormatting sqref="AL16:AL17">
    <cfRule type="cellIs" dxfId="247" priority="1036" stopIfTrue="1" operator="equal">
      <formula>"MUY ALTO"</formula>
    </cfRule>
    <cfRule type="containsText" dxfId="246" priority="1035" stopIfTrue="1" operator="containsText" text="BAJO">
      <formula>NOT(ISERROR(SEARCH("BAJO",AL16)))</formula>
    </cfRule>
    <cfRule type="cellIs" dxfId="245" priority="1037" stopIfTrue="1" operator="equal">
      <formula>"MODERADO"</formula>
    </cfRule>
    <cfRule type="cellIs" dxfId="244" priority="1038" stopIfTrue="1" operator="equal">
      <formula>"ALTO"</formula>
    </cfRule>
    <cfRule type="cellIs" dxfId="243" priority="1039" stopIfTrue="1" operator="equal">
      <formula>"EXTREMO"</formula>
    </cfRule>
  </conditionalFormatting>
  <conditionalFormatting sqref="AL17">
    <cfRule type="colorScale" priority="311">
      <colorScale>
        <cfvo type="min"/>
        <cfvo type="percentile" val="50"/>
        <cfvo type="max"/>
        <color rgb="FFF8696B"/>
        <color rgb="FFFFEB84"/>
        <color rgb="FF63BE7B"/>
      </colorScale>
    </cfRule>
  </conditionalFormatting>
  <conditionalFormatting sqref="AL19:AL21">
    <cfRule type="cellIs" dxfId="242" priority="1010" operator="between">
      <formula>1.5</formula>
      <formula>4.4</formula>
    </cfRule>
    <cfRule type="cellIs" dxfId="241" priority="1011" operator="lessThanOrEqual">
      <formula>1.4</formula>
    </cfRule>
    <cfRule type="cellIs" dxfId="240" priority="1000" stopIfTrue="1" operator="equal">
      <formula>"EXTREMO"</formula>
    </cfRule>
    <cfRule type="cellIs" dxfId="239" priority="1009" operator="between">
      <formula>4.5</formula>
      <formula>12.4</formula>
    </cfRule>
    <cfRule type="cellIs" dxfId="238" priority="1008" operator="greaterThanOrEqual">
      <formula>12.5</formula>
    </cfRule>
  </conditionalFormatting>
  <conditionalFormatting sqref="AL19:AL22">
    <cfRule type="containsText" dxfId="237" priority="996" stopIfTrue="1" operator="containsText" text="BAJO">
      <formula>NOT(ISERROR(SEARCH("BAJO",AL19)))</formula>
    </cfRule>
    <cfRule type="cellIs" dxfId="236" priority="999" stopIfTrue="1" operator="equal">
      <formula>"ALTO"</formula>
    </cfRule>
    <cfRule type="cellIs" dxfId="235" priority="998" stopIfTrue="1" operator="equal">
      <formula>"MODERADO"</formula>
    </cfRule>
    <cfRule type="cellIs" dxfId="234" priority="997" stopIfTrue="1" operator="equal">
      <formula>"MUY ALTO"</formula>
    </cfRule>
    <cfRule type="cellIs" dxfId="233" priority="1017" stopIfTrue="1" operator="equal">
      <formula>"EXTREMO"</formula>
    </cfRule>
  </conditionalFormatting>
  <conditionalFormatting sqref="AL24:AL25 AL35:AL36">
    <cfRule type="cellIs" dxfId="232" priority="3512" stopIfTrue="1" operator="equal">
      <formula>"EXTREMO"</formula>
    </cfRule>
  </conditionalFormatting>
  <conditionalFormatting sqref="AL24:AL25">
    <cfRule type="containsText" dxfId="231" priority="3402" stopIfTrue="1" operator="containsText" text="BAJO">
      <formula>NOT(ISERROR(SEARCH("BAJO",AL24)))</formula>
    </cfRule>
    <cfRule type="cellIs" dxfId="230" priority="3403" stopIfTrue="1" operator="equal">
      <formula>"MUY ALTO"</formula>
    </cfRule>
    <cfRule type="cellIs" dxfId="229" priority="3404" stopIfTrue="1" operator="equal">
      <formula>"MODERADO"</formula>
    </cfRule>
    <cfRule type="cellIs" dxfId="228" priority="3405" stopIfTrue="1" operator="equal">
      <formula>"ALTO"</formula>
    </cfRule>
  </conditionalFormatting>
  <conditionalFormatting sqref="AL24:AL28">
    <cfRule type="containsText" dxfId="227" priority="227" stopIfTrue="1" operator="containsText" text="BAJO">
      <formula>NOT(ISERROR(SEARCH("BAJO",AL24)))</formula>
    </cfRule>
    <cfRule type="cellIs" dxfId="226" priority="228" stopIfTrue="1" operator="equal">
      <formula>"MUY ALTO"</formula>
    </cfRule>
    <cfRule type="cellIs" dxfId="225" priority="231" stopIfTrue="1" operator="equal">
      <formula>"EXTREMO"</formula>
    </cfRule>
    <cfRule type="cellIs" dxfId="224" priority="230" stopIfTrue="1" operator="equal">
      <formula>"ALTO"</formula>
    </cfRule>
    <cfRule type="cellIs" dxfId="223" priority="229" stopIfTrue="1" operator="equal">
      <formula>"MODERADO"</formula>
    </cfRule>
  </conditionalFormatting>
  <conditionalFormatting sqref="AL26">
    <cfRule type="cellIs" dxfId="222" priority="176" stopIfTrue="1" operator="equal">
      <formula>"ALTO"</formula>
    </cfRule>
    <cfRule type="cellIs" dxfId="221" priority="182" stopIfTrue="1" operator="equal">
      <formula>"EXTREMO"</formula>
    </cfRule>
    <cfRule type="containsText" dxfId="220" priority="212" stopIfTrue="1" operator="containsText" text="BAJO">
      <formula>NOT(ISERROR(SEARCH("BAJO",AL26)))</formula>
    </cfRule>
    <cfRule type="cellIs" dxfId="219" priority="213" stopIfTrue="1" operator="equal">
      <formula>"MUY ALTO"</formula>
    </cfRule>
    <cfRule type="cellIs" dxfId="218" priority="215" stopIfTrue="1" operator="equal">
      <formula>"ALTO"</formula>
    </cfRule>
    <cfRule type="cellIs" dxfId="217" priority="216" stopIfTrue="1" operator="equal">
      <formula>"EXTREMO"</formula>
    </cfRule>
    <cfRule type="cellIs" dxfId="216" priority="214" stopIfTrue="1" operator="equal">
      <formula>"MODERADO"</formula>
    </cfRule>
    <cfRule type="containsText" dxfId="215" priority="173" stopIfTrue="1" operator="containsText" text="BAJO">
      <formula>NOT(ISERROR(SEARCH("BAJO",AL26)))</formula>
    </cfRule>
    <cfRule type="cellIs" dxfId="214" priority="174" stopIfTrue="1" operator="equal">
      <formula>"MUY ALTO"</formula>
    </cfRule>
    <cfRule type="cellIs" dxfId="213" priority="175" stopIfTrue="1" operator="equal">
      <formula>"MODERADO"</formula>
    </cfRule>
  </conditionalFormatting>
  <conditionalFormatting sqref="AL33">
    <cfRule type="cellIs" dxfId="212" priority="891" stopIfTrue="1" operator="equal">
      <formula>"ALTO"</formula>
    </cfRule>
    <cfRule type="cellIs" dxfId="211" priority="890" stopIfTrue="1" operator="equal">
      <formula>"MODERADO"</formula>
    </cfRule>
    <cfRule type="cellIs" dxfId="210" priority="897" stopIfTrue="1" operator="equal">
      <formula>"EXTREMO"</formula>
    </cfRule>
    <cfRule type="cellIs" dxfId="209" priority="889" stopIfTrue="1" operator="equal">
      <formula>"MUY ALTO"</formula>
    </cfRule>
    <cfRule type="containsText" dxfId="208" priority="888" stopIfTrue="1" operator="containsText" text="BAJO">
      <formula>NOT(ISERROR(SEARCH("BAJO",AL33)))</formula>
    </cfRule>
  </conditionalFormatting>
  <conditionalFormatting sqref="AL35:AL36">
    <cfRule type="cellIs" dxfId="207" priority="3217" stopIfTrue="1" operator="equal">
      <formula>"MODERADO"</formula>
    </cfRule>
    <cfRule type="cellIs" dxfId="206" priority="3216" stopIfTrue="1" operator="equal">
      <formula>"MUY ALTO"</formula>
    </cfRule>
    <cfRule type="containsText" dxfId="205" priority="3215" stopIfTrue="1" operator="containsText" text="BAJO">
      <formula>NOT(ISERROR(SEARCH("BAJO",AL35)))</formula>
    </cfRule>
    <cfRule type="cellIs" dxfId="204" priority="3218" stopIfTrue="1" operator="equal">
      <formula>"ALTO"</formula>
    </cfRule>
  </conditionalFormatting>
  <conditionalFormatting sqref="AL36:AL37">
    <cfRule type="cellIs" dxfId="203" priority="820" stopIfTrue="1" operator="equal">
      <formula>"ALTO"</formula>
    </cfRule>
    <cfRule type="cellIs" dxfId="202" priority="819" stopIfTrue="1" operator="equal">
      <formula>"MODERADO"</formula>
    </cfRule>
    <cfRule type="cellIs" dxfId="201" priority="818" stopIfTrue="1" operator="equal">
      <formula>"MUY ALTO"</formula>
    </cfRule>
    <cfRule type="containsText" dxfId="200" priority="817" stopIfTrue="1" operator="containsText" text="BAJO">
      <formula>NOT(ISERROR(SEARCH("BAJO",AL36)))</formula>
    </cfRule>
  </conditionalFormatting>
  <conditionalFormatting sqref="AL37">
    <cfRule type="cellIs" dxfId="199" priority="821" stopIfTrue="1" operator="equal">
      <formula>"EXTREMO"</formula>
    </cfRule>
    <cfRule type="containsText" dxfId="198" priority="813" stopIfTrue="1" operator="containsText" text="BAJO">
      <formula>NOT(ISERROR(SEARCH("BAJO",AL37)))</formula>
    </cfRule>
    <cfRule type="cellIs" dxfId="197" priority="814" stopIfTrue="1" operator="equal">
      <formula>"MUY ALTO"</formula>
    </cfRule>
    <cfRule type="cellIs" dxfId="196" priority="816" stopIfTrue="1" operator="equal">
      <formula>"ALTO"</formula>
    </cfRule>
    <cfRule type="cellIs" dxfId="195" priority="815" stopIfTrue="1" operator="equal">
      <formula>"MODERADO"</formula>
    </cfRule>
  </conditionalFormatting>
  <conditionalFormatting sqref="AL39">
    <cfRule type="cellIs" dxfId="194" priority="773" stopIfTrue="1" operator="equal">
      <formula>"EXTREMO"</formula>
    </cfRule>
    <cfRule type="containsText" dxfId="193" priority="779" stopIfTrue="1" operator="containsText" text="BAJO">
      <formula>NOT(ISERROR(SEARCH("BAJO",AL39)))</formula>
    </cfRule>
    <cfRule type="cellIs" dxfId="192" priority="781" stopIfTrue="1" operator="equal">
      <formula>"MODERADO"</formula>
    </cfRule>
    <cfRule type="cellIs" dxfId="191" priority="780" stopIfTrue="1" operator="equal">
      <formula>"MUY ALTO"</formula>
    </cfRule>
    <cfRule type="cellIs" dxfId="190" priority="782" stopIfTrue="1" operator="equal">
      <formula>"ALTO"</formula>
    </cfRule>
  </conditionalFormatting>
  <conditionalFormatting sqref="AL41">
    <cfRule type="cellIs" dxfId="189" priority="729" stopIfTrue="1" operator="equal">
      <formula>"EXTREMO"</formula>
    </cfRule>
    <cfRule type="containsText" dxfId="188" priority="720" stopIfTrue="1" operator="containsText" text="BAJO">
      <formula>NOT(ISERROR(SEARCH("BAJO",AL41)))</formula>
    </cfRule>
    <cfRule type="cellIs" dxfId="187" priority="722" stopIfTrue="1" operator="equal">
      <formula>"MODERADO"</formula>
    </cfRule>
    <cfRule type="cellIs" dxfId="186" priority="723" stopIfTrue="1" operator="equal">
      <formula>"ALTO"</formula>
    </cfRule>
    <cfRule type="cellIs" dxfId="185" priority="721" stopIfTrue="1" operator="equal">
      <formula>"MUY ALTO"</formula>
    </cfRule>
  </conditionalFormatting>
  <conditionalFormatting sqref="AL44">
    <cfRule type="cellIs" dxfId="184" priority="501" stopIfTrue="1" operator="equal">
      <formula>"ALTO"</formula>
    </cfRule>
    <cfRule type="cellIs" dxfId="183" priority="480" stopIfTrue="1" operator="equal">
      <formula>"MODERADO"</formula>
    </cfRule>
    <cfRule type="cellIs" dxfId="182" priority="481" stopIfTrue="1" operator="equal">
      <formula>"ALTO"</formula>
    </cfRule>
    <cfRule type="cellIs" dxfId="181" priority="492" stopIfTrue="1" operator="equal">
      <formula>"EXTREMO"</formula>
    </cfRule>
    <cfRule type="cellIs" dxfId="180" priority="500" stopIfTrue="1" operator="equal">
      <formula>"MODERADO"</formula>
    </cfRule>
    <cfRule type="cellIs" dxfId="179" priority="499" stopIfTrue="1" operator="equal">
      <formula>"MUY ALTO"</formula>
    </cfRule>
    <cfRule type="containsText" dxfId="178" priority="498" stopIfTrue="1" operator="containsText" text="BAJO">
      <formula>NOT(ISERROR(SEARCH("BAJO",AL44)))</formula>
    </cfRule>
    <cfRule type="containsText" dxfId="177" priority="478" stopIfTrue="1" operator="containsText" text="BAJO">
      <formula>NOT(ISERROR(SEARCH("BAJO",AL44)))</formula>
    </cfRule>
    <cfRule type="cellIs" dxfId="176" priority="479" stopIfTrue="1" operator="equal">
      <formula>"MUY ALTO"</formula>
    </cfRule>
  </conditionalFormatting>
  <conditionalFormatting sqref="BB41">
    <cfRule type="iconSet" priority="705">
      <iconSet iconSet="4TrafficLights">
        <cfvo type="percent" val="0"/>
        <cfvo type="percent" val="20"/>
        <cfvo type="percent" val="61"/>
        <cfvo type="percent" val="96"/>
      </iconSet>
    </cfRule>
  </conditionalFormatting>
  <conditionalFormatting sqref="BC6">
    <cfRule type="iconSet" priority="2747">
      <iconSet iconSet="4TrafficLights">
        <cfvo type="percent" val="0"/>
        <cfvo type="percent" val="20"/>
        <cfvo type="percent" val="61"/>
        <cfvo type="percent" val="81"/>
      </iconSet>
    </cfRule>
  </conditionalFormatting>
  <conditionalFormatting sqref="BC8">
    <cfRule type="iconSet" priority="1170">
      <iconSet iconSet="4TrafficLights">
        <cfvo type="percent" val="0"/>
        <cfvo type="percent" val="20"/>
        <cfvo type="percent" val="61"/>
        <cfvo type="percent" val="81"/>
      </iconSet>
    </cfRule>
  </conditionalFormatting>
  <conditionalFormatting sqref="BC9">
    <cfRule type="iconSet" priority="456">
      <iconSet iconSet="4TrafficLights">
        <cfvo type="percent" val="0"/>
        <cfvo type="percent" val="20"/>
        <cfvo type="percent" val="61"/>
        <cfvo type="percent" val="81"/>
      </iconSet>
    </cfRule>
  </conditionalFormatting>
  <conditionalFormatting sqref="BC11:BC13">
    <cfRule type="iconSet" priority="131">
      <iconSet iconSet="4TrafficLights">
        <cfvo type="percent" val="0"/>
        <cfvo type="percent" val="20"/>
        <cfvo type="percent" val="61"/>
        <cfvo type="percent" val="81"/>
      </iconSet>
    </cfRule>
  </conditionalFormatting>
  <conditionalFormatting sqref="BC14">
    <cfRule type="iconSet" priority="85">
      <iconSet iconSet="4TrafficLights">
        <cfvo type="percent" val="0"/>
        <cfvo type="percent" val="20"/>
        <cfvo type="percent" val="61"/>
        <cfvo type="percent" val="81"/>
      </iconSet>
    </cfRule>
  </conditionalFormatting>
  <conditionalFormatting sqref="BC15:BC16">
    <cfRule type="iconSet" priority="3898">
      <iconSet iconSet="4TrafficLights">
        <cfvo type="percent" val="0"/>
        <cfvo type="percent" val="20"/>
        <cfvo type="percent" val="61"/>
        <cfvo type="percent" val="81"/>
      </iconSet>
    </cfRule>
  </conditionalFormatting>
  <conditionalFormatting sqref="BC17">
    <cfRule type="iconSet" priority="635">
      <iconSet iconSet="4TrafficLights">
        <cfvo type="percent" val="0"/>
        <cfvo type="percent" val="20"/>
        <cfvo type="percent" val="61"/>
        <cfvo type="percent" val="81"/>
      </iconSet>
    </cfRule>
  </conditionalFormatting>
  <conditionalFormatting sqref="BC18">
    <cfRule type="iconSet" priority="129">
      <iconSet iconSet="4TrafficLights">
        <cfvo type="percent" val="0"/>
        <cfvo type="percent" val="20"/>
        <cfvo type="percent" val="61"/>
        <cfvo type="percent" val="81"/>
      </iconSet>
    </cfRule>
  </conditionalFormatting>
  <conditionalFormatting sqref="BC19:BC21">
    <cfRule type="iconSet" priority="1023">
      <iconSet iconSet="4TrafficLights">
        <cfvo type="percent" val="0"/>
        <cfvo type="percent" val="20"/>
        <cfvo type="percent" val="61"/>
        <cfvo type="percent" val="81"/>
      </iconSet>
    </cfRule>
  </conditionalFormatting>
  <conditionalFormatting sqref="BC22:BC23">
    <cfRule type="iconSet" priority="3923">
      <iconSet iconSet="4TrafficLights">
        <cfvo type="percent" val="0"/>
        <cfvo type="percent" val="20"/>
        <cfvo type="percent" val="61"/>
        <cfvo type="percent" val="81"/>
      </iconSet>
    </cfRule>
  </conditionalFormatting>
  <conditionalFormatting sqref="BC25">
    <cfRule type="iconSet" priority="1779">
      <iconSet iconSet="4TrafficLights">
        <cfvo type="percent" val="0"/>
        <cfvo type="percent" val="20"/>
        <cfvo type="percent" val="61"/>
        <cfvo type="percent" val="81"/>
      </iconSet>
    </cfRule>
  </conditionalFormatting>
  <conditionalFormatting sqref="BC26">
    <cfRule type="iconSet" priority="191">
      <iconSet iconSet="4TrafficLights">
        <cfvo type="percent" val="0"/>
        <cfvo type="percent" val="20"/>
        <cfvo type="percent" val="61"/>
        <cfvo type="percent" val="81"/>
      </iconSet>
    </cfRule>
  </conditionalFormatting>
  <conditionalFormatting sqref="BC27:BC28">
    <cfRule type="iconSet" priority="952">
      <iconSet iconSet="4TrafficLights">
        <cfvo type="percent" val="0"/>
        <cfvo type="percent" val="20"/>
        <cfvo type="percent" val="61"/>
        <cfvo type="percent" val="81"/>
      </iconSet>
    </cfRule>
  </conditionalFormatting>
  <conditionalFormatting sqref="BC29">
    <cfRule type="iconSet" priority="944">
      <iconSet iconSet="4TrafficLights">
        <cfvo type="percent" val="0"/>
        <cfvo type="percent" val="20"/>
        <cfvo type="percent" val="61"/>
        <cfvo type="percent" val="81"/>
      </iconSet>
    </cfRule>
  </conditionalFormatting>
  <conditionalFormatting sqref="BC30:BC32">
    <cfRule type="iconSet" priority="127">
      <iconSet iconSet="4TrafficLights">
        <cfvo type="percent" val="0"/>
        <cfvo type="percent" val="20"/>
        <cfvo type="percent" val="61"/>
        <cfvo type="percent" val="81"/>
      </iconSet>
    </cfRule>
  </conditionalFormatting>
  <conditionalFormatting sqref="BC33:BC34">
    <cfRule type="iconSet" priority="3913">
      <iconSet iconSet="4TrafficLights">
        <cfvo type="percent" val="0"/>
        <cfvo type="percent" val="20"/>
        <cfvo type="percent" val="61"/>
        <cfvo type="percent" val="81"/>
      </iconSet>
    </cfRule>
  </conditionalFormatting>
  <conditionalFormatting sqref="BC35:BC36 BC10 BC24">
    <cfRule type="iconSet" priority="3862">
      <iconSet iconSet="4TrafficLights">
        <cfvo type="percent" val="0"/>
        <cfvo type="percent" val="20"/>
        <cfvo type="percent" val="61"/>
        <cfvo type="percent" val="81"/>
      </iconSet>
    </cfRule>
  </conditionalFormatting>
  <conditionalFormatting sqref="BC37:BC38">
    <cfRule type="iconSet" priority="829">
      <iconSet iconSet="4TrafficLights">
        <cfvo type="percent" val="0"/>
        <cfvo type="percent" val="20"/>
        <cfvo type="percent" val="61"/>
        <cfvo type="percent" val="81"/>
      </iconSet>
    </cfRule>
  </conditionalFormatting>
  <conditionalFormatting sqref="BC39">
    <cfRule type="iconSet" priority="759">
      <iconSet iconSet="4TrafficLights">
        <cfvo type="percent" val="0"/>
        <cfvo type="percent" val="20"/>
        <cfvo type="percent" val="61"/>
        <cfvo type="percent" val="81"/>
      </iconSet>
    </cfRule>
  </conditionalFormatting>
  <conditionalFormatting sqref="BC40">
    <cfRule type="iconSet" priority="41">
      <iconSet iconSet="4TrafficLights">
        <cfvo type="percent" val="0"/>
        <cfvo type="percent" val="20"/>
        <cfvo type="percent" val="61"/>
        <cfvo type="percent" val="81"/>
      </iconSet>
    </cfRule>
  </conditionalFormatting>
  <conditionalFormatting sqref="BC41">
    <cfRule type="iconSet" priority="714">
      <iconSet iconSet="4TrafficLights">
        <cfvo type="percent" val="0"/>
        <cfvo type="percent" val="20"/>
        <cfvo type="percent" val="61"/>
        <cfvo type="percent" val="96"/>
      </iconSet>
    </cfRule>
  </conditionalFormatting>
  <conditionalFormatting sqref="BC43:BC45">
    <cfRule type="iconSet" priority="3921">
      <iconSet iconSet="4TrafficLights">
        <cfvo type="percent" val="0"/>
        <cfvo type="percent" val="20"/>
        <cfvo type="percent" val="61"/>
        <cfvo type="percent" val="81"/>
      </iconSet>
    </cfRule>
  </conditionalFormatting>
  <conditionalFormatting sqref="BC46">
    <cfRule type="iconSet" priority="2667">
      <iconSet iconSet="4TrafficLights">
        <cfvo type="percent" val="0"/>
        <cfvo type="percent" val="20"/>
        <cfvo type="percent" val="61"/>
        <cfvo type="percent" val="81"/>
      </iconSet>
    </cfRule>
  </conditionalFormatting>
  <conditionalFormatting sqref="BD12:BD13">
    <cfRule type="iconSet" priority="1063">
      <iconSet iconSet="4TrafficLights">
        <cfvo type="percent" val="0"/>
        <cfvo type="percent" val="20"/>
        <cfvo type="percent" val="61"/>
        <cfvo type="percent" val="96"/>
      </iconSet>
    </cfRule>
  </conditionalFormatting>
  <conditionalFormatting sqref="BD33">
    <cfRule type="iconSet" priority="887">
      <iconSet iconSet="4TrafficLights">
        <cfvo type="percent" val="0"/>
        <cfvo type="percent" val="20"/>
        <cfvo type="percent" val="61"/>
        <cfvo type="percent" val="96"/>
      </iconSet>
    </cfRule>
  </conditionalFormatting>
  <conditionalFormatting sqref="BD39">
    <cfRule type="iconSet" priority="752">
      <iconSet iconSet="4TrafficLights">
        <cfvo type="percent" val="0"/>
        <cfvo type="percent" val="20"/>
        <cfvo type="percent" val="61"/>
        <cfvo type="percent" val="96"/>
      </iconSet>
    </cfRule>
  </conditionalFormatting>
  <conditionalFormatting sqref="BD6:BE6">
    <cfRule type="iconSet" priority="2933">
      <iconSet iconSet="4TrafficLights">
        <cfvo type="percent" val="0"/>
        <cfvo type="percent" val="20"/>
        <cfvo type="percent" val="61"/>
        <cfvo type="percent" val="96"/>
      </iconSet>
    </cfRule>
  </conditionalFormatting>
  <conditionalFormatting sqref="BD7:BE7">
    <cfRule type="iconSet" priority="1182">
      <iconSet iconSet="4TrafficLights">
        <cfvo type="percent" val="0"/>
        <cfvo type="percent" val="20"/>
        <cfvo type="percent" val="61"/>
        <cfvo type="percent" val="96"/>
      </iconSet>
    </cfRule>
  </conditionalFormatting>
  <conditionalFormatting sqref="BD8:BE8">
    <cfRule type="iconSet" priority="1171">
      <iconSet iconSet="4TrafficLights">
        <cfvo type="percent" val="0"/>
        <cfvo type="percent" val="20"/>
        <cfvo type="percent" val="61"/>
        <cfvo type="percent" val="96"/>
      </iconSet>
    </cfRule>
  </conditionalFormatting>
  <conditionalFormatting sqref="BD9:BE9">
    <cfRule type="iconSet" priority="444">
      <iconSet iconSet="4TrafficLights">
        <cfvo type="percent" val="0"/>
        <cfvo type="percent" val="20"/>
        <cfvo type="percent" val="61"/>
        <cfvo type="percent" val="81"/>
      </iconSet>
    </cfRule>
  </conditionalFormatting>
  <conditionalFormatting sqref="BD11:BE11">
    <cfRule type="iconSet" priority="1123">
      <iconSet iconSet="4TrafficLights">
        <cfvo type="percent" val="0"/>
        <cfvo type="percent" val="20"/>
        <cfvo type="percent" val="61"/>
        <cfvo type="percent" val="96"/>
      </iconSet>
    </cfRule>
  </conditionalFormatting>
  <conditionalFormatting sqref="BD14:BE14">
    <cfRule type="iconSet" priority="86">
      <iconSet iconSet="4TrafficLights">
        <cfvo type="percent" val="0"/>
        <cfvo type="percent" val="20"/>
        <cfvo type="percent" val="61"/>
        <cfvo type="percent" val="96"/>
      </iconSet>
    </cfRule>
  </conditionalFormatting>
  <conditionalFormatting sqref="BD15:BE17">
    <cfRule type="iconSet" priority="3899">
      <iconSet iconSet="4TrafficLights">
        <cfvo type="percent" val="0"/>
        <cfvo type="percent" val="20"/>
        <cfvo type="percent" val="61"/>
        <cfvo type="percent" val="96"/>
      </iconSet>
    </cfRule>
  </conditionalFormatting>
  <conditionalFormatting sqref="BD18:BE18">
    <cfRule type="iconSet" priority="130">
      <iconSet iconSet="4TrafficLights">
        <cfvo type="percent" val="0"/>
        <cfvo type="percent" val="20"/>
        <cfvo type="percent" val="61"/>
        <cfvo type="percent" val="96"/>
      </iconSet>
    </cfRule>
  </conditionalFormatting>
  <conditionalFormatting sqref="BD19:BE21">
    <cfRule type="iconSet" priority="1025">
      <iconSet iconSet="4TrafficLights">
        <cfvo type="percent" val="0"/>
        <cfvo type="percent" val="20"/>
        <cfvo type="percent" val="61"/>
        <cfvo type="percent" val="96"/>
      </iconSet>
    </cfRule>
  </conditionalFormatting>
  <conditionalFormatting sqref="BD22:BE23">
    <cfRule type="iconSet" priority="1055">
      <iconSet iconSet="4TrafficLights">
        <cfvo type="percent" val="0"/>
        <cfvo type="percent" val="20"/>
        <cfvo type="percent" val="61"/>
        <cfvo type="percent" val="96"/>
      </iconSet>
    </cfRule>
  </conditionalFormatting>
  <conditionalFormatting sqref="BD25:BE25">
    <cfRule type="iconSet" priority="1778">
      <iconSet iconSet="4TrafficLights">
        <cfvo type="percent" val="0"/>
        <cfvo type="percent" val="20"/>
        <cfvo type="percent" val="61"/>
        <cfvo type="percent" val="96"/>
      </iconSet>
    </cfRule>
  </conditionalFormatting>
  <conditionalFormatting sqref="BD26:BE26">
    <cfRule type="iconSet" priority="190">
      <iconSet iconSet="4TrafficLights">
        <cfvo type="percent" val="0"/>
        <cfvo type="percent" val="20"/>
        <cfvo type="percent" val="61"/>
        <cfvo type="percent" val="96"/>
      </iconSet>
    </cfRule>
  </conditionalFormatting>
  <conditionalFormatting sqref="BD27:BE28">
    <cfRule type="iconSet" priority="953">
      <iconSet iconSet="4TrafficLights">
        <cfvo type="percent" val="0"/>
        <cfvo type="percent" val="20"/>
        <cfvo type="percent" val="61"/>
        <cfvo type="percent" val="96"/>
      </iconSet>
    </cfRule>
  </conditionalFormatting>
  <conditionalFormatting sqref="BD29:BE29">
    <cfRule type="iconSet" priority="943">
      <iconSet iconSet="4TrafficLights">
        <cfvo type="percent" val="0"/>
        <cfvo type="percent" val="20"/>
        <cfvo type="percent" val="61"/>
        <cfvo type="percent" val="96"/>
      </iconSet>
    </cfRule>
  </conditionalFormatting>
  <conditionalFormatting sqref="BD30:BE31">
    <cfRule type="iconSet" priority="128">
      <iconSet iconSet="4TrafficLights">
        <cfvo type="percent" val="0"/>
        <cfvo type="percent" val="20"/>
        <cfvo type="percent" val="61"/>
        <cfvo type="percent" val="96"/>
      </iconSet>
    </cfRule>
  </conditionalFormatting>
  <conditionalFormatting sqref="BD35:BE36 BD24:BE24 BD10:BE10">
    <cfRule type="iconSet" priority="3866">
      <iconSet iconSet="4TrafficLights">
        <cfvo type="percent" val="0"/>
        <cfvo type="percent" val="20"/>
        <cfvo type="percent" val="61"/>
        <cfvo type="percent" val="96"/>
      </iconSet>
    </cfRule>
  </conditionalFormatting>
  <conditionalFormatting sqref="BD37:BE37">
    <cfRule type="iconSet" priority="830">
      <iconSet iconSet="4TrafficLights">
        <cfvo type="percent" val="0"/>
        <cfvo type="percent" val="20"/>
        <cfvo type="percent" val="61"/>
        <cfvo type="percent" val="96"/>
      </iconSet>
    </cfRule>
  </conditionalFormatting>
  <conditionalFormatting sqref="BD40:BE40">
    <cfRule type="iconSet" priority="42">
      <iconSet iconSet="4TrafficLights">
        <cfvo type="percent" val="0"/>
        <cfvo type="percent" val="20"/>
        <cfvo type="percent" val="61"/>
        <cfvo type="percent" val="96"/>
      </iconSet>
    </cfRule>
  </conditionalFormatting>
  <conditionalFormatting sqref="BD43:BE43">
    <cfRule type="iconSet" priority="704">
      <iconSet iconSet="4TrafficLights">
        <cfvo type="percent" val="0"/>
        <cfvo type="percent" val="20"/>
        <cfvo type="percent" val="61"/>
        <cfvo type="percent" val="96"/>
      </iconSet>
    </cfRule>
  </conditionalFormatting>
  <conditionalFormatting sqref="BD44:BE45">
    <cfRule type="iconSet" priority="505">
      <iconSet iconSet="4TrafficLights">
        <cfvo type="percent" val="0"/>
        <cfvo type="percent" val="20"/>
        <cfvo type="percent" val="61"/>
        <cfvo type="percent" val="96"/>
      </iconSet>
    </cfRule>
  </conditionalFormatting>
  <conditionalFormatting sqref="BD46:BE46">
    <cfRule type="iconSet" priority="2666">
      <iconSet iconSet="4TrafficLights">
        <cfvo type="percent" val="0"/>
        <cfvo type="percent" val="20"/>
        <cfvo type="percent" val="61"/>
        <cfvo type="percent" val="96"/>
      </iconSet>
    </cfRule>
  </conditionalFormatting>
  <conditionalFormatting sqref="BE12:BE13">
    <cfRule type="iconSet" priority="1118">
      <iconSet iconSet="4TrafficLights">
        <cfvo type="percent" val="0"/>
        <cfvo type="percent" val="20"/>
        <cfvo type="percent" val="61"/>
        <cfvo type="percent" val="96"/>
      </iconSet>
    </cfRule>
  </conditionalFormatting>
  <conditionalFormatting sqref="BE33">
    <cfRule type="iconSet" priority="3914">
      <iconSet iconSet="4TrafficLights">
        <cfvo type="percent" val="0"/>
        <cfvo type="percent" val="20"/>
        <cfvo type="percent" val="61"/>
        <cfvo type="percent" val="96"/>
      </iconSet>
    </cfRule>
  </conditionalFormatting>
  <conditionalFormatting sqref="BE39">
    <cfRule type="iconSet" priority="751">
      <iconSet iconSet="4TrafficLights">
        <cfvo type="percent" val="0"/>
        <cfvo type="percent" val="20"/>
        <cfvo type="percent" val="61"/>
        <cfvo type="percent" val="96"/>
      </iconSet>
    </cfRule>
  </conditionalFormatting>
  <conditionalFormatting sqref="BE41:BE42">
    <cfRule type="iconSet" priority="737">
      <iconSet iconSet="4TrafficLights">
        <cfvo type="percent" val="0"/>
        <cfvo type="percent" val="20"/>
        <cfvo type="percent" val="61"/>
        <cfvo type="percent" val="96"/>
      </iconSet>
    </cfRule>
  </conditionalFormatting>
  <conditionalFormatting sqref="BF5">
    <cfRule type="colorScale" priority="2307">
      <colorScale>
        <cfvo type="min"/>
        <cfvo type="percentile" val="50"/>
        <cfvo type="max"/>
        <color rgb="FFF8696B"/>
        <color rgb="FFFFEB84"/>
        <color rgb="FF63BE7B"/>
      </colorScale>
    </cfRule>
  </conditionalFormatting>
  <conditionalFormatting sqref="BF6">
    <cfRule type="colorScale" priority="2931">
      <colorScale>
        <cfvo type="min"/>
        <cfvo type="percentile" val="50"/>
        <cfvo type="max"/>
        <color rgb="FFF8696B"/>
        <color rgb="FFFFEB84"/>
        <color rgb="FF63BE7B"/>
      </colorScale>
    </cfRule>
  </conditionalFormatting>
  <conditionalFormatting sqref="BF7">
    <cfRule type="cellIs" dxfId="175" priority="1177" operator="equal">
      <formula>3</formula>
    </cfRule>
    <cfRule type="cellIs" dxfId="174" priority="1176" operator="equal">
      <formula>4</formula>
    </cfRule>
    <cfRule type="cellIs" dxfId="173" priority="1175" operator="equal">
      <formula>5</formula>
    </cfRule>
    <cfRule type="cellIs" dxfId="172" priority="1179" operator="lessThanOrEqual">
      <formula>1</formula>
    </cfRule>
    <cfRule type="colorScale" priority="1181">
      <colorScale>
        <cfvo type="min"/>
        <cfvo type="percentile" val="50"/>
        <cfvo type="max"/>
        <color rgb="FFF8696B"/>
        <color rgb="FFFFEB84"/>
        <color rgb="FF63BE7B"/>
      </colorScale>
    </cfRule>
    <cfRule type="cellIs" dxfId="171" priority="1178" operator="equal">
      <formula>2</formula>
    </cfRule>
  </conditionalFormatting>
  <conditionalFormatting sqref="BF8">
    <cfRule type="colorScale" priority="1168">
      <colorScale>
        <cfvo type="min"/>
        <cfvo type="percentile" val="50"/>
        <cfvo type="max"/>
        <color rgb="FFF8696B"/>
        <color rgb="FFFFEB84"/>
        <color rgb="FF63BE7B"/>
      </colorScale>
    </cfRule>
  </conditionalFormatting>
  <conditionalFormatting sqref="BF9">
    <cfRule type="colorScale" priority="3920">
      <colorScale>
        <cfvo type="min"/>
        <cfvo type="percentile" val="50"/>
        <cfvo type="max"/>
        <color rgb="FFF8696B"/>
        <color rgb="FFFFEB84"/>
        <color rgb="FF63BE7B"/>
      </colorScale>
    </cfRule>
  </conditionalFormatting>
  <conditionalFormatting sqref="BF14">
    <cfRule type="colorScale" priority="84">
      <colorScale>
        <cfvo type="min"/>
        <cfvo type="percentile" val="50"/>
        <cfvo type="max"/>
        <color rgb="FFF8696B"/>
        <color rgb="FFFFEB84"/>
        <color rgb="FF63BE7B"/>
      </colorScale>
    </cfRule>
  </conditionalFormatting>
  <conditionalFormatting sqref="BF16">
    <cfRule type="colorScale" priority="3901">
      <colorScale>
        <cfvo type="min"/>
        <cfvo type="percentile" val="50"/>
        <cfvo type="max"/>
        <color rgb="FFF8696B"/>
        <color rgb="FFFFEB84"/>
        <color rgb="FF63BE7B"/>
      </colorScale>
    </cfRule>
  </conditionalFormatting>
  <conditionalFormatting sqref="BF17:BF18">
    <cfRule type="colorScale" priority="396">
      <colorScale>
        <cfvo type="min"/>
        <cfvo type="percentile" val="50"/>
        <cfvo type="max"/>
        <color rgb="FFF8696B"/>
        <color rgb="FFFFEB84"/>
        <color rgb="FF63BE7B"/>
      </colorScale>
    </cfRule>
  </conditionalFormatting>
  <conditionalFormatting sqref="BF19">
    <cfRule type="colorScale" priority="1001">
      <colorScale>
        <cfvo type="min"/>
        <cfvo type="percentile" val="50"/>
        <cfvo type="max"/>
        <color rgb="FFF8696B"/>
        <color rgb="FFFFEB84"/>
        <color rgb="FF63BE7B"/>
      </colorScale>
    </cfRule>
  </conditionalFormatting>
  <conditionalFormatting sqref="BF20">
    <cfRule type="colorScale" priority="410">
      <colorScale>
        <cfvo type="min"/>
        <cfvo type="percentile" val="50"/>
        <cfvo type="max"/>
        <color rgb="FFF8696B"/>
        <color rgb="FFFFEB84"/>
        <color rgb="FF63BE7B"/>
      </colorScale>
    </cfRule>
  </conditionalFormatting>
  <conditionalFormatting sqref="BF21">
    <cfRule type="colorScale" priority="1024">
      <colorScale>
        <cfvo type="min"/>
        <cfvo type="percentile" val="50"/>
        <cfvo type="max"/>
        <color rgb="FFF8696B"/>
        <color rgb="FFFFEB84"/>
        <color rgb="FF63BE7B"/>
      </colorScale>
    </cfRule>
  </conditionalFormatting>
  <conditionalFormatting sqref="BF24">
    <cfRule type="colorScale" priority="3808">
      <colorScale>
        <cfvo type="min"/>
        <cfvo type="percentile" val="50"/>
        <cfvo type="max"/>
        <color rgb="FFF8696B"/>
        <color rgb="FFFFEB84"/>
        <color rgb="FF63BE7B"/>
      </colorScale>
    </cfRule>
  </conditionalFormatting>
  <conditionalFormatting sqref="BF25">
    <cfRule type="colorScale" priority="1767">
      <colorScale>
        <cfvo type="min"/>
        <cfvo type="percentile" val="50"/>
        <cfvo type="max"/>
        <color rgb="FFF8696B"/>
        <color rgb="FFFFEB84"/>
        <color rgb="FF63BE7B"/>
      </colorScale>
    </cfRule>
  </conditionalFormatting>
  <conditionalFormatting sqref="BF26">
    <cfRule type="colorScale" priority="188">
      <colorScale>
        <cfvo type="min"/>
        <cfvo type="percentile" val="50"/>
        <cfvo type="max"/>
        <color rgb="FFF8696B"/>
        <color rgb="FFFFEB84"/>
        <color rgb="FF63BE7B"/>
      </colorScale>
    </cfRule>
  </conditionalFormatting>
  <conditionalFormatting sqref="BF27:BF28">
    <cfRule type="colorScale" priority="950">
      <colorScale>
        <cfvo type="min"/>
        <cfvo type="percentile" val="50"/>
        <cfvo type="max"/>
        <color rgb="FFF8696B"/>
        <color rgb="FFFFEB84"/>
        <color rgb="FF63BE7B"/>
      </colorScale>
    </cfRule>
  </conditionalFormatting>
  <conditionalFormatting sqref="BF29">
    <cfRule type="colorScale" priority="941">
      <colorScale>
        <cfvo type="min"/>
        <cfvo type="percentile" val="50"/>
        <cfvo type="max"/>
        <color rgb="FFF8696B"/>
        <color rgb="FFFFEB84"/>
        <color rgb="FF63BE7B"/>
      </colorScale>
    </cfRule>
  </conditionalFormatting>
  <conditionalFormatting sqref="BF30:BF32">
    <cfRule type="colorScale" priority="125">
      <colorScale>
        <cfvo type="min"/>
        <cfvo type="percentile" val="50"/>
        <cfvo type="max"/>
        <color rgb="FFF8696B"/>
        <color rgb="FFFFEB84"/>
        <color rgb="FF63BE7B"/>
      </colorScale>
    </cfRule>
  </conditionalFormatting>
  <conditionalFormatting sqref="BF35:BF36 BF10">
    <cfRule type="colorScale" priority="3856">
      <colorScale>
        <cfvo type="min"/>
        <cfvo type="percentile" val="50"/>
        <cfvo type="max"/>
        <color rgb="FFF8696B"/>
        <color rgb="FFFFEB84"/>
        <color rgb="FF63BE7B"/>
      </colorScale>
    </cfRule>
  </conditionalFormatting>
  <conditionalFormatting sqref="BF37:BF38">
    <cfRule type="colorScale" priority="827">
      <colorScale>
        <cfvo type="min"/>
        <cfvo type="percentile" val="50"/>
        <cfvo type="max"/>
        <color rgb="FFF8696B"/>
        <color rgb="FFFFEB84"/>
        <color rgb="FF63BE7B"/>
      </colorScale>
    </cfRule>
  </conditionalFormatting>
  <conditionalFormatting sqref="BF38:BF39">
    <cfRule type="cellIs" dxfId="170" priority="13" operator="equal">
      <formula>3</formula>
    </cfRule>
    <cfRule type="cellIs" dxfId="169" priority="14" operator="equal">
      <formula>2</formula>
    </cfRule>
    <cfRule type="cellIs" dxfId="168" priority="15" operator="lessThanOrEqual">
      <formula>1</formula>
    </cfRule>
    <cfRule type="cellIs" dxfId="167" priority="12" operator="equal">
      <formula>4</formula>
    </cfRule>
    <cfRule type="cellIs" dxfId="166" priority="11" operator="equal">
      <formula>5</formula>
    </cfRule>
  </conditionalFormatting>
  <conditionalFormatting sqref="BF40">
    <cfRule type="colorScale" priority="39">
      <colorScale>
        <cfvo type="min"/>
        <cfvo type="percentile" val="50"/>
        <cfvo type="max"/>
        <color rgb="FFF8696B"/>
        <color rgb="FFFFEB84"/>
        <color rgb="FF63BE7B"/>
      </colorScale>
    </cfRule>
  </conditionalFormatting>
  <conditionalFormatting sqref="BF41">
    <cfRule type="colorScale" priority="735">
      <colorScale>
        <cfvo type="min"/>
        <cfvo type="percentile" val="50"/>
        <cfvo type="max"/>
        <color rgb="FFF8696B"/>
        <color rgb="FFFFEB84"/>
        <color rgb="FF63BE7B"/>
      </colorScale>
    </cfRule>
  </conditionalFormatting>
  <conditionalFormatting sqref="BF42">
    <cfRule type="cellIs" dxfId="165" priority="8" operator="equal">
      <formula>2</formula>
    </cfRule>
    <cfRule type="cellIs" dxfId="164" priority="7" operator="equal">
      <formula>3</formula>
    </cfRule>
    <cfRule type="cellIs" dxfId="163" priority="6" operator="equal">
      <formula>4</formula>
    </cfRule>
    <cfRule type="cellIs" dxfId="162" priority="5" operator="equal">
      <formula>5</formula>
    </cfRule>
    <cfRule type="colorScale" priority="10">
      <colorScale>
        <cfvo type="min"/>
        <cfvo type="percentile" val="50"/>
        <cfvo type="max"/>
        <color rgb="FFF8696B"/>
        <color rgb="FFFFEB84"/>
        <color rgb="FF63BE7B"/>
      </colorScale>
    </cfRule>
    <cfRule type="cellIs" dxfId="161" priority="9" operator="lessThanOrEqual">
      <formula>1</formula>
    </cfRule>
  </conditionalFormatting>
  <conditionalFormatting sqref="BF44:BF45">
    <cfRule type="colorScale" priority="3922">
      <colorScale>
        <cfvo type="min"/>
        <cfvo type="percentile" val="50"/>
        <cfvo type="max"/>
        <color rgb="FFF8696B"/>
        <color rgb="FFFFEB84"/>
        <color rgb="FF63BE7B"/>
      </colorScale>
    </cfRule>
  </conditionalFormatting>
  <conditionalFormatting sqref="BF46">
    <cfRule type="colorScale" priority="2664">
      <colorScale>
        <cfvo type="min"/>
        <cfvo type="percentile" val="50"/>
        <cfvo type="max"/>
        <color rgb="FFF8696B"/>
        <color rgb="FFFFEB84"/>
        <color rgb="FF63BE7B"/>
      </colorScale>
    </cfRule>
  </conditionalFormatting>
  <conditionalFormatting sqref="BF5:BG6">
    <cfRule type="cellIs" dxfId="160" priority="2299" operator="equal">
      <formula>2</formula>
    </cfRule>
    <cfRule type="cellIs" dxfId="159" priority="2297" operator="equal">
      <formula>4</formula>
    </cfRule>
    <cfRule type="cellIs" dxfId="158" priority="2298" operator="equal">
      <formula>3</formula>
    </cfRule>
    <cfRule type="cellIs" dxfId="157" priority="2300" operator="lessThanOrEqual">
      <formula>1</formula>
    </cfRule>
    <cfRule type="cellIs" dxfId="156" priority="2296" operator="equal">
      <formula>5</formula>
    </cfRule>
  </conditionalFormatting>
  <conditionalFormatting sqref="BF8:BG10">
    <cfRule type="cellIs" dxfId="155" priority="439" operator="equal">
      <formula>4</formula>
    </cfRule>
    <cfRule type="cellIs" dxfId="154" priority="442" operator="lessThanOrEqual">
      <formula>1</formula>
    </cfRule>
    <cfRule type="cellIs" dxfId="153" priority="438" operator="equal">
      <formula>5</formula>
    </cfRule>
    <cfRule type="cellIs" dxfId="152" priority="440" operator="equal">
      <formula>3</formula>
    </cfRule>
    <cfRule type="cellIs" dxfId="151" priority="441" operator="equal">
      <formula>2</formula>
    </cfRule>
  </conditionalFormatting>
  <conditionalFormatting sqref="BF14:BG14">
    <cfRule type="cellIs" dxfId="150" priority="75" operator="equal">
      <formula>5</formula>
    </cfRule>
    <cfRule type="cellIs" dxfId="149" priority="79" operator="lessThanOrEqual">
      <formula>1</formula>
    </cfRule>
    <cfRule type="cellIs" dxfId="148" priority="78" operator="equal">
      <formula>2</formula>
    </cfRule>
    <cfRule type="cellIs" dxfId="147" priority="77" operator="equal">
      <formula>3</formula>
    </cfRule>
    <cfRule type="cellIs" dxfId="146" priority="76" operator="equal">
      <formula>4</formula>
    </cfRule>
  </conditionalFormatting>
  <conditionalFormatting sqref="BF16:BG17 BF18">
    <cfRule type="cellIs" dxfId="145" priority="395" operator="lessThanOrEqual">
      <formula>1</formula>
    </cfRule>
    <cfRule type="cellIs" dxfId="144" priority="394" operator="equal">
      <formula>2</formula>
    </cfRule>
    <cfRule type="cellIs" dxfId="143" priority="393" operator="equal">
      <formula>3</formula>
    </cfRule>
    <cfRule type="cellIs" dxfId="142" priority="392" operator="equal">
      <formula>4</formula>
    </cfRule>
    <cfRule type="cellIs" dxfId="141" priority="391" operator="equal">
      <formula>5</formula>
    </cfRule>
  </conditionalFormatting>
  <conditionalFormatting sqref="BF19:BG21">
    <cfRule type="cellIs" dxfId="140" priority="406" operator="equal">
      <formula>4</formula>
    </cfRule>
    <cfRule type="cellIs" dxfId="139" priority="405" operator="equal">
      <formula>5</formula>
    </cfRule>
    <cfRule type="cellIs" dxfId="138" priority="407" operator="equal">
      <formula>3</formula>
    </cfRule>
    <cfRule type="cellIs" dxfId="137" priority="409" operator="lessThanOrEqual">
      <formula>1</formula>
    </cfRule>
    <cfRule type="cellIs" dxfId="136" priority="408" operator="equal">
      <formula>2</formula>
    </cfRule>
  </conditionalFormatting>
  <conditionalFormatting sqref="BF20:BG20">
    <cfRule type="cellIs" dxfId="135" priority="403" operator="lessThanOrEqual">
      <formula>1</formula>
    </cfRule>
    <cfRule type="cellIs" dxfId="134" priority="402" operator="equal">
      <formula>2</formula>
    </cfRule>
    <cfRule type="cellIs" dxfId="133" priority="401" operator="equal">
      <formula>3</formula>
    </cfRule>
    <cfRule type="cellIs" dxfId="132" priority="400" operator="equal">
      <formula>4</formula>
    </cfRule>
    <cfRule type="cellIs" dxfId="131" priority="399" operator="equal">
      <formula>5</formula>
    </cfRule>
  </conditionalFormatting>
  <conditionalFormatting sqref="BF21:BG21 BF19:BG19">
    <cfRule type="cellIs" dxfId="130" priority="1015" operator="equal">
      <formula>2</formula>
    </cfRule>
    <cfRule type="cellIs" dxfId="129" priority="1014" operator="equal">
      <formula>3</formula>
    </cfRule>
    <cfRule type="cellIs" dxfId="128" priority="1016" operator="lessThanOrEqual">
      <formula>1</formula>
    </cfRule>
    <cfRule type="cellIs" dxfId="127" priority="1013" operator="equal">
      <formula>4</formula>
    </cfRule>
    <cfRule type="cellIs" dxfId="126" priority="1012" operator="equal">
      <formula>5</formula>
    </cfRule>
  </conditionalFormatting>
  <conditionalFormatting sqref="BF24:BG25">
    <cfRule type="cellIs" dxfId="125" priority="1781" operator="equal">
      <formula>4</formula>
    </cfRule>
    <cfRule type="cellIs" dxfId="124" priority="1782" operator="equal">
      <formula>3</formula>
    </cfRule>
    <cfRule type="cellIs" dxfId="123" priority="1780" operator="equal">
      <formula>5</formula>
    </cfRule>
    <cfRule type="cellIs" dxfId="122" priority="1783" operator="equal">
      <formula>2</formula>
    </cfRule>
    <cfRule type="cellIs" dxfId="121" priority="1784" operator="lessThanOrEqual">
      <formula>1</formula>
    </cfRule>
  </conditionalFormatting>
  <conditionalFormatting sqref="BF25:BG29">
    <cfRule type="cellIs" dxfId="120" priority="205" operator="equal">
      <formula>2</formula>
    </cfRule>
    <cfRule type="cellIs" dxfId="119" priority="206" operator="lessThanOrEqual">
      <formula>1</formula>
    </cfRule>
    <cfRule type="cellIs" dxfId="118" priority="203" operator="equal">
      <formula>4</formula>
    </cfRule>
    <cfRule type="cellIs" dxfId="117" priority="202" operator="equal">
      <formula>5</formula>
    </cfRule>
    <cfRule type="cellIs" dxfId="116" priority="204" operator="equal">
      <formula>3</formula>
    </cfRule>
  </conditionalFormatting>
  <conditionalFormatting sqref="BF26:BG26">
    <cfRule type="cellIs" dxfId="115" priority="180" operator="equal">
      <formula>2</formula>
    </cfRule>
    <cfRule type="cellIs" dxfId="114" priority="181" operator="lessThanOrEqual">
      <formula>1</formula>
    </cfRule>
    <cfRule type="cellIs" dxfId="113" priority="178" operator="equal">
      <formula>4</formula>
    </cfRule>
    <cfRule type="cellIs" dxfId="112" priority="179" operator="equal">
      <formula>3</formula>
    </cfRule>
    <cfRule type="cellIs" dxfId="111" priority="177" operator="equal">
      <formula>5</formula>
    </cfRule>
  </conditionalFormatting>
  <conditionalFormatting sqref="BF30:BG30 BF31:BF32">
    <cfRule type="cellIs" dxfId="110" priority="113" operator="equal">
      <formula>2</formula>
    </cfRule>
    <cfRule type="cellIs" dxfId="109" priority="112" operator="equal">
      <formula>3</formula>
    </cfRule>
    <cfRule type="cellIs" dxfId="108" priority="111" operator="equal">
      <formula>4</formula>
    </cfRule>
    <cfRule type="cellIs" dxfId="107" priority="110" operator="equal">
      <formula>5</formula>
    </cfRule>
    <cfRule type="cellIs" dxfId="106" priority="114" operator="lessThanOrEqual">
      <formula>1</formula>
    </cfRule>
  </conditionalFormatting>
  <conditionalFormatting sqref="BF35:BG37">
    <cfRule type="cellIs" dxfId="105" priority="807" operator="lessThanOrEqual">
      <formula>1</formula>
    </cfRule>
    <cfRule type="cellIs" dxfId="104" priority="805" operator="equal">
      <formula>3</formula>
    </cfRule>
    <cfRule type="cellIs" dxfId="103" priority="806" operator="equal">
      <formula>2</formula>
    </cfRule>
    <cfRule type="cellIs" dxfId="102" priority="803" operator="equal">
      <formula>5</formula>
    </cfRule>
    <cfRule type="cellIs" dxfId="101" priority="804" operator="equal">
      <formula>4</formula>
    </cfRule>
  </conditionalFormatting>
  <conditionalFormatting sqref="BF40:BG41">
    <cfRule type="cellIs" dxfId="100" priority="29" operator="equal">
      <formula>5</formula>
    </cfRule>
    <cfRule type="cellIs" dxfId="99" priority="33" operator="lessThanOrEqual">
      <formula>1</formula>
    </cfRule>
    <cfRule type="cellIs" dxfId="98" priority="32" operator="equal">
      <formula>2</formula>
    </cfRule>
    <cfRule type="cellIs" dxfId="97" priority="31" operator="equal">
      <formula>3</formula>
    </cfRule>
    <cfRule type="cellIs" dxfId="96" priority="30" operator="equal">
      <formula>4</formula>
    </cfRule>
  </conditionalFormatting>
  <conditionalFormatting sqref="BF44:BG44 BF45">
    <cfRule type="cellIs" dxfId="95" priority="489" operator="equal">
      <formula>3</formula>
    </cfRule>
    <cfRule type="cellIs" dxfId="94" priority="490" operator="equal">
      <formula>2</formula>
    </cfRule>
    <cfRule type="cellIs" dxfId="93" priority="487" operator="equal">
      <formula>5</formula>
    </cfRule>
    <cfRule type="cellIs" dxfId="92" priority="488" operator="equal">
      <formula>4</formula>
    </cfRule>
    <cfRule type="cellIs" dxfId="91" priority="491" operator="lessThanOrEqual">
      <formula>1</formula>
    </cfRule>
  </conditionalFormatting>
  <conditionalFormatting sqref="BF46:BG46">
    <cfRule type="cellIs" dxfId="90" priority="2650" operator="lessThanOrEqual">
      <formula>1</formula>
    </cfRule>
    <cfRule type="cellIs" dxfId="89" priority="2649" operator="equal">
      <formula>2</formula>
    </cfRule>
    <cfRule type="cellIs" dxfId="88" priority="2648" operator="equal">
      <formula>3</formula>
    </cfRule>
    <cfRule type="cellIs" dxfId="87" priority="2647" operator="equal">
      <formula>4</formula>
    </cfRule>
    <cfRule type="cellIs" dxfId="86" priority="2646" operator="equal">
      <formula>5</formula>
    </cfRule>
  </conditionalFormatting>
  <conditionalFormatting sqref="BG5">
    <cfRule type="colorScale" priority="2301">
      <colorScale>
        <cfvo type="min"/>
        <cfvo type="percentile" val="50"/>
        <cfvo type="max"/>
        <color rgb="FFF8696B"/>
        <color rgb="FFFFEB84"/>
        <color rgb="FF63BE7B"/>
      </colorScale>
    </cfRule>
  </conditionalFormatting>
  <conditionalFormatting sqref="BG6">
    <cfRule type="colorScale" priority="2932">
      <colorScale>
        <cfvo type="min"/>
        <cfvo type="percentile" val="50"/>
        <cfvo type="max"/>
        <color rgb="FFF8696B"/>
        <color rgb="FFFFEB84"/>
        <color rgb="FF63BE7B"/>
      </colorScale>
    </cfRule>
  </conditionalFormatting>
  <conditionalFormatting sqref="BG8">
    <cfRule type="colorScale" priority="1169">
      <colorScale>
        <cfvo type="min"/>
        <cfvo type="percentile" val="50"/>
        <cfvo type="max"/>
        <color rgb="FFF8696B"/>
        <color rgb="FFFFEB84"/>
        <color rgb="FF63BE7B"/>
      </colorScale>
    </cfRule>
  </conditionalFormatting>
  <conditionalFormatting sqref="BG9">
    <cfRule type="colorScale" priority="455">
      <colorScale>
        <cfvo type="min"/>
        <cfvo type="percentile" val="50"/>
        <cfvo type="max"/>
        <color rgb="FFF8696B"/>
        <color rgb="FFFFEB84"/>
        <color rgb="FF63BE7B"/>
      </colorScale>
    </cfRule>
  </conditionalFormatting>
  <conditionalFormatting sqref="BG13">
    <cfRule type="colorScale" priority="1101">
      <colorScale>
        <cfvo type="min"/>
        <cfvo type="percentile" val="50"/>
        <cfvo type="max"/>
        <color rgb="FFF8696B"/>
        <color rgb="FFFFEB84"/>
        <color rgb="FF63BE7B"/>
      </colorScale>
    </cfRule>
    <cfRule type="cellIs" dxfId="85" priority="1064" operator="equal">
      <formula>5</formula>
    </cfRule>
    <cfRule type="cellIs" dxfId="84" priority="1065" operator="equal">
      <formula>4</formula>
    </cfRule>
    <cfRule type="cellIs" dxfId="83" priority="1066" operator="equal">
      <formula>3</formula>
    </cfRule>
    <cfRule type="cellIs" dxfId="82" priority="1067" operator="equal">
      <formula>2</formula>
    </cfRule>
    <cfRule type="cellIs" dxfId="81" priority="1068" operator="lessThanOrEqual">
      <formula>1</formula>
    </cfRule>
  </conditionalFormatting>
  <conditionalFormatting sqref="BG14">
    <cfRule type="colorScale" priority="87">
      <colorScale>
        <cfvo type="min"/>
        <cfvo type="percentile" val="50"/>
        <cfvo type="max"/>
        <color rgb="FFF8696B"/>
        <color rgb="FFFFEB84"/>
        <color rgb="FF63BE7B"/>
      </colorScale>
    </cfRule>
  </conditionalFormatting>
  <conditionalFormatting sqref="BG15">
    <cfRule type="cellIs" dxfId="80" priority="649" operator="equal">
      <formula>4</formula>
    </cfRule>
    <cfRule type="cellIs" dxfId="79" priority="650" operator="equal">
      <formula>3</formula>
    </cfRule>
    <cfRule type="cellIs" dxfId="78" priority="652" operator="lessThanOrEqual">
      <formula>1</formula>
    </cfRule>
    <cfRule type="cellIs" dxfId="77" priority="651" operator="equal">
      <formula>2</formula>
    </cfRule>
    <cfRule type="cellIs" dxfId="76" priority="648" operator="equal">
      <formula>5</formula>
    </cfRule>
  </conditionalFormatting>
  <conditionalFormatting sqref="BG15:BG16">
    <cfRule type="colorScale" priority="3912">
      <colorScale>
        <cfvo type="min"/>
        <cfvo type="percentile" val="50"/>
        <cfvo type="max"/>
        <color rgb="FFF8696B"/>
        <color rgb="FFFFEB84"/>
        <color rgb="FF63BE7B"/>
      </colorScale>
    </cfRule>
  </conditionalFormatting>
  <conditionalFormatting sqref="BG17">
    <cfRule type="colorScale" priority="397">
      <colorScale>
        <cfvo type="min"/>
        <cfvo type="percentile" val="50"/>
        <cfvo type="max"/>
        <color rgb="FFF8696B"/>
        <color rgb="FFFFEB84"/>
        <color rgb="FF63BE7B"/>
      </colorScale>
    </cfRule>
  </conditionalFormatting>
  <conditionalFormatting sqref="BG19">
    <cfRule type="colorScale" priority="1002">
      <colorScale>
        <cfvo type="min"/>
        <cfvo type="percentile" val="50"/>
        <cfvo type="max"/>
        <color rgb="FFF8696B"/>
        <color rgb="FFFFEB84"/>
        <color rgb="FF63BE7B"/>
      </colorScale>
    </cfRule>
  </conditionalFormatting>
  <conditionalFormatting sqref="BG20">
    <cfRule type="colorScale" priority="404">
      <colorScale>
        <cfvo type="min"/>
        <cfvo type="percentile" val="50"/>
        <cfvo type="max"/>
        <color rgb="FFF8696B"/>
        <color rgb="FFFFEB84"/>
        <color rgb="FF63BE7B"/>
      </colorScale>
    </cfRule>
  </conditionalFormatting>
  <conditionalFormatting sqref="BG21">
    <cfRule type="colorScale" priority="1003">
      <colorScale>
        <cfvo type="min"/>
        <cfvo type="percentile" val="50"/>
        <cfvo type="max"/>
        <color rgb="FFF8696B"/>
        <color rgb="FFFFEB84"/>
        <color rgb="FF63BE7B"/>
      </colorScale>
    </cfRule>
  </conditionalFormatting>
  <conditionalFormatting sqref="BG22">
    <cfRule type="colorScale" priority="1056">
      <colorScale>
        <cfvo type="min"/>
        <cfvo type="percentile" val="50"/>
        <cfvo type="max"/>
        <color rgb="FFF8696B"/>
        <color rgb="FFFFEB84"/>
        <color rgb="FF63BE7B"/>
      </colorScale>
    </cfRule>
    <cfRule type="cellIs" dxfId="75" priority="1049" operator="lessThanOrEqual">
      <formula>1</formula>
    </cfRule>
    <cfRule type="cellIs" dxfId="74" priority="1048" operator="equal">
      <formula>2</formula>
    </cfRule>
    <cfRule type="cellIs" dxfId="73" priority="1047" operator="equal">
      <formula>3</formula>
    </cfRule>
    <cfRule type="cellIs" dxfId="72" priority="1046" operator="equal">
      <formula>4</formula>
    </cfRule>
    <cfRule type="cellIs" dxfId="71" priority="1045" operator="equal">
      <formula>5</formula>
    </cfRule>
  </conditionalFormatting>
  <conditionalFormatting sqref="BG24">
    <cfRule type="colorScale" priority="1785">
      <colorScale>
        <cfvo type="min"/>
        <cfvo type="percentile" val="50"/>
        <cfvo type="max"/>
        <color rgb="FFF8696B"/>
        <color rgb="FFFFEB84"/>
        <color rgb="FF63BE7B"/>
      </colorScale>
    </cfRule>
  </conditionalFormatting>
  <conditionalFormatting sqref="BG25">
    <cfRule type="colorScale" priority="1748">
      <colorScale>
        <cfvo type="min"/>
        <cfvo type="percentile" val="50"/>
        <cfvo type="max"/>
        <color rgb="FFF8696B"/>
        <color rgb="FFFFEB84"/>
        <color rgb="FF63BE7B"/>
      </colorScale>
    </cfRule>
  </conditionalFormatting>
  <conditionalFormatting sqref="BG26">
    <cfRule type="colorScale" priority="189">
      <colorScale>
        <cfvo type="min"/>
        <cfvo type="percentile" val="50"/>
        <cfvo type="max"/>
        <color rgb="FFF8696B"/>
        <color rgb="FFFFEB84"/>
        <color rgb="FF63BE7B"/>
      </colorScale>
    </cfRule>
  </conditionalFormatting>
  <conditionalFormatting sqref="BG27:BG28">
    <cfRule type="colorScale" priority="951">
      <colorScale>
        <cfvo type="min"/>
        <cfvo type="percentile" val="50"/>
        <cfvo type="max"/>
        <color rgb="FFF8696B"/>
        <color rgb="FFFFEB84"/>
        <color rgb="FF63BE7B"/>
      </colorScale>
    </cfRule>
  </conditionalFormatting>
  <conditionalFormatting sqref="BG29">
    <cfRule type="colorScale" priority="942">
      <colorScale>
        <cfvo type="min"/>
        <cfvo type="percentile" val="50"/>
        <cfvo type="max"/>
        <color rgb="FFF8696B"/>
        <color rgb="FFFFEB84"/>
        <color rgb="FF63BE7B"/>
      </colorScale>
    </cfRule>
  </conditionalFormatting>
  <conditionalFormatting sqref="BG30">
    <cfRule type="colorScale" priority="126">
      <colorScale>
        <cfvo type="min"/>
        <cfvo type="percentile" val="50"/>
        <cfvo type="max"/>
        <color rgb="FFF8696B"/>
        <color rgb="FFFFEB84"/>
        <color rgb="FF63BE7B"/>
      </colorScale>
    </cfRule>
  </conditionalFormatting>
  <conditionalFormatting sqref="BG33">
    <cfRule type="cellIs" dxfId="70" priority="894" operator="equal">
      <formula>3</formula>
    </cfRule>
    <cfRule type="cellIs" dxfId="69" priority="896" operator="lessThanOrEqual">
      <formula>1</formula>
    </cfRule>
    <cfRule type="cellIs" dxfId="68" priority="893" operator="equal">
      <formula>4</formula>
    </cfRule>
    <cfRule type="cellIs" dxfId="67" priority="895" operator="equal">
      <formula>2</formula>
    </cfRule>
    <cfRule type="cellIs" dxfId="66" priority="892" operator="equal">
      <formula>5</formula>
    </cfRule>
    <cfRule type="colorScale" priority="3915">
      <colorScale>
        <cfvo type="min"/>
        <cfvo type="percentile" val="50"/>
        <cfvo type="max"/>
        <color rgb="FFF8696B"/>
        <color rgb="FFFFEB84"/>
        <color rgb="FF63BE7B"/>
      </colorScale>
    </cfRule>
  </conditionalFormatting>
  <conditionalFormatting sqref="BG35:BG36 BG10">
    <cfRule type="colorScale" priority="3859">
      <colorScale>
        <cfvo type="min"/>
        <cfvo type="percentile" val="50"/>
        <cfvo type="max"/>
        <color rgb="FFF8696B"/>
        <color rgb="FFFFEB84"/>
        <color rgb="FF63BE7B"/>
      </colorScale>
    </cfRule>
  </conditionalFormatting>
  <conditionalFormatting sqref="BG37">
    <cfRule type="colorScale" priority="828">
      <colorScale>
        <cfvo type="min"/>
        <cfvo type="percentile" val="50"/>
        <cfvo type="max"/>
        <color rgb="FFF8696B"/>
        <color rgb="FFFFEB84"/>
        <color rgb="FF63BE7B"/>
      </colorScale>
    </cfRule>
  </conditionalFormatting>
  <conditionalFormatting sqref="BG40">
    <cfRule type="colorScale" priority="40">
      <colorScale>
        <cfvo type="min"/>
        <cfvo type="percentile" val="50"/>
        <cfvo type="max"/>
        <color rgb="FFF8696B"/>
        <color rgb="FFFFEB84"/>
        <color rgb="FF63BE7B"/>
      </colorScale>
    </cfRule>
  </conditionalFormatting>
  <conditionalFormatting sqref="BG41">
    <cfRule type="colorScale" priority="736">
      <colorScale>
        <cfvo type="min"/>
        <cfvo type="percentile" val="50"/>
        <cfvo type="max"/>
        <color rgb="FFF8696B"/>
        <color rgb="FFFFEB84"/>
        <color rgb="FF63BE7B"/>
      </colorScale>
    </cfRule>
  </conditionalFormatting>
  <conditionalFormatting sqref="BG43">
    <cfRule type="colorScale" priority="306">
      <colorScale>
        <cfvo type="min"/>
        <cfvo type="percentile" val="50"/>
        <cfvo type="max"/>
        <color rgb="FFF8696B"/>
        <color rgb="FFFFEB84"/>
        <color rgb="FF63BE7B"/>
      </colorScale>
    </cfRule>
    <cfRule type="cellIs" dxfId="65" priority="305" operator="lessThanOrEqual">
      <formula>1</formula>
    </cfRule>
    <cfRule type="cellIs" dxfId="64" priority="304" operator="equal">
      <formula>2</formula>
    </cfRule>
    <cfRule type="cellIs" dxfId="63" priority="303" operator="equal">
      <formula>3</formula>
    </cfRule>
    <cfRule type="cellIs" dxfId="62" priority="301" operator="equal">
      <formula>5</formula>
    </cfRule>
    <cfRule type="cellIs" dxfId="61" priority="302" operator="equal">
      <formula>4</formula>
    </cfRule>
  </conditionalFormatting>
  <conditionalFormatting sqref="BG44">
    <cfRule type="colorScale" priority="503">
      <colorScale>
        <cfvo type="min"/>
        <cfvo type="percentile" val="50"/>
        <cfvo type="max"/>
        <color rgb="FFF8696B"/>
        <color rgb="FFFFEB84"/>
        <color rgb="FF63BE7B"/>
      </colorScale>
    </cfRule>
  </conditionalFormatting>
  <conditionalFormatting sqref="BG46">
    <cfRule type="colorScale" priority="2665">
      <colorScale>
        <cfvo type="min"/>
        <cfvo type="percentile" val="50"/>
        <cfvo type="max"/>
        <color rgb="FFF8696B"/>
        <color rgb="FFFFEB84"/>
        <color rgb="FF63BE7B"/>
      </colorScale>
    </cfRule>
  </conditionalFormatting>
  <conditionalFormatting sqref="BH9:BH10">
    <cfRule type="cellIs" dxfId="60" priority="445" stopIfTrue="1" operator="greaterThanOrEqual">
      <formula>12.1</formula>
    </cfRule>
    <cfRule type="cellIs" dxfId="59" priority="448" stopIfTrue="1" operator="lessThanOrEqual">
      <formula>2</formula>
    </cfRule>
    <cfRule type="cellIs" dxfId="58" priority="446" stopIfTrue="1" operator="between">
      <formula>6.1</formula>
      <formula>12</formula>
    </cfRule>
    <cfRule type="cellIs" dxfId="57" priority="447" stopIfTrue="1" operator="between">
      <formula>2.1</formula>
      <formula>6</formula>
    </cfRule>
    <cfRule type="cellIs" dxfId="56" priority="429" stopIfTrue="1" operator="equal">
      <formula>4</formula>
    </cfRule>
  </conditionalFormatting>
  <conditionalFormatting sqref="BJ6 BJ19:BJ25">
    <cfRule type="cellIs" dxfId="55" priority="2715" stopIfTrue="1" operator="equal">
      <formula>"EXTREMO"</formula>
    </cfRule>
    <cfRule type="cellIs" dxfId="54" priority="2716" stopIfTrue="1" operator="equal">
      <formula>"MODERADO"</formula>
    </cfRule>
    <cfRule type="cellIs" dxfId="53" priority="2717" stopIfTrue="1" operator="equal">
      <formula>"ALTO"</formula>
    </cfRule>
  </conditionalFormatting>
  <conditionalFormatting sqref="BJ8:BJ10 BJ31:BJ34">
    <cfRule type="containsText" dxfId="52" priority="416" stopIfTrue="1" operator="containsText" text="BAJO">
      <formula>NOT(ISERROR(SEARCH("BAJO",BJ8)))</formula>
    </cfRule>
    <cfRule type="cellIs" dxfId="51" priority="417" stopIfTrue="1" operator="equal">
      <formula>"EXTREMO"</formula>
    </cfRule>
    <cfRule type="cellIs" dxfId="50" priority="419" stopIfTrue="1" operator="equal">
      <formula>"ALTO"</formula>
    </cfRule>
    <cfRule type="cellIs" dxfId="49" priority="418" stopIfTrue="1" operator="equal">
      <formula>"MODERADO"</formula>
    </cfRule>
  </conditionalFormatting>
  <conditionalFormatting sqref="BJ10:BJ17">
    <cfRule type="containsText" dxfId="48" priority="252" stopIfTrue="1" operator="containsText" text="BAJO">
      <formula>NOT(ISERROR(SEARCH("BAJO",BJ10)))</formula>
    </cfRule>
    <cfRule type="cellIs" dxfId="47" priority="255" stopIfTrue="1" operator="equal">
      <formula>"ALTO"</formula>
    </cfRule>
    <cfRule type="cellIs" dxfId="46" priority="253" stopIfTrue="1" operator="equal">
      <formula>"EXTREMO"</formula>
    </cfRule>
    <cfRule type="cellIs" dxfId="45" priority="254" stopIfTrue="1" operator="equal">
      <formula>"MODERADO"</formula>
    </cfRule>
  </conditionalFormatting>
  <conditionalFormatting sqref="BJ19:BJ21">
    <cfRule type="containsText" dxfId="44" priority="954" stopIfTrue="1" operator="containsText" text="BAJO">
      <formula>NOT(ISERROR(SEARCH("BAJO",BJ19)))</formula>
    </cfRule>
    <cfRule type="cellIs" dxfId="43" priority="955" stopIfTrue="1" operator="equal">
      <formula>"EXTREMO"</formula>
    </cfRule>
    <cfRule type="cellIs" dxfId="42" priority="956" stopIfTrue="1" operator="equal">
      <formula>"MODERADO"</formula>
    </cfRule>
    <cfRule type="cellIs" dxfId="41" priority="957" stopIfTrue="1" operator="equal">
      <formula>"ALTO"</formula>
    </cfRule>
  </conditionalFormatting>
  <conditionalFormatting sqref="BJ19:BJ25 BJ6">
    <cfRule type="containsText" dxfId="40" priority="2714" stopIfTrue="1" operator="containsText" text="BAJO">
      <formula>NOT(ISERROR(SEARCH("BAJO",BJ6)))</formula>
    </cfRule>
  </conditionalFormatting>
  <conditionalFormatting sqref="BJ25:BJ29">
    <cfRule type="containsText" dxfId="39" priority="144" stopIfTrue="1" operator="containsText" text="BAJO">
      <formula>NOT(ISERROR(SEARCH("BAJO",BJ25)))</formula>
    </cfRule>
    <cfRule type="cellIs" dxfId="38" priority="147" stopIfTrue="1" operator="equal">
      <formula>"ALTO"</formula>
    </cfRule>
    <cfRule type="cellIs" dxfId="37" priority="146" stopIfTrue="1" operator="equal">
      <formula>"MODERADO"</formula>
    </cfRule>
    <cfRule type="cellIs" dxfId="36" priority="145" stopIfTrue="1" operator="equal">
      <formula>"EXTREMO"</formula>
    </cfRule>
  </conditionalFormatting>
  <conditionalFormatting sqref="BJ26">
    <cfRule type="cellIs" dxfId="35" priority="134" stopIfTrue="1" operator="equal">
      <formula>"MODERADO"</formula>
    </cfRule>
    <cfRule type="containsText" dxfId="34" priority="140" stopIfTrue="1" operator="containsText" text="BAJO">
      <formula>NOT(ISERROR(SEARCH("BAJO",BJ26)))</formula>
    </cfRule>
    <cfRule type="cellIs" dxfId="33" priority="133" stopIfTrue="1" operator="equal">
      <formula>"EXTREMO"</formula>
    </cfRule>
    <cfRule type="cellIs" dxfId="32" priority="138" stopIfTrue="1" operator="equal">
      <formula>"MODERADO"</formula>
    </cfRule>
    <cfRule type="cellIs" dxfId="31" priority="137" stopIfTrue="1" operator="equal">
      <formula>"EXTREMO"</formula>
    </cfRule>
    <cfRule type="containsText" dxfId="30" priority="136" stopIfTrue="1" operator="containsText" text="BAJO">
      <formula>NOT(ISERROR(SEARCH("BAJO",BJ26)))</formula>
    </cfRule>
    <cfRule type="cellIs" dxfId="29" priority="135" stopIfTrue="1" operator="equal">
      <formula>"ALTO"</formula>
    </cfRule>
    <cfRule type="cellIs" dxfId="28" priority="139" stopIfTrue="1" operator="equal">
      <formula>"ALTO"</formula>
    </cfRule>
    <cfRule type="containsText" dxfId="27" priority="132" stopIfTrue="1" operator="containsText" text="BAJO">
      <formula>NOT(ISERROR(SEARCH("BAJO",BJ26)))</formula>
    </cfRule>
    <cfRule type="cellIs" dxfId="26" priority="143" stopIfTrue="1" operator="equal">
      <formula>"ALTO"</formula>
    </cfRule>
    <cfRule type="cellIs" dxfId="25" priority="142" stopIfTrue="1" operator="equal">
      <formula>"MODERADO"</formula>
    </cfRule>
    <cfRule type="cellIs" dxfId="24" priority="141" stopIfTrue="1" operator="equal">
      <formula>"EXTREMO"</formula>
    </cfRule>
  </conditionalFormatting>
  <conditionalFormatting sqref="BJ27">
    <cfRule type="cellIs" dxfId="23" priority="911" stopIfTrue="1" operator="equal">
      <formula>"EXTREMO"</formula>
    </cfRule>
    <cfRule type="cellIs" dxfId="22" priority="912" stopIfTrue="1" operator="equal">
      <formula>"MODERADO"</formula>
    </cfRule>
    <cfRule type="cellIs" dxfId="21" priority="913" stopIfTrue="1" operator="equal">
      <formula>"ALTO"</formula>
    </cfRule>
    <cfRule type="containsText" dxfId="20" priority="910" stopIfTrue="1" operator="containsText" text="BAJO">
      <formula>NOT(ISERROR(SEARCH("BAJO",BJ27)))</formula>
    </cfRule>
  </conditionalFormatting>
  <conditionalFormatting sqref="BJ33:BJ38">
    <cfRule type="cellIs" dxfId="19" priority="793" stopIfTrue="1" operator="equal">
      <formula>"MODERADO"</formula>
    </cfRule>
    <cfRule type="cellIs" dxfId="18" priority="792" stopIfTrue="1" operator="equal">
      <formula>"EXTREMO"</formula>
    </cfRule>
    <cfRule type="containsText" dxfId="17" priority="791" stopIfTrue="1" operator="containsText" text="BAJO">
      <formula>NOT(ISERROR(SEARCH("BAJO",BJ33)))</formula>
    </cfRule>
    <cfRule type="cellIs" dxfId="16" priority="794" stopIfTrue="1" operator="equal">
      <formula>"ALTO"</formula>
    </cfRule>
  </conditionalFormatting>
  <conditionalFormatting sqref="BJ37:BJ39">
    <cfRule type="cellIs" dxfId="15" priority="741" stopIfTrue="1" operator="equal">
      <formula>"ALTO"</formula>
    </cfRule>
    <cfRule type="cellIs" dxfId="14" priority="740" stopIfTrue="1" operator="equal">
      <formula>"MODERADO"</formula>
    </cfRule>
    <cfRule type="cellIs" dxfId="13" priority="739" stopIfTrue="1" operator="equal">
      <formula>"EXTREMO"</formula>
    </cfRule>
    <cfRule type="containsText" dxfId="12" priority="738" stopIfTrue="1" operator="containsText" text="BAJO">
      <formula>NOT(ISERROR(SEARCH("BAJO",BJ37)))</formula>
    </cfRule>
  </conditionalFormatting>
  <conditionalFormatting sqref="BJ44:BJ45">
    <cfRule type="cellIs" dxfId="11" priority="458" stopIfTrue="1" operator="equal">
      <formula>"EXTREMO"</formula>
    </cfRule>
    <cfRule type="cellIs" dxfId="10" priority="459" stopIfTrue="1" operator="equal">
      <formula>"MODERADO"</formula>
    </cfRule>
    <cfRule type="cellIs" dxfId="9" priority="460" stopIfTrue="1" operator="equal">
      <formula>"ALTO"</formula>
    </cfRule>
    <cfRule type="containsText" dxfId="8" priority="457" stopIfTrue="1" operator="containsText" text="BAJO">
      <formula>NOT(ISERROR(SEARCH("BAJO",BJ44)))</formula>
    </cfRule>
  </conditionalFormatting>
  <conditionalFormatting sqref="BJ44:BJ46">
    <cfRule type="cellIs" dxfId="7" priority="463" stopIfTrue="1" operator="equal">
      <formula>"MODERADO"</formula>
    </cfRule>
    <cfRule type="cellIs" dxfId="6" priority="464" stopIfTrue="1" operator="equal">
      <formula>"ALTO"</formula>
    </cfRule>
    <cfRule type="containsText" dxfId="5" priority="461" stopIfTrue="1" operator="containsText" text="BAJO">
      <formula>NOT(ISERROR(SEARCH("BAJO",BJ44)))</formula>
    </cfRule>
    <cfRule type="cellIs" dxfId="4" priority="462" stopIfTrue="1" operator="equal">
      <formula>"EXTREMO"</formula>
    </cfRule>
  </conditionalFormatting>
  <conditionalFormatting sqref="BK9:BO9">
    <cfRule type="containsText" dxfId="3" priority="1" stopIfTrue="1" operator="containsText" text="BAJO">
      <formula>NOT(ISERROR(SEARCH("BAJO",BK9)))</formula>
    </cfRule>
    <cfRule type="cellIs" dxfId="2" priority="4" stopIfTrue="1" operator="equal">
      <formula>"ALTO"</formula>
    </cfRule>
    <cfRule type="cellIs" dxfId="1" priority="2" stopIfTrue="1" operator="equal">
      <formula>"EXTREMO"</formula>
    </cfRule>
    <cfRule type="cellIs" dxfId="0" priority="3" stopIfTrue="1" operator="equal">
      <formula>"MODERADO"</formula>
    </cfRule>
  </conditionalFormatting>
  <dataValidations disablePrompts="1" count="2">
    <dataValidation type="list" allowBlank="1" showInputMessage="1" showErrorMessage="1" sqref="AO5:AO6 AO29" xr:uid="{00000000-0002-0000-0000-000000000000}">
      <formula1>"PREVENTIVO,DETECCION,CORRECTIVO"</formula1>
    </dataValidation>
    <dataValidation type="list" allowBlank="1" showInputMessage="1" showErrorMessage="1" sqref="M5:M6" xr:uid="{00000000-0002-0000-0000-000001000000}">
      <formula1>"1,2,3,4,5"</formula1>
    </dataValidation>
  </dataValidations>
  <hyperlinks>
    <hyperlink ref="BJ3:BJ4" location="'Desplazamiento RI'!A1" display="'Desplazamiento RI'!A1" xr:uid="{00000000-0004-0000-0000-000000000000}"/>
    <hyperlink ref="M3:N3" location="'Probabilidad Impacto'!A1" display="PROBABILIDAD" xr:uid="{00000000-0004-0000-0000-000001000000}"/>
    <hyperlink ref="AH3:AJ3" location="'Probabilidad Impacto'!A1" display="IMPACTO" xr:uid="{00000000-0004-0000-0000-000002000000}"/>
    <hyperlink ref="BA3" location="'Solidez del control'!A1" display="SOLIDEZ INDIVIDUAL DEL CONTROL " xr:uid="{00000000-0004-0000-0000-000003000000}"/>
    <hyperlink ref="BD3:BE4" location="'Solidez del control'!A1" display="SOLIDEZ DEL CONJUNTO DE CONTROLES" xr:uid="{00000000-0004-0000-0000-000005000000}"/>
    <hyperlink ref="AY3" location="'Calificación ejecucion control'!A1" display="EJECUCION DEL CONTROL" xr:uid="{00000000-0004-0000-0000-000006000000}"/>
  </hyperlinks>
  <pageMargins left="0.70866141732283472" right="0.70866141732283472" top="0.74803149606299213" bottom="0.74803149606299213" header="0.31496062992125984" footer="0.31496062992125984"/>
  <pageSetup scale="10" orientation="portrait" r:id="rId1"/>
  <colBreaks count="1" manualBreakCount="1">
    <brk id="67" max="50"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61"/>
  <sheetViews>
    <sheetView zoomScale="40" zoomScaleNormal="40" workbookViewId="0">
      <selection activeCell="J78" sqref="J78"/>
    </sheetView>
  </sheetViews>
  <sheetFormatPr baseColWidth="10" defaultColWidth="11.42578125" defaultRowHeight="12.75" x14ac:dyDescent="0.2"/>
  <cols>
    <col min="2" max="2" width="17.42578125" customWidth="1"/>
  </cols>
  <sheetData>
    <row r="1" spans="2:2" ht="76.5" customHeight="1" x14ac:dyDescent="0.2"/>
    <row r="3" spans="2:2" x14ac:dyDescent="0.2">
      <c r="B3" s="15" t="s">
        <v>82</v>
      </c>
    </row>
    <row r="61" ht="5.25" customHeight="1" x14ac:dyDescent="0.2"/>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61"/>
  <sheetViews>
    <sheetView zoomScale="40" zoomScaleNormal="40" workbookViewId="0"/>
  </sheetViews>
  <sheetFormatPr baseColWidth="10" defaultColWidth="11.42578125" defaultRowHeight="12.75" x14ac:dyDescent="0.2"/>
  <cols>
    <col min="2" max="2" width="17.42578125" customWidth="1"/>
  </cols>
  <sheetData>
    <row r="1" spans="2:2" ht="95.25" customHeight="1" x14ac:dyDescent="0.2"/>
    <row r="3" spans="2:2" x14ac:dyDescent="0.2">
      <c r="B3" s="15" t="s">
        <v>82</v>
      </c>
    </row>
    <row r="61" ht="5.25" customHeight="1"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
  <sheetViews>
    <sheetView workbookViewId="0">
      <selection activeCell="D27" sqref="D27"/>
    </sheetView>
  </sheetViews>
  <sheetFormatPr baseColWidth="10" defaultRowHeight="12.75" x14ac:dyDescent="0.2"/>
  <cols>
    <col min="2" max="2" width="16.140625" customWidth="1"/>
    <col min="3" max="3" width="22.85546875" customWidth="1"/>
  </cols>
  <sheetData>
    <row r="1" spans="1:3" x14ac:dyDescent="0.2">
      <c r="B1" s="252" t="s">
        <v>392</v>
      </c>
      <c r="C1" s="252" t="s">
        <v>393</v>
      </c>
    </row>
    <row r="2" spans="1:3" x14ac:dyDescent="0.2">
      <c r="A2" t="s">
        <v>394</v>
      </c>
      <c r="B2" s="252">
        <v>0</v>
      </c>
      <c r="C2" s="252">
        <v>2</v>
      </c>
    </row>
    <row r="3" spans="1:3" x14ac:dyDescent="0.2">
      <c r="A3" t="s">
        <v>389</v>
      </c>
      <c r="B3" s="252">
        <v>5</v>
      </c>
      <c r="C3" s="252">
        <v>18</v>
      </c>
    </row>
    <row r="4" spans="1:3" x14ac:dyDescent="0.2">
      <c r="A4" t="s">
        <v>395</v>
      </c>
      <c r="B4" s="252">
        <v>29</v>
      </c>
      <c r="C4" s="252">
        <v>14</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
  <sheetViews>
    <sheetView zoomScale="60" zoomScaleNormal="60" zoomScaleSheetLayoutView="30" workbookViewId="0">
      <selection activeCell="E10" sqref="E10"/>
    </sheetView>
  </sheetViews>
  <sheetFormatPr baseColWidth="10" defaultColWidth="11.42578125" defaultRowHeight="23.25" x14ac:dyDescent="0.35"/>
  <cols>
    <col min="1" max="1" width="3.5703125" customWidth="1"/>
    <col min="3" max="3" width="34.7109375" style="58" customWidth="1"/>
    <col min="4" max="6" width="49" customWidth="1"/>
    <col min="7" max="7" width="3.5703125" customWidth="1"/>
    <col min="8" max="8" width="15.140625" customWidth="1"/>
    <col min="9" max="9" width="4.28515625" customWidth="1"/>
    <col min="11" max="11" width="34.5703125" customWidth="1"/>
    <col min="12" max="14" width="50.7109375" customWidth="1"/>
    <col min="15" max="15" width="5.85546875" customWidth="1"/>
  </cols>
  <sheetData>
    <row r="1" spans="1:15" ht="85.5" customHeight="1" thickBot="1" x14ac:dyDescent="0.25">
      <c r="A1" s="703" t="s">
        <v>396</v>
      </c>
      <c r="B1" s="703"/>
      <c r="C1" s="703"/>
      <c r="D1" s="703"/>
      <c r="E1" s="703"/>
      <c r="F1" s="703"/>
      <c r="G1" s="703"/>
      <c r="H1" s="703"/>
      <c r="I1" s="703"/>
      <c r="J1" s="703"/>
      <c r="K1" s="703"/>
      <c r="L1" s="703"/>
      <c r="M1" s="703"/>
      <c r="N1" s="703"/>
    </row>
    <row r="2" spans="1:15" x14ac:dyDescent="0.35">
      <c r="A2" s="17"/>
      <c r="B2" s="18"/>
      <c r="C2" s="64"/>
      <c r="D2" s="18"/>
      <c r="E2" s="18"/>
      <c r="F2" s="18"/>
      <c r="G2" s="19"/>
      <c r="I2" s="17"/>
      <c r="J2" s="18"/>
      <c r="K2" s="18"/>
      <c r="L2" s="18"/>
      <c r="M2" s="18"/>
      <c r="N2" s="18"/>
      <c r="O2" s="19"/>
    </row>
    <row r="3" spans="1:15" ht="51.75" customHeight="1" x14ac:dyDescent="0.2">
      <c r="A3" s="20"/>
      <c r="B3" s="704" t="s">
        <v>229</v>
      </c>
      <c r="C3" s="704"/>
      <c r="D3" s="704"/>
      <c r="E3" s="704"/>
      <c r="F3" s="704"/>
      <c r="G3" s="21"/>
      <c r="I3" s="20"/>
      <c r="J3" s="705" t="s">
        <v>230</v>
      </c>
      <c r="K3" s="705"/>
      <c r="L3" s="705"/>
      <c r="M3" s="705"/>
      <c r="N3" s="705"/>
      <c r="O3" s="21"/>
    </row>
    <row r="4" spans="1:15" ht="57" customHeight="1" x14ac:dyDescent="0.35">
      <c r="A4" s="20"/>
      <c r="D4" s="706" t="s">
        <v>7</v>
      </c>
      <c r="E4" s="706"/>
      <c r="F4" s="706"/>
      <c r="G4" s="21"/>
      <c r="I4" s="20"/>
      <c r="L4" s="707" t="s">
        <v>7</v>
      </c>
      <c r="M4" s="707"/>
      <c r="N4" s="707"/>
      <c r="O4" s="21"/>
    </row>
    <row r="5" spans="1:15" s="58" customFormat="1" ht="37.5" customHeight="1" x14ac:dyDescent="0.35">
      <c r="A5" s="57"/>
      <c r="D5" s="59" t="s">
        <v>112</v>
      </c>
      <c r="E5" s="60" t="s">
        <v>60</v>
      </c>
      <c r="F5" s="61" t="s">
        <v>72</v>
      </c>
      <c r="G5" s="62"/>
      <c r="I5" s="57"/>
      <c r="L5" s="59" t="s">
        <v>112</v>
      </c>
      <c r="M5" s="63" t="s">
        <v>60</v>
      </c>
      <c r="N5" s="61" t="s">
        <v>72</v>
      </c>
      <c r="O5" s="62"/>
    </row>
    <row r="6" spans="1:15" ht="117" customHeight="1" x14ac:dyDescent="0.2">
      <c r="A6" s="20"/>
      <c r="B6" s="701" t="s">
        <v>231</v>
      </c>
      <c r="C6" s="65" t="s">
        <v>140</v>
      </c>
      <c r="D6" s="29" t="s">
        <v>82</v>
      </c>
      <c r="E6" s="28" t="s">
        <v>82</v>
      </c>
      <c r="F6" s="28" t="s">
        <v>82</v>
      </c>
      <c r="G6" s="21"/>
      <c r="I6" s="20"/>
      <c r="J6" s="702" t="s">
        <v>231</v>
      </c>
      <c r="K6" s="65" t="s">
        <v>140</v>
      </c>
      <c r="L6" s="70" t="s">
        <v>82</v>
      </c>
      <c r="M6" s="71" t="s">
        <v>82</v>
      </c>
      <c r="N6" s="71" t="s">
        <v>82</v>
      </c>
      <c r="O6" s="21"/>
    </row>
    <row r="7" spans="1:15" ht="117" customHeight="1" x14ac:dyDescent="0.2">
      <c r="A7" s="20"/>
      <c r="B7" s="701"/>
      <c r="C7" s="66" t="s">
        <v>232</v>
      </c>
      <c r="D7" s="30" t="s">
        <v>82</v>
      </c>
      <c r="E7" s="25" t="s">
        <v>82</v>
      </c>
      <c r="F7" s="25" t="s">
        <v>82</v>
      </c>
      <c r="G7" s="21"/>
      <c r="I7" s="20"/>
      <c r="J7" s="702"/>
      <c r="K7" s="66" t="s">
        <v>232</v>
      </c>
      <c r="L7" s="72" t="s">
        <v>82</v>
      </c>
      <c r="M7" s="71" t="s">
        <v>82</v>
      </c>
      <c r="N7" s="71" t="s">
        <v>82</v>
      </c>
      <c r="O7" s="21"/>
    </row>
    <row r="8" spans="1:15" ht="117" customHeight="1" x14ac:dyDescent="0.2">
      <c r="A8" s="20"/>
      <c r="B8" s="701"/>
      <c r="C8" s="67" t="s">
        <v>59</v>
      </c>
      <c r="D8" s="30" t="s">
        <v>82</v>
      </c>
      <c r="E8" s="27" t="s">
        <v>82</v>
      </c>
      <c r="F8" s="27" t="s">
        <v>82</v>
      </c>
      <c r="G8" s="21"/>
      <c r="I8" s="20"/>
      <c r="J8" s="702"/>
      <c r="K8" s="67" t="s">
        <v>59</v>
      </c>
      <c r="L8" s="72" t="s">
        <v>82</v>
      </c>
      <c r="M8" s="71" t="s">
        <v>82</v>
      </c>
      <c r="N8" s="71" t="s">
        <v>82</v>
      </c>
      <c r="O8" s="21"/>
    </row>
    <row r="9" spans="1:15" ht="117" customHeight="1" x14ac:dyDescent="0.2">
      <c r="A9" s="20"/>
      <c r="B9" s="701"/>
      <c r="C9" s="68" t="s">
        <v>81</v>
      </c>
      <c r="D9" s="31" t="s">
        <v>82</v>
      </c>
      <c r="E9" s="26" t="s">
        <v>82</v>
      </c>
      <c r="F9" s="27" t="s">
        <v>82</v>
      </c>
      <c r="G9" s="21"/>
      <c r="I9" s="20"/>
      <c r="J9" s="702"/>
      <c r="K9" s="68" t="s">
        <v>81</v>
      </c>
      <c r="L9" s="73" t="s">
        <v>82</v>
      </c>
      <c r="M9" s="74" t="s">
        <v>82</v>
      </c>
      <c r="N9" s="71" t="s">
        <v>82</v>
      </c>
      <c r="O9" s="21"/>
    </row>
    <row r="10" spans="1:15" ht="117" customHeight="1" x14ac:dyDescent="0.2">
      <c r="A10" s="20"/>
      <c r="B10" s="701"/>
      <c r="C10" s="68" t="s">
        <v>205</v>
      </c>
      <c r="D10" s="31" t="s">
        <v>82</v>
      </c>
      <c r="E10" s="26" t="s">
        <v>82</v>
      </c>
      <c r="F10" s="27" t="s">
        <v>82</v>
      </c>
      <c r="G10" s="21"/>
      <c r="I10" s="20"/>
      <c r="J10" s="702"/>
      <c r="K10" s="68" t="s">
        <v>205</v>
      </c>
      <c r="L10" s="73" t="s">
        <v>82</v>
      </c>
      <c r="M10" s="74" t="s">
        <v>260</v>
      </c>
      <c r="N10" s="71"/>
      <c r="O10" s="21"/>
    </row>
    <row r="11" spans="1:15" ht="24" thickBot="1" x14ac:dyDescent="0.4">
      <c r="A11" s="22"/>
      <c r="B11" s="23"/>
      <c r="C11" s="69"/>
      <c r="D11" s="23"/>
      <c r="E11" s="23"/>
      <c r="F11" s="23"/>
      <c r="G11" s="24"/>
      <c r="I11" s="22"/>
      <c r="J11" s="23"/>
      <c r="K11" s="23"/>
      <c r="L11" s="23"/>
      <c r="M11" s="23"/>
      <c r="N11" s="23"/>
      <c r="O11" s="24"/>
    </row>
  </sheetData>
  <mergeCells count="7">
    <mergeCell ref="B6:B10"/>
    <mergeCell ref="J6:J10"/>
    <mergeCell ref="A1:N1"/>
    <mergeCell ref="B3:F3"/>
    <mergeCell ref="J3:N3"/>
    <mergeCell ref="D4:F4"/>
    <mergeCell ref="L4:N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11.42578125"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zoomScale="50" zoomScaleNormal="50" workbookViewId="0">
      <selection activeCell="W7" sqref="W7"/>
    </sheetView>
  </sheetViews>
  <sheetFormatPr baseColWidth="10" defaultColWidth="11.42578125" defaultRowHeight="12.75" x14ac:dyDescent="0.2"/>
  <cols>
    <col min="2" max="2" width="116.7109375" customWidth="1"/>
  </cols>
  <sheetData>
    <row r="1" spans="1:3" ht="38.25" customHeight="1" x14ac:dyDescent="0.2">
      <c r="A1" s="55" t="s">
        <v>51</v>
      </c>
      <c r="B1" s="48" t="s">
        <v>52</v>
      </c>
      <c r="C1" s="55">
        <v>2</v>
      </c>
    </row>
    <row r="2" spans="1:3" ht="38.25" customHeight="1" x14ac:dyDescent="0.2">
      <c r="A2" s="55" t="s">
        <v>74</v>
      </c>
      <c r="B2" s="54" t="s">
        <v>75</v>
      </c>
      <c r="C2" s="55">
        <v>1</v>
      </c>
    </row>
    <row r="3" spans="1:3" ht="38.25" customHeight="1" x14ac:dyDescent="0.2">
      <c r="A3" s="55" t="s">
        <v>83</v>
      </c>
      <c r="B3" s="56" t="s">
        <v>84</v>
      </c>
      <c r="C3" s="55">
        <v>2</v>
      </c>
    </row>
    <row r="4" spans="1:3" ht="38.25" customHeight="1" x14ac:dyDescent="0.2">
      <c r="A4" s="55" t="s">
        <v>92</v>
      </c>
      <c r="B4" s="56" t="s">
        <v>93</v>
      </c>
      <c r="C4" s="55">
        <v>2</v>
      </c>
    </row>
    <row r="5" spans="1:3" ht="38.25" customHeight="1" x14ac:dyDescent="0.2">
      <c r="A5" s="55" t="s">
        <v>104</v>
      </c>
      <c r="B5" s="56" t="s">
        <v>105</v>
      </c>
      <c r="C5" s="55">
        <v>2</v>
      </c>
    </row>
    <row r="6" spans="1:3" ht="38.25" customHeight="1" x14ac:dyDescent="0.2">
      <c r="A6" s="55" t="s">
        <v>113</v>
      </c>
      <c r="B6" s="56" t="s">
        <v>109</v>
      </c>
      <c r="C6" s="55">
        <v>9</v>
      </c>
    </row>
    <row r="7" spans="1:3" ht="38.25" customHeight="1" x14ac:dyDescent="0.2">
      <c r="A7" s="55" t="s">
        <v>141</v>
      </c>
      <c r="B7" s="56" t="s">
        <v>142</v>
      </c>
      <c r="C7" s="55">
        <v>5</v>
      </c>
    </row>
    <row r="8" spans="1:3" ht="38.25" customHeight="1" x14ac:dyDescent="0.2">
      <c r="A8" s="55" t="s">
        <v>172</v>
      </c>
      <c r="B8" s="56" t="s">
        <v>160</v>
      </c>
      <c r="C8" s="55">
        <v>1</v>
      </c>
    </row>
    <row r="9" spans="1:3" ht="38.25" customHeight="1" x14ac:dyDescent="0.2">
      <c r="A9" s="55" t="s">
        <v>174</v>
      </c>
      <c r="B9" s="56" t="s">
        <v>166</v>
      </c>
      <c r="C9" s="55">
        <v>2</v>
      </c>
    </row>
    <row r="10" spans="1:3" ht="38.25" customHeight="1" x14ac:dyDescent="0.2">
      <c r="A10" s="55" t="s">
        <v>188</v>
      </c>
      <c r="B10" s="56" t="s">
        <v>175</v>
      </c>
      <c r="C10" s="55">
        <v>2</v>
      </c>
    </row>
    <row r="11" spans="1:3" ht="38.25" customHeight="1" x14ac:dyDescent="0.2">
      <c r="A11" s="55" t="s">
        <v>201</v>
      </c>
      <c r="B11" s="56" t="s">
        <v>189</v>
      </c>
      <c r="C11" s="55">
        <v>1</v>
      </c>
    </row>
    <row r="12" spans="1:3" ht="38.25" customHeight="1" x14ac:dyDescent="0.2">
      <c r="A12" s="55" t="s">
        <v>207</v>
      </c>
      <c r="B12" s="56" t="s">
        <v>196</v>
      </c>
      <c r="C12" s="55">
        <v>3</v>
      </c>
    </row>
    <row r="13" spans="1:3" ht="38.25" customHeight="1" x14ac:dyDescent="0.2">
      <c r="A13" s="55" t="s">
        <v>227</v>
      </c>
      <c r="B13" s="56" t="s">
        <v>214</v>
      </c>
      <c r="C13" s="55">
        <v>4</v>
      </c>
    </row>
    <row r="14" spans="1:3" ht="38.25" customHeight="1" x14ac:dyDescent="0.2">
      <c r="A14" s="55" t="s">
        <v>228</v>
      </c>
      <c r="B14" s="47" t="s">
        <v>220</v>
      </c>
      <c r="C14" s="55">
        <v>1</v>
      </c>
    </row>
    <row r="15" spans="1:3" x14ac:dyDescent="0.2">
      <c r="C15">
        <f>SUM(C1:C14)</f>
        <v>37</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15"/>
  <sheetViews>
    <sheetView workbookViewId="0">
      <selection activeCell="E7" sqref="E7"/>
    </sheetView>
  </sheetViews>
  <sheetFormatPr baseColWidth="10" defaultColWidth="11.42578125" defaultRowHeight="12.75" x14ac:dyDescent="0.2"/>
  <cols>
    <col min="2" max="2" width="43.28515625" customWidth="1"/>
  </cols>
  <sheetData>
    <row r="1" spans="2:7" ht="35.25" customHeight="1" x14ac:dyDescent="0.2">
      <c r="B1" s="49" t="s">
        <v>52</v>
      </c>
      <c r="C1">
        <v>2</v>
      </c>
      <c r="E1" s="15" t="s">
        <v>233</v>
      </c>
      <c r="G1">
        <v>5</v>
      </c>
    </row>
    <row r="2" spans="2:7" ht="35.25" customHeight="1" x14ac:dyDescent="0.2">
      <c r="B2" s="53" t="s">
        <v>75</v>
      </c>
      <c r="C2">
        <v>1</v>
      </c>
      <c r="E2" s="15" t="s">
        <v>234</v>
      </c>
      <c r="G2">
        <v>11</v>
      </c>
    </row>
    <row r="3" spans="2:7" ht="35.25" customHeight="1" x14ac:dyDescent="0.2">
      <c r="B3" s="50" t="s">
        <v>84</v>
      </c>
      <c r="C3">
        <v>2</v>
      </c>
      <c r="E3" s="15" t="s">
        <v>235</v>
      </c>
      <c r="G3">
        <v>14</v>
      </c>
    </row>
    <row r="4" spans="2:7" ht="35.25" customHeight="1" x14ac:dyDescent="0.2">
      <c r="B4" s="50" t="s">
        <v>93</v>
      </c>
      <c r="C4">
        <v>2</v>
      </c>
      <c r="E4" s="15" t="s">
        <v>236</v>
      </c>
      <c r="G4">
        <v>5</v>
      </c>
    </row>
    <row r="5" spans="2:7" ht="35.25" customHeight="1" x14ac:dyDescent="0.2">
      <c r="B5" s="50" t="s">
        <v>105</v>
      </c>
      <c r="C5">
        <v>2</v>
      </c>
    </row>
    <row r="6" spans="2:7" ht="35.25" customHeight="1" x14ac:dyDescent="0.2">
      <c r="B6" s="50" t="s">
        <v>109</v>
      </c>
      <c r="C6">
        <v>9</v>
      </c>
    </row>
    <row r="7" spans="2:7" ht="35.25" customHeight="1" x14ac:dyDescent="0.2">
      <c r="B7" s="50" t="s">
        <v>142</v>
      </c>
      <c r="C7">
        <v>5</v>
      </c>
    </row>
    <row r="8" spans="2:7" ht="35.25" customHeight="1" x14ac:dyDescent="0.2">
      <c r="B8" s="50" t="s">
        <v>160</v>
      </c>
      <c r="C8">
        <v>2</v>
      </c>
    </row>
    <row r="9" spans="2:7" ht="35.25" customHeight="1" x14ac:dyDescent="0.2">
      <c r="B9" s="50" t="s">
        <v>166</v>
      </c>
      <c r="C9">
        <v>1</v>
      </c>
    </row>
    <row r="10" spans="2:7" ht="35.25" customHeight="1" x14ac:dyDescent="0.2">
      <c r="B10" s="50" t="s">
        <v>175</v>
      </c>
      <c r="C10">
        <v>2</v>
      </c>
    </row>
    <row r="11" spans="2:7" ht="35.25" customHeight="1" x14ac:dyDescent="0.2">
      <c r="B11" s="50" t="s">
        <v>189</v>
      </c>
      <c r="C11">
        <v>1</v>
      </c>
    </row>
    <row r="12" spans="2:7" ht="35.25" customHeight="1" x14ac:dyDescent="0.2">
      <c r="B12" s="52" t="s">
        <v>196</v>
      </c>
      <c r="C12">
        <v>3</v>
      </c>
    </row>
    <row r="13" spans="2:7" ht="35.25" customHeight="1" x14ac:dyDescent="0.2">
      <c r="B13" s="50" t="s">
        <v>214</v>
      </c>
      <c r="C13">
        <v>4</v>
      </c>
    </row>
    <row r="14" spans="2:7" ht="35.25" customHeight="1" x14ac:dyDescent="0.2">
      <c r="B14" s="51" t="s">
        <v>220</v>
      </c>
      <c r="C14">
        <v>1</v>
      </c>
    </row>
    <row r="15" spans="2:7" x14ac:dyDescent="0.2">
      <c r="C15">
        <f>SUM(C1:C14)</f>
        <v>37</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7"/>
  <sheetViews>
    <sheetView showGridLines="0" topLeftCell="C8" zoomScaleNormal="100" workbookViewId="0">
      <selection activeCell="F4" sqref="F4:I4"/>
    </sheetView>
  </sheetViews>
  <sheetFormatPr baseColWidth="10" defaultColWidth="11.42578125" defaultRowHeight="12.75" x14ac:dyDescent="0.2"/>
  <cols>
    <col min="1" max="1" width="8.7109375" customWidth="1"/>
    <col min="2" max="2" width="18.5703125" customWidth="1"/>
    <col min="3" max="3" width="40.5703125" customWidth="1"/>
    <col min="4" max="4" width="26.140625" customWidth="1"/>
    <col min="6" max="6" width="12.140625" customWidth="1"/>
    <col min="7" max="7" width="27.5703125" customWidth="1"/>
    <col min="8" max="8" width="23.5703125" customWidth="1"/>
    <col min="9" max="9" width="27.28515625" customWidth="1"/>
    <col min="10" max="10" width="38.42578125" customWidth="1"/>
    <col min="11" max="11" width="8" customWidth="1"/>
  </cols>
  <sheetData>
    <row r="1" spans="1:9" ht="45" customHeight="1" x14ac:dyDescent="0.2"/>
    <row r="2" spans="1:9" ht="14.25" customHeight="1" thickBot="1" x14ac:dyDescent="0.25"/>
    <row r="3" spans="1:9" ht="37.5" customHeight="1" x14ac:dyDescent="0.2">
      <c r="A3" s="714" t="s">
        <v>237</v>
      </c>
      <c r="B3" s="715"/>
      <c r="C3" s="715"/>
      <c r="D3" s="716"/>
      <c r="F3" s="714" t="s">
        <v>238</v>
      </c>
      <c r="G3" s="715"/>
      <c r="H3" s="715"/>
      <c r="I3" s="716"/>
    </row>
    <row r="4" spans="1:9" s="1" customFormat="1" ht="36" customHeight="1" x14ac:dyDescent="0.2">
      <c r="A4" s="368" t="s">
        <v>239</v>
      </c>
      <c r="B4" s="9" t="s">
        <v>240</v>
      </c>
      <c r="C4" s="10" t="s">
        <v>241</v>
      </c>
      <c r="D4" s="369" t="s">
        <v>242</v>
      </c>
      <c r="F4" s="712" t="s">
        <v>243</v>
      </c>
      <c r="G4" s="713"/>
      <c r="H4" s="713"/>
      <c r="I4" s="711"/>
    </row>
    <row r="5" spans="1:9" s="1" customFormat="1" ht="54.75" customHeight="1" x14ac:dyDescent="0.2">
      <c r="A5" s="370">
        <v>1</v>
      </c>
      <c r="B5" s="11" t="s">
        <v>205</v>
      </c>
      <c r="C5" s="12" t="s">
        <v>244</v>
      </c>
      <c r="D5" s="371" t="s">
        <v>245</v>
      </c>
      <c r="F5" s="712" t="s">
        <v>246</v>
      </c>
      <c r="G5" s="713"/>
      <c r="H5" s="713"/>
      <c r="I5" s="711"/>
    </row>
    <row r="6" spans="1:9" s="1" customFormat="1" ht="54.75" customHeight="1" x14ac:dyDescent="0.2">
      <c r="A6" s="370">
        <v>2</v>
      </c>
      <c r="B6" s="11" t="s">
        <v>81</v>
      </c>
      <c r="C6" s="12" t="s">
        <v>247</v>
      </c>
      <c r="D6" s="371" t="s">
        <v>248</v>
      </c>
      <c r="F6" s="712" t="s">
        <v>249</v>
      </c>
      <c r="G6" s="713"/>
      <c r="H6" s="713"/>
      <c r="I6" s="711"/>
    </row>
    <row r="7" spans="1:9" s="1" customFormat="1" ht="54.75" customHeight="1" x14ac:dyDescent="0.2">
      <c r="A7" s="372">
        <v>3</v>
      </c>
      <c r="B7" s="13" t="s">
        <v>59</v>
      </c>
      <c r="C7" s="12" t="s">
        <v>250</v>
      </c>
      <c r="D7" s="371" t="s">
        <v>251</v>
      </c>
      <c r="E7" s="4"/>
      <c r="F7" s="362" t="s">
        <v>239</v>
      </c>
      <c r="G7" s="5" t="s">
        <v>7</v>
      </c>
      <c r="H7" s="8" t="s">
        <v>252</v>
      </c>
      <c r="I7" s="363"/>
    </row>
    <row r="8" spans="1:9" s="1" customFormat="1" ht="54.75" customHeight="1" x14ac:dyDescent="0.2">
      <c r="A8" s="373">
        <v>4</v>
      </c>
      <c r="B8" s="14" t="s">
        <v>232</v>
      </c>
      <c r="C8" s="12" t="s">
        <v>253</v>
      </c>
      <c r="D8" s="371" t="s">
        <v>254</v>
      </c>
      <c r="F8" s="364">
        <v>3</v>
      </c>
      <c r="G8" s="6" t="s">
        <v>112</v>
      </c>
      <c r="H8" s="710" t="s">
        <v>255</v>
      </c>
      <c r="I8" s="711"/>
    </row>
    <row r="9" spans="1:9" s="1" customFormat="1" ht="54.75" customHeight="1" thickBot="1" x14ac:dyDescent="0.25">
      <c r="A9" s="374">
        <v>5</v>
      </c>
      <c r="B9" s="375" t="s">
        <v>140</v>
      </c>
      <c r="C9" s="376" t="s">
        <v>256</v>
      </c>
      <c r="D9" s="377" t="s">
        <v>257</v>
      </c>
      <c r="F9" s="365">
        <v>4</v>
      </c>
      <c r="G9" s="7" t="s">
        <v>60</v>
      </c>
      <c r="H9" s="710" t="s">
        <v>258</v>
      </c>
      <c r="I9" s="711"/>
    </row>
    <row r="10" spans="1:9" ht="36" customHeight="1" thickBot="1" x14ac:dyDescent="0.25">
      <c r="F10" s="366">
        <v>5</v>
      </c>
      <c r="G10" s="367" t="s">
        <v>72</v>
      </c>
      <c r="H10" s="708" t="s">
        <v>259</v>
      </c>
      <c r="I10" s="709"/>
    </row>
    <row r="11" spans="1:9" ht="36" customHeight="1" x14ac:dyDescent="0.2"/>
    <row r="12" spans="1:9" ht="33.75" customHeight="1" x14ac:dyDescent="0.2"/>
    <row r="13" spans="1:9" ht="36" customHeight="1" x14ac:dyDescent="0.2">
      <c r="F13" s="2"/>
    </row>
    <row r="14" spans="1:9" ht="36" customHeight="1" x14ac:dyDescent="0.2"/>
    <row r="15" spans="1:9" ht="36" customHeight="1" x14ac:dyDescent="0.2"/>
    <row r="16" spans="1:9" ht="36" customHeight="1" x14ac:dyDescent="0.2"/>
    <row r="17" spans="6:6" ht="72.75" customHeight="1" x14ac:dyDescent="0.2">
      <c r="F17" s="3"/>
    </row>
  </sheetData>
  <mergeCells count="8">
    <mergeCell ref="H10:I10"/>
    <mergeCell ref="H8:I8"/>
    <mergeCell ref="F4:I4"/>
    <mergeCell ref="A3:D3"/>
    <mergeCell ref="F6:I6"/>
    <mergeCell ref="F3:I3"/>
    <mergeCell ref="F5:I5"/>
    <mergeCell ref="H9:I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AD60"/>
  <sheetViews>
    <sheetView topLeftCell="B21" zoomScale="60" zoomScaleNormal="60" workbookViewId="0">
      <selection activeCell="B8" sqref="B8:C32"/>
    </sheetView>
  </sheetViews>
  <sheetFormatPr baseColWidth="10" defaultColWidth="11.42578125" defaultRowHeight="12.75" x14ac:dyDescent="0.2"/>
  <cols>
    <col min="2" max="2" width="46.42578125" customWidth="1"/>
    <col min="3" max="3" width="80.42578125" customWidth="1"/>
    <col min="4" max="5" width="38" customWidth="1"/>
  </cols>
  <sheetData>
    <row r="3" spans="2:6" x14ac:dyDescent="0.2">
      <c r="B3" s="15" t="s">
        <v>82</v>
      </c>
    </row>
    <row r="8" spans="2:6" ht="46.5" customHeight="1" x14ac:dyDescent="0.2">
      <c r="B8" s="717" t="s">
        <v>261</v>
      </c>
      <c r="C8" s="718" t="s">
        <v>262</v>
      </c>
      <c r="D8" s="719" t="s">
        <v>263</v>
      </c>
      <c r="E8" s="720"/>
    </row>
    <row r="9" spans="2:6" ht="44.25" customHeight="1" x14ac:dyDescent="0.2">
      <c r="B9" s="717"/>
      <c r="C9" s="718"/>
      <c r="D9" s="721" t="s">
        <v>264</v>
      </c>
      <c r="E9" s="722"/>
    </row>
    <row r="10" spans="2:6" s="33" customFormat="1" ht="79.5" customHeight="1" x14ac:dyDescent="0.35">
      <c r="B10" s="723" t="s">
        <v>265</v>
      </c>
      <c r="C10" s="724" t="s">
        <v>266</v>
      </c>
      <c r="D10" s="32" t="s">
        <v>267</v>
      </c>
      <c r="E10" s="32" t="s">
        <v>268</v>
      </c>
    </row>
    <row r="11" spans="2:6" s="33" customFormat="1" ht="56.25" customHeight="1" x14ac:dyDescent="0.35">
      <c r="B11" s="723"/>
      <c r="C11" s="724"/>
      <c r="D11" s="34">
        <v>15</v>
      </c>
      <c r="E11" s="34">
        <v>0</v>
      </c>
      <c r="F11" s="33">
        <v>15</v>
      </c>
    </row>
    <row r="12" spans="2:6" s="33" customFormat="1" ht="107.25" customHeight="1" x14ac:dyDescent="0.35">
      <c r="B12" s="723"/>
      <c r="C12" s="724" t="s">
        <v>269</v>
      </c>
      <c r="D12" s="35" t="s">
        <v>270</v>
      </c>
      <c r="E12" s="35" t="s">
        <v>271</v>
      </c>
      <c r="F12" s="33">
        <v>15</v>
      </c>
    </row>
    <row r="13" spans="2:6" s="33" customFormat="1" ht="45" customHeight="1" x14ac:dyDescent="0.35">
      <c r="B13" s="723"/>
      <c r="C13" s="724"/>
      <c r="D13" s="34">
        <v>15</v>
      </c>
      <c r="E13" s="34">
        <v>0</v>
      </c>
    </row>
    <row r="14" spans="2:6" s="33" customFormat="1" ht="129" customHeight="1" x14ac:dyDescent="0.35">
      <c r="B14" s="723" t="s">
        <v>272</v>
      </c>
      <c r="C14" s="724" t="s">
        <v>273</v>
      </c>
      <c r="D14" s="35" t="s">
        <v>274</v>
      </c>
      <c r="E14" s="35" t="s">
        <v>275</v>
      </c>
      <c r="F14" s="33">
        <v>15</v>
      </c>
    </row>
    <row r="15" spans="2:6" s="33" customFormat="1" ht="59.25" customHeight="1" x14ac:dyDescent="0.35">
      <c r="B15" s="723"/>
      <c r="C15" s="724"/>
      <c r="D15" s="34">
        <v>15</v>
      </c>
      <c r="E15" s="34">
        <v>0</v>
      </c>
      <c r="F15" s="33">
        <v>15</v>
      </c>
    </row>
    <row r="16" spans="2:6" s="33" customFormat="1" ht="62.25" customHeight="1" x14ac:dyDescent="0.35">
      <c r="B16" s="723" t="s">
        <v>276</v>
      </c>
      <c r="C16" s="724" t="s">
        <v>277</v>
      </c>
      <c r="D16" s="36" t="s">
        <v>278</v>
      </c>
      <c r="E16" s="37"/>
      <c r="F16" s="33">
        <v>15</v>
      </c>
    </row>
    <row r="17" spans="2:30" s="33" customFormat="1" ht="51.75" customHeight="1" x14ac:dyDescent="0.35">
      <c r="B17" s="723"/>
      <c r="C17" s="724"/>
      <c r="D17" s="38">
        <v>15</v>
      </c>
      <c r="E17" s="32" t="s">
        <v>279</v>
      </c>
    </row>
    <row r="18" spans="2:30" s="33" customFormat="1" ht="63" customHeight="1" x14ac:dyDescent="0.35">
      <c r="B18" s="723"/>
      <c r="C18" s="724"/>
      <c r="D18" s="36" t="s">
        <v>280</v>
      </c>
      <c r="E18" s="34">
        <v>0</v>
      </c>
      <c r="F18" s="33">
        <v>15</v>
      </c>
    </row>
    <row r="19" spans="2:30" s="33" customFormat="1" ht="42.75" customHeight="1" x14ac:dyDescent="0.35">
      <c r="B19" s="723"/>
      <c r="C19" s="724"/>
      <c r="D19" s="39">
        <v>10</v>
      </c>
      <c r="E19" s="40"/>
      <c r="F19" s="33">
        <v>10</v>
      </c>
    </row>
    <row r="20" spans="2:30" s="33" customFormat="1" ht="76.5" customHeight="1" x14ac:dyDescent="0.35">
      <c r="B20" s="723" t="s">
        <v>281</v>
      </c>
      <c r="C20" s="724" t="s">
        <v>282</v>
      </c>
      <c r="D20" s="36" t="s">
        <v>283</v>
      </c>
      <c r="E20" s="35" t="s">
        <v>284</v>
      </c>
    </row>
    <row r="21" spans="2:30" s="33" customFormat="1" ht="33" customHeight="1" x14ac:dyDescent="0.35">
      <c r="B21" s="723"/>
      <c r="C21" s="724"/>
      <c r="D21" s="39">
        <v>15</v>
      </c>
      <c r="E21" s="34">
        <v>0</v>
      </c>
    </row>
    <row r="22" spans="2:30" s="33" customFormat="1" ht="77.25" x14ac:dyDescent="0.35">
      <c r="B22" s="723"/>
      <c r="C22" s="41" t="s">
        <v>285</v>
      </c>
      <c r="D22" s="42"/>
      <c r="E22" s="40"/>
    </row>
    <row r="23" spans="2:30" s="33" customFormat="1" ht="27" customHeight="1" x14ac:dyDescent="0.35">
      <c r="B23" s="723"/>
      <c r="C23" s="43"/>
      <c r="D23" s="42"/>
      <c r="E23" s="40"/>
    </row>
    <row r="24" spans="2:30" s="33" customFormat="1" ht="128.25" x14ac:dyDescent="0.35">
      <c r="B24" s="723"/>
      <c r="C24" s="41" t="s">
        <v>286</v>
      </c>
      <c r="D24" s="42"/>
      <c r="E24" s="40"/>
    </row>
    <row r="25" spans="2:30" s="33" customFormat="1" ht="10.5" customHeight="1" x14ac:dyDescent="0.35">
      <c r="B25" s="723"/>
      <c r="C25" s="43"/>
      <c r="D25" s="42"/>
      <c r="E25" s="40"/>
    </row>
    <row r="26" spans="2:30" s="33" customFormat="1" ht="143.25" customHeight="1" x14ac:dyDescent="0.35">
      <c r="B26" s="723"/>
      <c r="C26" s="44" t="s">
        <v>287</v>
      </c>
      <c r="D26" s="42"/>
      <c r="E26" s="40"/>
    </row>
    <row r="27" spans="2:30" s="33" customFormat="1" ht="92.25" customHeight="1" x14ac:dyDescent="0.35">
      <c r="B27" s="723" t="s">
        <v>288</v>
      </c>
      <c r="C27" s="724" t="s">
        <v>289</v>
      </c>
      <c r="D27" s="36" t="s">
        <v>290</v>
      </c>
      <c r="E27" s="35" t="s">
        <v>291</v>
      </c>
      <c r="K27" s="206" t="s">
        <v>82</v>
      </c>
      <c r="L27" s="206" t="s">
        <v>82</v>
      </c>
      <c r="M27" s="206" t="s">
        <v>82</v>
      </c>
      <c r="N27" s="206" t="s">
        <v>82</v>
      </c>
      <c r="O27" s="206" t="s">
        <v>82</v>
      </c>
      <c r="P27" s="206" t="s">
        <v>82</v>
      </c>
      <c r="Q27" s="206" t="s">
        <v>82</v>
      </c>
      <c r="R27" s="206" t="s">
        <v>82</v>
      </c>
      <c r="S27" s="206" t="s">
        <v>82</v>
      </c>
      <c r="T27" s="206" t="s">
        <v>82</v>
      </c>
      <c r="U27" s="206" t="s">
        <v>82</v>
      </c>
      <c r="V27" s="206" t="s">
        <v>82</v>
      </c>
      <c r="W27" s="206" t="s">
        <v>82</v>
      </c>
      <c r="X27" s="206" t="s">
        <v>82</v>
      </c>
      <c r="Y27" s="206" t="s">
        <v>82</v>
      </c>
      <c r="Z27" s="206" t="s">
        <v>82</v>
      </c>
      <c r="AA27" s="206" t="s">
        <v>82</v>
      </c>
      <c r="AB27" s="206" t="s">
        <v>82</v>
      </c>
      <c r="AC27" s="206" t="s">
        <v>82</v>
      </c>
      <c r="AD27" s="206" t="s">
        <v>82</v>
      </c>
    </row>
    <row r="28" spans="2:30" s="33" customFormat="1" ht="57.75" customHeight="1" x14ac:dyDescent="0.35">
      <c r="B28" s="723"/>
      <c r="C28" s="724"/>
      <c r="D28" s="39">
        <v>15</v>
      </c>
      <c r="E28" s="34">
        <v>0</v>
      </c>
    </row>
    <row r="29" spans="2:30" s="33" customFormat="1" ht="57.75" customHeight="1" x14ac:dyDescent="0.35">
      <c r="B29" s="723" t="s">
        <v>292</v>
      </c>
      <c r="C29" s="724" t="s">
        <v>293</v>
      </c>
      <c r="D29" s="36" t="s">
        <v>294</v>
      </c>
      <c r="E29" s="35" t="s">
        <v>295</v>
      </c>
    </row>
    <row r="30" spans="2:30" s="33" customFormat="1" ht="57.75" customHeight="1" x14ac:dyDescent="0.35">
      <c r="B30" s="723"/>
      <c r="C30" s="724"/>
      <c r="D30" s="39">
        <v>10</v>
      </c>
      <c r="E30" s="34">
        <v>5</v>
      </c>
    </row>
    <row r="31" spans="2:30" s="33" customFormat="1" ht="57.75" customHeight="1" x14ac:dyDescent="0.35">
      <c r="B31" s="723"/>
      <c r="C31" s="724"/>
      <c r="D31" s="42"/>
      <c r="E31" s="35" t="s">
        <v>296</v>
      </c>
    </row>
    <row r="32" spans="2:30" s="33" customFormat="1" ht="57.75" customHeight="1" x14ac:dyDescent="0.35">
      <c r="B32" s="723"/>
      <c r="C32" s="724"/>
      <c r="D32" s="45"/>
      <c r="E32" s="46">
        <v>0</v>
      </c>
    </row>
    <row r="60" ht="5.25" customHeight="1" x14ac:dyDescent="0.2"/>
  </sheetData>
  <mergeCells count="17">
    <mergeCell ref="B27:B28"/>
    <mergeCell ref="C27:C28"/>
    <mergeCell ref="B29:B32"/>
    <mergeCell ref="C29:C32"/>
    <mergeCell ref="B14:B15"/>
    <mergeCell ref="C14:C15"/>
    <mergeCell ref="B16:B19"/>
    <mergeCell ref="C16:C19"/>
    <mergeCell ref="B20:B26"/>
    <mergeCell ref="C20:C21"/>
    <mergeCell ref="B8:B9"/>
    <mergeCell ref="C8:C9"/>
    <mergeCell ref="D8:E8"/>
    <mergeCell ref="D9:E9"/>
    <mergeCell ref="B10:B13"/>
    <mergeCell ref="C10:C11"/>
    <mergeCell ref="C12:C13"/>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61"/>
  <sheetViews>
    <sheetView topLeftCell="A4" zoomScale="40" zoomScaleNormal="40" workbookViewId="0"/>
  </sheetViews>
  <sheetFormatPr baseColWidth="10" defaultColWidth="11.42578125" defaultRowHeight="12.75" x14ac:dyDescent="0.2"/>
  <cols>
    <col min="2" max="2" width="17.42578125" customWidth="1"/>
  </cols>
  <sheetData>
    <row r="1" spans="2:2" ht="108.75" customHeight="1" x14ac:dyDescent="0.2"/>
    <row r="3" spans="2:2" x14ac:dyDescent="0.2">
      <c r="B3" s="15" t="s">
        <v>82</v>
      </c>
    </row>
    <row r="61" ht="5.25" customHeight="1" x14ac:dyDescent="0.2"/>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T o u r   x m l n s : x s d = " h t t p : / / w w w . w 3 . o r g / 2 0 0 1 / X M L S c h e m a "   x m l n s : x s i = " h t t p : / / w w w . w 3 . o r g / 2 0 0 1 / X M L S c h e m a - i n s t a n c e "   N a m e = " P a s e o   1 "   D e s c r i p t i o n = " L a   d e s c r i p c i � n   d e l   p a s e o   v a   a q u � "   x m l n s = " h t t p : / / m i c r o s o f t . d a t a . v i s u a l i z a t i o n . e n g i n e . t o u r s / 1 . 0 " > < S c e n e s > < S c e n e   C u s t o m M a p G u i d = " 0 0 0 0 0 0 0 0 - 0 0 0 0 - 0 0 0 0 - 0 0 0 0 - 0 0 0 0 0 0 0 0 0 0 0 0 "   C u s t o m M a p I d = " 0 0 0 0 0 0 0 0 - 0 0 0 0 - 0 0 0 0 - 0 0 0 0 - 0 0 0 0 0 0 0 0 0 0 0 0 "   S c e n e I d = " 6 7 9 3 e 7 4 a - 5 4 e 7 - 4 b c e - b 8 5 a - b e c 7 b 3 9 e b 2 7 9 " > < T r a n s i t i o n > M o v e T o < / T r a n s i t i o n > < E f f e c t > S t a t i o n < / E f f e c t > < T h e m e > B i n g R o a d < / T h e m e > < T h e m e W i t h L a b e l > f a l s e < / T h e m e W i t h L a b e l > < F l a t M o d e E n a b l e d > f a l s e < / F l a t M o d e E n a b l e d > < D u r a t i o n > 1 0 0 0 0 0 0 0 0 < / D u r a t i o n > < T r a n s i t i o n D u r a t i o n > 3 0 0 0 0 0 0 0 < / T r a n s i t i o n D u r a t i o n > < S p e e d > 0 . 5 < / S p e e d > < F r a m e > < C a m e r a > < L a t i t u d e > 0 < / L a t i t u d e > < L o n g i t u d e > - 7 4 . 9 9 9 9 9 9 9 9 9 9 9 9 9 8 6 < / L o n g i t u d e > < R o t a t i o n > 0 < / R o t a t i o n > < P i v o t A n g l e > - 0 . 0 0 8 3 6 4 3 3 9 3 0 6 3 4 5 7 2 5 < / P i v o t A n g l e > < D i s t a n c e > 1 . 8 < / D i s t a n c e > < / C a m e r a > < 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 N a m e = " C a p a   1 "   G u i d = " 2 3 7 d 2 a 2 7 - a b 4 4 - 4 c 9 e - 8 9 8 c - 1 c c 9 4 b 8 5 1 f 7 c "   R e v = " 1 "   R e v G u i d = " 2 f 7 5 b e 1 2 - 2 c d 6 - 4 6 d 5 - a 7 3 f - 0 2 e a 8 a 8 a 4 0 6 b " 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s > < / T o u r > 
</file>

<file path=customXml/item2.xml>��< ? x m l   v e r s i o n = " 1 . 0 "   e n c o d i n g = " u t f - 1 6 " ? > < V i s u a l i z a t i o n   x m l n s : x s d = " h t t p : / / w w w . w 3 . o r g / 2 0 0 1 / X M L S c h e m a "   x m l n s : x s i = " h t t p : / / w w w . w 3 . o r g / 2 0 0 1 / X M L S c h e m a - i n s t a n c e "   x m l n s = " h t t p : / / m i c r o s o f t . d a t a . v i s u a l i z a t i o n . C l i e n t . E x c e l / 1 . 0 " > < T o u r s > < T o u r   N a m e = " P a s e o   1 "   I d = " { 4 6 9 F 7 E 8 E - 5 B E F - 4 8 C E - 8 2 2 2 - 1 0 4 E 5 8 2 C 4 3 9 9 } "   T o u r I d = " 2 8 2 e b 3 7 b - e a 9 4 - 4 e 0 f - 9 e b a - 0 5 f e b b c 1 3 5 9 9 "   X m l V e r = " 6 "   M i n X m l V e r = " 3 " > < D e s c r i p t i o n > L a   d e s c r i p c i � n   d e l   p a s e o   v a   a q u � < / D e s c r i p t i o n > < I m a g e > i V B O R w 0 K G g o A A A A N S U h E U g A A A N Q A A A B 1 C A Y A A A A 2 n s 9 T A A A A A X N S R 0 I A r s 4 c 6 Q A A A A R n Q U 1 B A A C x j w v 8 Y Q U A A A A J c E h Z c w A A B C E A A A Q h A V l M W R s A A D I e S U R B V H h e 7 X 3 3 d 1 t J l t 5 F B g j m T I o K l K g c W 1 J P t z p O 9 4 T 1 W Y f 1 2 j O 7 a + + e G X v H 5 6 z / N f v 4 2 M c / 7 P r Y M 7 M 9 P d 0 K L V F q S a 1 A J S p T z B k g M n y / e 6 u A B x A U g y j x A Z x P u q x 6 9 R 4 e H q r q q 3 v r V n i e f z w / m K c / g f y B C H 1 8 Z B f 5 v X n K 5 X K U z + c p m 8 2 S x + O R O J D L Z e U c 0 j w e r 4 Q W q V S K A o G A O V J k M m n y + 4 t p u J / P 5 5 N 4 K p W k Y D A k c Y u l p T h F I n U S x 3 f a + + N a 3 P v 3 D / T c Z s P 5 O 8 r h P K e / u y h + v 5 + f y 0 f Z h T u U T S + Z q 7 Y 3 v C b c 1 u j e f Z p + c m o P + T w 5 q f Q g T S a T k U p j y a Q V 3 M u E 8 J P X 6 5 N z F j i X S i b M k S I e i 5 W Q K Z / P F c g E + P k + F i A e A D I l E g l K p 9 P y D E m O T 8 a 8 Q q Z / f v h 2 y A T g + e 3 v L I f z n I 3 j 2 S B 4 z m S S n 7 3 u M D X 2 n p F r t j u Y U K g Y 2 1 f 6 9 5 y m Y 2 0 x r s h J q S S o M K j U l k y Q Z D J Z I B q 0 F D R G g r W J r V i A k z x A X T R K S / G Y O V I N B u B e u K f X k A v X 2 M + C h O F w W A g E 8 i E c H s / R j Z E Q f 0 Y u e a u w v x d S D u c 5 p y B f Q K y F h S y F 2 0 G q y v m 8 X c T z j x e u v o O i c h 8 C k V Y 6 2 d 9 L z a G U V A h U j N G 5 P H X U W 5 N O x Y k c X + P x V l b q T n P N A l o O x E i n U 8 v M O w C a C d 8 d D k f 4 C B V U 0 5 3 f + 2 L O T / f G S 8 n 6 L l G e B 4 A z z e a T l / M F v x V m o C f 1 h N J L 0 + a K 7 Q W v 8 m p 7 S U P n K f r 0 U B d F P Y t S o Q E v V 4 q e Z q 9 U C F S O 8 o o 0 O T G + I p l A n H I y A d B k M 1 O T f O / K n 4 N m w v d r p f T K 9 9 r v t r K z O a u F t E W w m s g J Z 5 q N Q 1 M j H 6 R x 8 u + i e s 5 j Z 5 5 v F 9 l 2 f a h I + 2 k 6 2 R m j 1 N K i E A S V A d r J V h m Y Z O X A + b q 6 K G W 5 w m S 4 w l g z z y K Z W N 4 h j 7 H 5 h s + 0 t n e Q n 0 0 3 W + l Q 4 W A u 4 j 6 x 2 C I F m F T Q b j A J c X 8 n F p M e + t 3 9 M O V c Y E N Y A j l h 0 x D a 3 4 e 8 A r F i 8 T y b g K f l / H a C 5 5 8 u X H N B c b 1 9 w J E Q a D 5 B P + q L k S e n / R l U g m Q y I e Y Y 4 t l s R q 6 D Z o H G Q B 9 m c W G e o v U N o i 3 i 3 N 8 B S c o B M g S D Q X M E b 2 B O N A 2 A y g W t V w m z M 9 P U 3 N J q j h S o o 3 P M z 8 E X Y Z P i P i A v y m H T r G a F + Y c 8 C I X 8 l J 6 9 S X n u e 2 4 H e P 7 p Y u 0 T y s M k 8 T e e o M P t S 9 Q a S U m F B 4 H U u + a R Y 1 s J L H B + L Y D G A f E s 0 E I 7 7 1 N O t n I k W L t p H 4 r j G Q 9 9 O 7 y 8 r 7 U a f M z d b K n S f O t Y C 6 l A K O R F I O C n 7 D y T K l / 7 p K p 5 k 8 / r C w q Z K J s u I R N E X e D a b 4 o t L s j 1 9 h y w M D 8 n o Q X S 8 X m 4 s y 1 s J Y L j A d o s s V Q 0 / + A R L C c T C O Q E y I T + 2 V c P w x s i E / C u y Q Q 4 8 8 n C H t t z y C s 0 M K l U m r w N J 7 h h W 7 l h q R X U v F P C W 3 9 U x k o + 2 K V u b h S 0 d V 3 b C p D i 4 8 a m 5 s K x R U N j k 4 k p b K s b C h f N M d v v C Q S C V N / Q S O G I a h t g 0 Z D U C a u N n L g + s 2 t L S L E Z K M 8 z m 6 9 W L K m C n h R 5 o k c q l l E t C W u o S s n V L 1 5 / m H x N 7 0 n r G P B m + Y c W N R M G W Z 2 w T g M n K j k n K i H r 6 B u k 2 b y D G b l k t B T I A y 9 f P L Z I 8 3 O z c k 8 4 I k B g 9 N 1 Q 0 S Z m 4 n J t N a M 8 7 4 B i X q s s J G B i c + N T D 0 2 F B q l y u V W 7 e P 7 P p e + X 5 0 Y N w N 9 0 S j Q T W s h P + u P k 9 y i J U I m t w w C I L S x Q X X 0 9 d 5 p z M r D q Y 3 s f 2 s b Z D 3 o d y p 0 O z 2 b 8 F M 5 N 0 3 y + j Z 7 O 6 D 1 Q 3 2 A K f L I 3 Q c N T A U p w 1 + 3 U D n X X A / D k 1 Q K s + e u E 7 U 9 Z E W e F J 0 + e p T v m i t p C T f a h A s 2 n W D N l h E y Q C 8 N B M a n m 5 + f F i Y A W E + n Q G L P z C / T s 2 X N 6 9 G i Y 8 l z g 0 C p r J d N s L E P 3 J y N 0 Z z R A E 4 u a l Z 0 N W Q p H m + j J t E + I B A H g + v 7 j o z C 9 m P X R Z M w n 5 y 3 q Q 7 X R p l l t 5 I R N s 4 I G D X m R C x 8 2 V 9 Q W a k 5 D h V p P s c m V 0 Y J j 0 k g h Z l L 0 W X + M k l k 2 7 d K L 3 L d Z p K a m R n E Y W A 8 d r g O p B g b 2 0 e T k J I 2 O j n F 8 g A m 2 3 F E w s + S l q 8 / f r I P d 0 5 i l o 9 2 q p Z I Z D 3 2 z Q Y e E W 1 G u r Z x a C h Y C T n s w v z F 1 z 1 x R G 2 B L p H b + h V u P U i K R L S E T J B r 2 U S w b o W s j d U K k 3 t 4 e i k a j J e 5 u I M Z E u 3 / v P r W 1 t d G B A / u F W E 7 w r V j L h N 6 Y T O U I + W u q T R M g 3 5 2 w Z Q H R s o H W 9 l A 2 0 O 8 o w e r / V z M m X 8 v O k 5 R I + p a R C X K 8 J 0 3 X X w Y p 6 N f 0 S k D L e f L U S T p w 8 I D E Q b b R 0 V G 5 F 4 A x o t 8 / C F M q u 7 y f s B G 8 m v d R i u 9 p g b G k a D B P Y U M u H F c 7 y v P a W S Z S R v w v m / d T P r T f X F H 9 Y N 3 L f 6 t c Q g 1 t N D O j X q Q S M v F p Y D r u o f Y o 9 2 3 W o Q l A q p 6 e 7 k J r e u n J 5 p t k f 2 Q z z z 4 R + n i x l E e I a 4 9 r A S i H c t j y Q e H l u Q o m 0 l n K + x p L y r R a p S Y 0 V M b b V y C T J Z T A h I t J L / n 5 l 0 7 H u f A c W m E 1 Y C n F 0 N B 9 l i G a L x v k 3 S x c e h K k p 9 O l U 5 O 2 c j L s 2 4 Y t G 4 Q o K w U 3 J L k W E 6 9 u V P 3 A b r j t J K W 5 h b N k s r A F t 6 8 9 T U e 6 0 p T M K r / m l t b e h q A v d e z Y E Y p 0 H q G 6 + t J B 3 j e B w 2 v P W s l L D y Z L C W U e v W Z Q a O A M n K S S O F s D 6 E / F c z s r l n E 1 C R d t p e T q k G j b X l p a 0 m U D l k y F Q j J 4 N B m g 2 S U P 7 W j U A d j 1 9 o H S f N u H U 5 v r h H D w v i J q j E 8 C Z 5 k A z m P d T s A r 7 v Q U d S C l a q W q + 1 D x V I O Q y Z J I h E 8 5 g b S b I w F 6 Y g Z Z 7 4 3 7 1 0 W q 2 6 8 2 f / 5 Z S y Q n b v O d z R n a 0 5 q h c C C / a U 6 I S G A V t m 4 h n C Q C n O V G W D P G k s h w f p e V c z X J J h X j u 0 e o 9 Q S b e q V O C I E N G T b t S H e G A o 5 f O p / A r 1 8 b 5 t Z x 7 W r A u N P H / U m a 5 z 4 d + n N N 4 T w N t G f o E 0 7 7 Y i B B p / u 4 f a 7 P y U Y x G 8 V S 2 s u / d e O f f 9 s o l J M D S N M x K q x P Y 9 M v 0 2 X O V B 8 8 / / f y D f f m / g o I R t u 5 E 9 s t s x 6 c h H I W l j M O S n y 5 P 0 m / f 1 D 0 1 P 3 0 Q O m m K i t h v d O C 0 C l 9 k w W B J 3 t T r G U 9 l G F F M z Q W e K N 7 u R k g k I X G t f y y m T T l s x l q r Z v j s l 2 + c N P t q M q B 3 Y y 3 V 8 a b n E R y E q g c O P N 8 t n Q 6 0 c u 5 1 a c X v e a W y w A v 4 s E O 1 U A g 6 1 o J W 4 4 b I 0 E x C X v Z J P x y f 4 I + 2 5 e U e 1 s 4 N W 2 t w J a d l K 6 Y f h 6 a W o y a 0 q 6 u f 1 V X P K H m f Q W v 3 k p E q p R 2 f 6 L U k 5 b N r c G U W 8 M l A C r 5 j 9 l k 2 9 m S L c x 6 u P g G 4 1 Z f P w r R 6 I I S P u j L y 7 3 f 3 5 m S x 4 G T x A K N S r V i e R l h T M p o K 5 h + f N z b t H y p i 9 t R d U 6 J R D p S M h s C q E S g 1 R A N r d 5 5 x 1 f C Y b A a e p t L 9 4 I Y n f f J I O 2 b 4 N a r g J i b V q 4 8 D 0 q F A 3 a 3 p u m j X Q s U m v g j / W T / E n 2 4 i 8 n 2 Z l + 3 5 S i U I f 8 Q S 6 q h M W 6 U 8 L u q S K p K Q 4 V a j 1 M m s 3 x q k R N r I V d d M E + t b F a t B R / t e f 2 6 K N x r f 3 s p o f y s V d 4 m R u f 9 4 p C J h n U u Y n 0 4 J 6 b h m b 7 q I l b l s i r W z m T G S 7 v q q 8 u I g s H K g f v F 4 w 0 Q V p 4 7 N V M 5 1 k I m A J e t t e L B y d B a t 5 x 8 S O + s z 5 Y Q D s t B b t 1 9 Q M O T G 9 9 H D / P 5 z j I x z u 1 O L Z s q N d C e p i Y m D 8 z A 5 7 N + 8 v t 9 s r 7 q w U S A h k Y D 9 I z 7 i Z 3 1 + q z w F H 6 y N 0 n 7 O z K u n h d Y q c y w G 5 V q K Q + 9 X I j w 8 + M H a D 1 w u 3 h + e + W H t d X C L U a o 7 R g t L G R K 5 u s B z g J Z K 6 G A A H d R P t 2 b 0 K k i a 0 C W b 3 3 l W U g q N Q i G z + H 7 X r x 4 S f F 4 n O b m 5 t k U z V C 4 7 x x N L b 3 5 v L + 1 b L z i z 8 c p 4 3 l 7 W z S / K z g 9 f p y r l O M f n s 2 m O c z I 0 p v T X T M 0 k l j d i e Q G V E 0 f a m n J T v u v T K D 1 k A l I c 3 8 e a 5 C G J / 1 r m o j q 4 2 f 4 c H e S 2 q N K J m B k 5 J V 8 7 6 5 d u 1 j 6 Z J r S Q m p z J t G u 5 Z l q g U x A a d l x 5 u K / k E z F h 6 2 q i 4 e u l q o w U I N N B 1 f t O 2 0 E 6 a y H h q f 9 9 P W j M C 0 k 1 5 8 V 9 f V R G n 0 1 S q F Q k L X n A o e h m h 0 3 e p c Q 1 z n X T m v 2 D T 6 M U b u / u G W A m 1 E V h E p l A p v S d 1 o J I M F 3 T 4 N 0 4 U m I 7 n N / p J w U 2 M F 1 b M E n g 6 0 W I y 9 H 6 O H D 4 c I i R b x s 4 M b T F B N r n j q 4 b 4 W x I 4 w n H e A + z L G e 6 q g M W w l b h g h B J E s m k C s T 7 K B I c O P 9 0 n c J z 2 8 H b 7 1 Z b X z L 8 A a b K E k 9 0 n e y g 7 m A k 0 R v S q i V 0 M S E W E j o p E 2 L U z t S F K E F m p m Z p b 6 + H S a V u A 8 1 R 7 d v 3 a b T Z 0 7 L s g 8 n 8 D Y P N A g v J x N 0 e y x E 9 U 1 t 5 s y f 4 A R I Z M s S L 2 Z A P w o z J 7 C T V E s o Q W 2 N a V r a p A W e b w v Y I x 8 N g W u F Q n 2 b 2 n d a D 7 D U o 1 x b Y e X v i 7 F Z a m 4 u L u f A 1 s 3 X v 7 9 B H 3 z 4 Q Q m Z 8 G z j 4 + P 0 w w + 3 6 M W L F 9 Q Y S l M o s n w r 5 z 9 B U S h L h F L + W g n w b y r u o x Y / X o B X r B t u F N e b f O l 0 0 R n x N s m z H g z N t F H a 2 y B k g 6 l 3 + b t B 6 u 7 p p k e P H g l x 8 L z Y j + L i x U v i A T x 7 9 g w d O H C A 2 t q 7 K R C s j S 3 D 3 h a U R P j P f + S v q a k c x t M I 3 Q 3 P 7 6 6 6 1 + Q L t x 1 m U 6 q 4 3 q m c V G 4 g W G x + k j p a G u i 9 n X k K e D N 0 / v I P d P J I v 2 i m / v 7 + k o 1 g H k / 7 6 V H Z Y s I / o T K w T 2 I 2 x 2 a + T I B m s 4 / D k C d J B z q T N J t z b 3 + K C X X b t Y T K 1 x 1 h D Z A q 9 J 3 c S K h y 5 N M x 6 q X 7 r J E G l u 2 q h B 2 T N m u T l 1 o H C J V j Q k n f m c m U z a a E V P 3 h J 0 S t O 8 1 V 7 o N r T T 6 P L 8 i Z W C S Q G 8 l T C Z 5 A l K b C p 5 a R C Y + / 2 W Q 6 2 z N D m f i U x G u T p v q r x I s u p h 9 R W 2 s r + W g N g 3 R b B N c 6 J Y J N A y W a C X C S y s 0 E A 3 E u P g n S v b E 8 3 R r R 6 V J 4 + f R m A T P a z 3 a + o t 9 d v E + J r N 7 3 R G 9 K p i T V C u w v 4 a o g j Z H G P E w l H 0 0 / f 1 S x z r h C f n / N n S Z f L l J 9 5 l 4 5 c j N D F I g / 5 Y z 2 0 M 5 d u + i H 6 U 6 q b y x 9 w d p a g I L 6 f J 9 O k 4 L M z s 7 S 0 N A 9 C v W c p Z 6 W I H W b / T I s B p 8 H a X Y d m 9 G 4 E X g V k P S j x G 2 O I R P 0 o 1 L k z y d p T 9 0 Y 5 V p 6 z Z X u A h P q j i t r Z j p 4 S F 5 W h t Y d A l Q b o Y 7 1 p K g t k u a H 1 X 3 U b 0 8 0 0 E J 6 / V O T s B 7 K L j L E 7 7 5 9 6 w 7 1 7 9 1 D 4 8 k m G U S u D 5 b m B b L m x Z x P P h M J 5 C m e 8 t D d c b x h R I / 7 W z M 0 n / D S V N x L S 2 k P H e h I y 4 C 2 m 6 D l n q V c C a H S f J w k 7 / h 5 2 n v 2 M 3 O l u + D K Z s x f Z z e Y r D 5 z z w m Z X Z H 3 c y 4 H q L 6 + n s 7 u y l B j 9 i m l U 8 u X h G C u 4 E p w z h b H s v / p 6 W m Z 5 g S P 4 b U K 2 0 J D o + F l 1 9 g I p h m r f 5 u y 9 J P 9 C R G s K M b x o a 4 0 7 W v L y B 4 W b i M T U M y O 8 o z x U G d n F w X S i + b Y X X B l H y r v b y k Q q p o x s e i j 8 4 9 D 9 O 3 j M M 0 s e e S 9 U a H U G H 2 + v 2 i i Y Y n G j w e S 9 P H e p G g i z G b H + 6 v s b z / U m S 6 p U j M z M 7 S U S M i 9 s I q 3 n T X U W o G 8 d Q K m I v a w + I K J 5 h 6 Y R h R 1 w a R Y 2 O c f z e y g m b H R k j r j F n G l h u J G u O r J 5 A R m j l 9 / G W I T y 8 9 9 g i z V h b y y X w Q E a 5 Y e T v r E p Q 7 y 7 W n N U p / 3 A X U E Z 2 R f i j 7 W N E 5 0 d X X R B x + 8 T y 9 f v q T G c J a O d J U u b l w P 8 F z Y f c l q x 4 A r n B p 4 G H 4 O / Q 9 6 S a p F n k 9 n y E + N 9 e 6 c a c + E w g 9 w l 1 h 3 u V M s q p V o q L w 3 X n j o c X K n v H Q g w X 0 X O B j u j g X o x a w O 9 m Z y / N t z e a o P e 6 k z N C t p l d D U 1 M R m 3 6 y 8 n X G t m G M N C W A r 6 o c T f l m i D 1 P S L p 4 E e Y + 1 v K I d 9 e 5 4 o 6 I S y Z a 1 h l L 0 L A i W s j B 1 S + u N G 8 S V G q p a S b M a 6 q K N 1 N j a K x U D M 9 t h E r Z F i x o I 6 Y M P 5 s W s a 2 9 v N 6 m V g b c m T k 1 P y u z 2 W C w m T o 9 K A H H G F 7 3 U G M m L 5 w + u 9 Y G O j K w M d g L v x m r g f t 7 h X m / J 2 x W 3 B l w 5 k R k r V Q N O f z w T F C + g 2 + C 6 B Y b B l k M 1 0 X + q C D a y s b z b 4 s Z I g G 6 O l D o V J h L 1 1 N B 7 f N n b 4 5 2 A G / 7 E i W M U D r G m S y R p Z G S E z p + / y E S c N l c U A a 8 e l s U j e + G g s I s j y w G t t 7 C g H X 2 8 q c R N q F Q T 2 H K m 9 P j j k r r j B v F 8 d f 2 u q 2 p u v u 4 Q x e O Y a l J 5 q 7 B a 1 V 5 O Y O D 2 U + 5 b r Q c Y Y r h 0 8 T v q 2 9 k n n k C 4 n O P U T G c O 9 5 g r V k Y s F q e 6 u o g Q 1 Q I T f x 9 O + u n J l L f k n c T v A l L m / P x 4 I T j e s g / B c v h M J q X j U m m E K T r S N k P + z j 3 m U + 6 A 6 0 w + 5 l G B R N u B P J W w l u X v 5 Y B G O / v + G e r o a K M d O 3 r Z Z G y j U H 7 B n H 0 9 Q K b y v I Y m w + L I h t j 3 t L s l I 1 p r R 3 O G G k N Z W l y Y M V e 9 P c j T F B 4 J P a r S 5 8 P R T G J z t h v Y T D C h H P r K B Q K z e C U i b R e C b f Q l 1 n V 1 d d T Q 0 C h j X k 9 f z d H u X W u b T Q D N 9 N / + + / + g 6 9 e v 0 1 K i u P 0 x + m a B f E J 2 T k K / 6 n B n h g 4 2 T 9 K J l j H a 2 7 Z x 7 + K a I G X N Y s v c R K W h N c e 6 G 3 D l e r R V 4 j o N V U 6 a 7 U I i J z Z j 2 p A v G 5 M i d g J m N G Y d 2 D x F i D Q M F O / s 6 6 N o t J 7 i T C I A 1 w 0 O X q O 6 r k N y b I H + W k 9 P l x D q 8 3 1 J 8 r 2 l F x P g r n h M D e W v E Q Q m b g 7 d B F c 5 J f y R F s k 8 K 9 s V f W x a v e n O s 1 1 d n Z R w a B t g d n a G / t f / / N + y E H J q a p J u 3 v y B f v v / f i e a 6 O z Z 0 7 K k / 9 q 1 G 0 I m 9 M m 6 u 7 s o F G k 0 n 1 Z g t j d I C G D c K p p 6 z u z b Z F c 7 y r 5 A G q 0 H c q T R Q h y 6 K g X z s 6 w e b a W I 0 8 c t 8 j p z b z v h 5 a x / m V t 7 v W h p a a Y f f r g t 5 L B o b W 2 j 9 3 9 0 h s + 1 U J I J 0 9 n Z Q T / 9 2 U 9 o 5 8 6 d s n T f 5 / N J X w w m I I 6 n p m e p K z J v P q 1 o 5 s / e 4 v s C c H 4 s T d y j I z s 2 b 8 8 8 a U z t P x s X 9 g i N y u K 6 T U G l u r R V 4 q o + l O Y V M m t 7 4 + S O l I l t H J O T U 9 T T 3 S 3 j V R Y g C l 5 z i t X E 3 V 3 d b L r 1 l J w H + Z q b G 4 V Y 8 O y d O X 2 S 7 t y + K + d Q L v C 6 Y p 1 X c 4 v u p z E x M U k n T x 6 n h s 3 0 D f D 3 K G m K x 8 U 0 E z f E g i w l 4 c G p X J + 2 Q l z V h / L X d Z r Y 9 g S m G W G P c m y m + S Z A R W t s b K T 4 U k J 2 Y 3 I i G o 3 K L r f f f n v e p B Q B E s V j R T M R E 3 A P H z k k f a y r 3 J + 6 c P 6 i C M a s Y D 5 i + l N D Q w M 1 h G 3 t f z M I S c A k Q x Y V P t S z E k p c E x h 5 W l x c 3 / D C 2 4 a r 9 K X T Z b 7 9 k C d f L r b h R Y J 4 e Q A 2 i E H / C O N R t 2 / f Y W 3 i l 8 1 i L J C v m F S L / t H R o 0 e W D Q T D 3 M O M i / n 5 e b n m 5 c s X d I 2 J N H R 3 i J 8 u T x + e + 4 A G 9 v f L d d B W h w 4 d F G 0 G Y A n I m 8 O Q y B F H y B H 8 1 3 M l Q h S P M 6 E q 1 K W t E s 8 f b t 7 T 5 3 c D 6 g 5 w i 6 P r X 5 w Z Z + G M 1 x p C F K f 0 i z / S / v 3 7 Z A L s 6 2 Z K V A K m I H 3 / / Q 0 6 f P i Q a A 1 8 H g s R / / C H b + h n P / + S U s m U H I + N T 9 D x Y 0 f E v Y 5 8 d p p 8 A A h 3 5 c p V b t w y d P z 4 U e l 3 l Q / s L s X j 5 P X 7 K B Q s t f U u P w v K O q u N Q v e R y F K O y x k D u b o 3 n w 7 s a o g B f x 3 Y V U m S J 5 + h D 3 7 U b + 6 w 9 f B 8 f f O + a 2 p p L r K f Y r H t R S h M T v h s b 0 J e X o D f P T s z I / P q D h w 8 I O c j d R G Z Y r Q a s B X 0 0 6 d P a W x s n L 7 8 8 g v p L 0 G L L C 4 u 0 v 1 7 9 6 m n t 4 d J F u A + V H u B I M h P 5 + w I C z t L p X x f D C f K y Q g y f D 0 c k Q m + G 4 I p a 3 x 3 P g 8 i 8 T N Y Q l l S O Q i V N a S i f J r O f b D P 3 G T r 4 S p C Z c P 7 Z d r R d i M U F v 4 5 A T M t m U w w S W L 0 6 t U o H T w 4 Q P X 1 D d I v W g k T E x N i 4 k U i d d L 3 W S u Q p 5 Z U 1 h 3 O q W z K l W q u 1 T A 1 O U G 5 c J e 8 0 n Q j s G U t m g m a S k K d e p R B n A U 7 y D q n H g m h c m n 6 6 M M B c 5 e t h 7 t 8 j l U C 5 z t v u R a 8 k b x X w a O H m e Y 7 d v R J H w V e t H v 3 H r I 8 o K k p 3 e G o E q B N b t 8 e K v R p 1 g q Y e A A 0 z M L 8 n H w e Z E K j t h r g N g e m p y a p r b 1 D V v + e 2 5 P k S s U k L f + t r 4 E 2 l H q d x C R U g s k 5 R 2 h F z v E z S 3 q l u r R F 4 i o v X 9 W A M 2 4 z Z g h w N 0 R e K P A 6 w C s H s h w 9 e p h u 3 P h B l n Z U Q n N z s / S d Y O K t B z D b 4 v G Y V O T Z f A d N m d 2 Z K l i C y 4 D n k n 3 H u Z 9 l g f E z v M H x J w e T 9 N l A S m a 7 r w Z L H C U N 8 g N k M W l C r O I k 6 R L B U 8 v 1 7 g H n n o N e W y 7 V A S w d W N N L r 1 d B h C v f 6 y o u T J 9 J N q X 2 7 u 2 X e X p Y q Q t N N T d f O t h q 4 f N 6 1 j 0 z H K R I s J b C s p K G U J 6 u v w j I 5 F x o K W i e 1 A r r r C z 8 / s C y f t h n + 1 T r w m N 5 u n t W 9 r B 4 P S x J K h D H a C E 9 Z 8 W k G 9 J V r k t b I 6 6 a K b H d 8 L q N W U C m 5 8 + e c 1 8 q L d O I A G g r v N T t y u V B m p 2 b o 4 c P H 9 G L 5 y / E F I T p F o s v L f P a r Q a Q o b W t X f K / L Z o T z W I 3 h U F 6 k P t j k + N j F I 9 t b F M U P x P 2 S H e G u h u y r x 0 S E J L Y E K Q R k i H U N P 5 j z p l 0 x 7 G z D m 2 1 u M r k w w N t J 8 z G P f J e q u G p I g n w 6 p v R 0 V H 6 5 p v z 4 j 7 u 7 9 9 T 0 i 8 C q Y 4 c O c S V f F K m F / n Y b s S Y 0 Y U L l y Q s f 5 X O Z g C k q 4 v W m 6 O 1 A x X f e g r x j i w M W n 8 x k K C + y A y T K 0 e R s n c I w 3 y z J O E W x c R Z X Z q 0 5 a L n 3 A R X O S V g O a D w y k 2 I W g a 8 c z s a 1 U T C g O q V K 4 P c B / G L e Q c y l e c F j n t 7 e 2 l g / z 6 Z R o T p Q / D + w b O H y r t e k 2 8 t a G p p M b H 1 o Z I T x e v J 0 / 7 e o C y g / K g / Q f 2 t q Q J B c r b f h F A 0 l G o m G Z c S E 8 + I E E 8 l G g 0 V 6 o 8 b x F U a K p + a M L H t g Z A v T W 3 p I c q m 1 W 0 + N T V N B w 7 s p / a O 9 n V p m g f 3 H 1 J T Y w N 1 8 O c 2 G 0 n W m O g n r Q X f P C p 1 1 7 e 3 d 5 h Y E X C A g P S W R N h 0 0 8 8 k K 2 o i E I V D L B l 2 E E n P G R H i 6 X U N j R F z Z 3 e A + 1 A u + r e N t F O Q z Z 0 z f Q m Z J z f 8 6 L H 0 g R 4 P P 5 G Z 4 G s B 3 N q Y 5 A r P H z R b I p l k T d V g z m 4 e f O v o k 0 V D e V o 0 y 0 4 W F y q v F g 6 H l Q A F c r B 8 3 L 9 U S i Y T 5 g r H N u 4 Q k I q J 1 t g Q c d a g r f / 3 z a 2 H r j F C 8 7 4 m W k w 3 y 7 w 0 a Z l M Z l o 4 4 6 7 B G z w T H A A p b F r J c u n S Z T p x 4 j i b c 6 v v A Q G H B F 4 / C r O v L l I n H s D 1 j j + t B R j o X e 9 9 0 1 n O j 1 y a z c / K A 7 w Y r M V 7 c / H W R 2 g + l O n E + B g 1 N b d Q K p 2 j P z z w M 1 H s D A k 7 9 S j t G N h N c f 2 w M y W S d O a 9 f m p t X X n A + 1 3 D X X 2 o n M 6 M d m q q W t Z Y 2 E Y s x K Y d x p C + + O J z W d C 3 G t D Q X P 7 u M p 0 8 e Y K 6 O r t k 7 O l t k A n A 1 J / 1 I u D z M F n S N D O 9 v P + E g W C v V 5 8 V G 3 6 K 5 u H f 0 9 D Y J H G v R 7 U P t F F B I 5 m G 1 Z p + 0 s 8 y 2 g k S q W P T 2 F G H t l p c 1 Y c S u F A J v S 0 E H I P D c C q s x a E A 0 7 C n u 0 e 8 f W 8 b c H l v B N C Y m A L l B E g B 4 i O E p F j D I M S k X j S a s c V F m e k u 5 5 k o z C i O O 0 l l S C Z E s j t i 5 S g c c t e + 7 F y C F W i 2 h Q K F t J J W q j V t d f V 5 Q N z m a 2 1 D U N l G R l 5 R S 2 u z S X l 7 g P N g I / k N U u B z 0 L x O J J b i Q g I L z I a H S Y c 3 a u B 3 h b h v p c 4 K E M X 0 m U p I Z b Q S x 5 3 9 K d 3 n U O u O G 8 R V A 7 s Q z j X 8 l U K p N Q J V w k L C Q 4 P P 1 j a h F D P K M X s B r v K 3 n T c b M f c A O z E X s y 8 A k A M I s 8 Z y a i h o W p A E M z K y 2 Z w M H G O I V s + D L M V Q T U B 9 X 1 T R 9 F P P n 7 P u u E H c N T m W R e v J N r L 7 G N h 3 f C 1 v O E e L X t + g S 9 T R M c c g c D q F m d e Z w i T X t Q I V 9 X X 5 n G L N g Y H i 9 U D v q Y C G w h v w p y b G T U o R c D T U 1 z f K t 4 f Z P A S g o e a X r B Z y a C N D I J B P t Z Y 1 9 7 I U D L j O w H J f H 6 r e / 0 L K e T t o J y c u D A c p t c o E b y w 9 n x i f E E 0 F L x r G q g J s O s G 1 H Y l E a H x s 1 F z 5 e s z O T k v + Z t I r f 6 H P 4 1 2 3 s w M k t 4 D J i G d q 6 y j d 1 g B k i C 3 G x M s H j x + c F 0 t L M d m h 6 d p z f 5 F E J W R C 3 G g o I Z X K u Y + P m 7 u 6 B + 6 j O A s y E y i S y o a 1 j W f m L R w r A X 2 M M 2 d P 0 3 e X L k t l s 7 C a o b O r W 7 S Y 8 5 w T M M P G X r 2 k 5 m Z 9 L S m c D v g s V u D i M x j b g i B u Z 0 e g 7 7 M W 4 H u D j h W 8 1 i m B M s R 3 x N i k W 5 i f p 4 f j H h p e a B Z T D 0 B f C o 8 / F t f d a 4 V E T j I V C O b 0 9 O E 3 Z v k 7 0 E 8 r r T t b L a 7 T U A K 0 Q i A V Z y I K x K m s a l l z P Z n y r b o N M z r h y W S K H j 5 8 K C Y V T L 3 v v 7 8 u g 7 s A t A q I J 1 t 8 s Z Z A + P z Z U 3 r w 4 L 5 M T e r q 2 S H X W S A / M R 8 Q n 8 H E W o j 1 N u J e 6 P t Y o s E E j C 0 u C D F m p i d p b n Z G + n Q w 6 7 z S G y 8 C n w W B r R H o Z Y 1 X F 4 1 S f 1 u G j n T C m 2 e J g h n v Q X o 0 U X R I F I h U u E Z J V P i M E T f W B c / 5 O 8 P 2 N 7 s G 0 0 s d n J l e F j 2 W T E b O G z j j r s A m P g 9 m Z q + 2 3 A H 9 m 6 X 4 k s w 2 F 0 8 Z V / b T Z 9 6 j s G O l L t I x y R b X d L R 3 0 M L i o s x U r + R u R 2 W 1 4 0 O b C S V i W j x / 2 J U W Z I D A C Y H v R I j l I d 8 + i c i q 3 D w f 2 y X v G M j V Q d 3 i g C 4 8 g h j M x U r d c J D o Z z / / 0 H y T e + A 6 p w Q k 7 F + S D N + O G B p D P 8 I c r I A g a 5 q m p k Y 6 w y R 6 / / 0 z 0 p f C n D s s P k T / C l u H X f 5 u U D T S Z 5 9 9 S k e O H p Z G y G q e c s Q c W 4 d t B J U W N Y J M 0 F K h U F i W 7 2 O C K 5 7 B k g o D t A i n E 3 7 W y t A 4 O F Z T z m o i l a J 3 T 8 8 j z F D / 3 t 6 K d W e r x Z V 9 q L p g T D K f m / 6 C W n e q 9 1 o 2 + 6 C V 8 Q b 3 t Q J 5 0 d X V I R N r b 9 + + S + P j E 7 K 7 0 c l T x 6 m z s 7 O Q V 3 i Z 2 k p o a K i X / J 6 c 2 N j k 5 E o 7 N N n v t c Q o k s K a c B r e e o W p R j j P Z O F j S z q c s 6 a d J Z o V p O 3 d t x P f 4 j p x Z x 8 K M O M O S q z t h X u s p V b r S z m x Y 8 c O W d W L / S d m p m d o 1 6 5 d M l v B i f q G K E 3 z O b s P R D l A A O 3 k b w T L y w h 9 L S V H q W Y q x J k w g 8 8 M m U A w Q y B L G H u N f q 6 Y l m f t B P K t p G 2 3 G q 4 l F P q 4 k p G c q f z H p G 4 f D D 5 b / 5 Q a z O v D t m N w V p Q D + 5 d j 0 H X w y l V 6 / P i J O D F Q Q Z 3 Y a O O F / h y 8 e L M z 0 + K 4 g N M C z h I h Q I E U T K Q C m f I U S + R p P o H v t E Q x z g g x / c x n x G M J Q d + K 6 4 L 0 r X L U 2 r r + x Y 7 v C l 5 o Z j d K e 8 O C 0 V I s p g V 0 m n r O e C 1 i I e m V N 7 S v B y A E T D + 7 S t Y J t O h 4 C R v c 7 g i f P X 9 B F y 9 c o s U Y x o R S 8 g Y O D B q v F 6 j w T c 3 N 4 n R o b m k V 8 y / K 5 i W c H L a f J I Q B c c Q Z w W k c P p r w C Y H k n I R M H C E X G l E t d y U T C 8 j E I d 5 o i P 7 T B + d O l t Q V N 4 l 7 N Z T X Z D R n 5 n b F t e f r 0 1 L p T I b z z f P a f S V Q 4 a H J j h 0 9 w v 2 s E 7 J v B X a c H X n 1 y l y x P m S w Y 4 0 D l k B w x Y M M c J 3 D y 1 c g F U j B 4 W T M W C C G T P Z c g X h C I n M 9 B N o K d Y H J F o m U L m R 0 E 5 h Q T C u X S j h o M x g b X 6 6 j U 1 F D W I 8 R J o O r K 6 x D q g S 8 6 R B b N 5 9 6 7 y T N z c x y H q / P 5 A N J s B u t h S X T / N w s L c 4 v S N y P m R w + n 3 j 9 F r l f V d R a K F v E L Z m K D a g Q S M o d J N J r 4 U J H / 6 m 9 H W / + q F x f 3 C C u 1 V B A W 2 O S M x E Z b A u g l F S 1 b v Y B N 1 + u X U v d v X O X D h 4 6 s P 4 O O 1 f s R D K F D D U J a 4 P m v 3 4 G Z T Q 1 O S k 7 y E b q 6 q m 9 q 0 s J A 0 I Y o m I m B Q a b F 8 y c v S K p E C 8 T S y w m k d 1 F F m m f f v 4 j u Z d b 4 c p x q B J h E k k / i j M Z s r 4 2 u / o x s e i l 8 4 + D X C l N w g p Y S H g p m d a + 0 k Y h 2 Q 0 x B F g J O A 8 B o Z y E C L C 2 w t x C 3 E U J Y 8 w 8 0 T L a G G K m x 9 A Y z E G n R t I y L p D I E U L r y j G T C u a e F 3 u v O e u H y 8 R 1 y z f K p a O l 2 D p p A Z U W 9 n b Q U k s p D 3 3 1 I E R z T J q V q v r o g p c 7 + k R 3 R t d P K J h k I M G 3 3 1 6 g i x c u y l 4 V r w P m / l k y W U I h 1 H 3 V w 3 J s R Q Z t j U m H / d r h r F h I F N P U X V 4 s X y l r J o 6 Q y b j I Z e Y E h z / + 8 v 2 K d c R V c v H e 0 1 X a v q 3 H 4 5 d c S b y Y Y + b j A F t l + U q I V E 6 y d 4 5 3 / P 2 9 j T k 6 3 J 3 m P D A J B s P D w + Q J N l J / 3 / p 3 P 0 J l R p 7 C O V E f j c r M d g B 5 a / M a r n F M B c K S d c C S C W L j 4 t 5 2 p O s 0 I x A L D o o E 3 R y N 0 G I C 5 z G 1 i M + B L C z 4 n E 4 7 w j S j j E w v s i 8 G w H S j X C Z J f / O 3 / 0 q + 1 8 1 w d R / K I h j g A p B W S g t A T E C 0 b K Y i b 7 m W e s f f P z L v p a 8 f h e j R Z N G b h + l G 2 N x m I 2 Q C Y C o i H 1 t b W m h o 6 D 7 N z x f f f I j F f 1 i O A W 9 d w M w o t 6 S x I Q a M M V H W S S Y R 0 U R Z f R G B 3 0 + L S Z w 3 1 o a E D s 0 E g a a S s r a a C Y T L U m P j 2 1 / y v x m o C k L t 6 G T i S M H Y j N Z C U C e F 6 x X s W w G 8 1 Y + n f H R z J C D 5 g X d K z c 7 M r n t R Y D m w h g l v g 8 f O R A B I F q m L i j n X 0 t J K c 7 P T k v c Q O w M d n j t c 1 9 j U X D h X E N F Q e V k I O T H P m t C U n Z 7 T v n E p m Z y i k 2 N z u T T 9 + b / + Q p 7 H 7 X C / U 8 J I J M Q E M h l t W z a 0 h k Z J S Y F u R 4 x z 3 + m r G x O 0 e / c u 6 t v Z V 3 G W x F p h t c v L l y P i U i 8 H z n d 0 d s t 3 T E y M C 6 G Q 7 4 X + U J l Y c w + k q 2 9 o o r t j Z o m G J Q / 3 l X S w 1 h w 7 N R P I h D R u R L u 6 W p f V B 7 e K 5 9 L 9 Z 1 X T x N 9 7 z P 0 G 9 K V 8 f u 5 I + 8 n D n W k f H 3 u 8 W D O l u 5 F u G b b w u w O + P H 0 + k G K z b 5 b N t Q d 0 9 u x p 4 2 h 4 P W A m w o z D x i 8 L C 5 g x z o T p 6 J C 3 H T Y 1 N h b y U 4 N S B w T I B D N v c W F e 4 t j 7 H N 9 p r 3 H 2 n U C M C 8 M B 1 q q c Z o j i d D b Y J R o 4 h y U a + p Z C X a a R 5 f B v f / U X V d N g V o X J Z w G P a d H s 4 7 4 U F 4 w W C g o P G y h W R 6 Z v N v A a T t T 5 h v q G N W s o v C U R m g M 7 1 Z 4 4 f o w + + e Q j + v j j j 2 i Y T c d Q E K t o l U A q p R o H S 0 X w f S A Q H B R N b A q i f 6 Q E K i U T C P J g l M 1 D S V N t h P u p Z s K 1 D m J J C D M P p F K N F a 0 L V 1 W 5 V h W h B v Y E 1 F w Q u 7 p Y E G o G w p R w 5 y r O t w 2 8 J g a / G j v Q t r W 1 r j o W B c 0 C r Q R t J C 8 Y Y G I g 3 / C 5 H d x / A k A k G 0 J Q + S 2 x c L 0 d Z 7 J z 8 3 C M g V 0 x 3 T i O P S I w 7 S i e 8 t L o Q o D T t J z k M y g 3 Q x g R W 6 a c Z o m k u 8 W m 6 S 9 / + S / k O a o F V d O H s t L S 6 O U C U N e q F p I J C w W 8 R V O U t p D I W v X 1 V T c Y U l h t B y Q s Q o R Z V w 4 Q B 6 Y f S G Z J B C l o H A 5 B R p D I p m n e K x H g l M B 3 i x l I A V p I h + j q c y z r R z n p d Q V S m c 8 I i b g s x T R E C F c 5 y p b D / r 1 9 y 8 r f 7 e L 5 7 k H 1 9 K E s b t 2 L c b + J W 1 X u P 6 E v h R Y T / S q 0 s D J G J S 7 g L V C + p l V / 1 8 D o / J c H 9 E 2 D M O V A B m g f v P D 6 6 Z O n 1 N 3 T L e + S w h v i 4 7 E 4 x e I x + v D D D 5 b 1 s 1 D R 7 9 4 d E l M Q k 1 7 x m Z 0 7 + + R + q O T Y t s z P n 8 E k X F R + u N C d 5 i D i I 9 M p u j 8 Z E c J A a x X J x N e Z x k 8 s C 2 g h I R P M u + V 9 p 3 w m R b / + z S / M k 1 U P m F D P q 4 5 Q i U S O H j w B q d R B o W Q C q b D Z i G 4 4 A l K p 6 Y O m 4 x 1 h i w i F l 0 W f 3 K E L B + F k u H P n r v S N s D Q e b z + E V r l 8 e Z C O H T 0 s S y 1 G R 8 e Y T F 4 h H c h i g b g V V H a 8 x O 3 c u Q 9 k 3 w c v 9 5 H U z C v 2 q V R U k y U z O b r 8 x M 9 9 J R w X t V A 5 m U Q j C Z m U l E j X P S O g m f T N 7 t l M k v 7 N v / 0 p t b 6 D H X I 3 G 1 X V h 7 I I h 7 0 U 8 M N 2 R 8 G o d 0 g L y 4 S F A l W P l J V a x c H O 4 v 5 6 W J 4 x s H + A n r B m A p n Q N 0 I a P H / N T D I c d 3 Z 2 0 M T E p G z i A r I h b 2 x + W Q G h M D d v a O g e t 0 l e R 5 8 J W k f D j J A l S w / G P X R x G D P K k W 7 z H u V h y 6 K U T B r X s K i t l F Q w 9 e q j k a o k E 1 C V h A I O D T R y I a M w j N m A w p C 4 m h J S Y B L q e F U t A + + a s g B h M M X n x I l j E r e w L 3 B D X k B z Y 9 k G 1 k 1 d / / 6 G a C + 7 w t Y S B p o d 3 j + Y e f w p z d M C U d T E Q 9 r X D / z 0 Y k b N R f X c a Z 6 L F O L 8 O Q 4 t m W w Z F c w 9 D s X k k z J M 0 y / + + l / K s 1 Y j q s 4 p 4 Z T d f V E p A D E f j E h r i N B R g D h G C w t T p R Y h M 5 w Z W H V 7 7 d r 3 F A 4 F u Y X X z S w t r B b S U D U 2 z M L 3 T p + i o 2 w K P n 7 8 l A Y H r + p i Q E M G u O C x N 4 U l k 5 A A R A I p O E + v P l P v X W G g F o S T 0 O Y 7 4 g h t 2 S i Z C s c I p T F E X A n 1 x U 8 / q l j W 1 S I Y E q 3 a f y 3 N I f J 7 1 f R z F o 4 W P N I s q d C y 6 r F W A E O u z d Z c W + j p A 6 B l 9 u z Z T Q 2 N x a X s l k h F M u l v t 2 k g F 7 x 6 + / b 1 i 4 M H W g 3 p I A 7 m 9 G F + I L Q U n B I 6 m J s y + Y h 9 I e w 9 c K y h J Z / N 6 0 J Z W D J x i D 3 4 U F 5 6 T z S I O h G 2 q S l K / X t 3 O U q 4 + v 5 V r c l n c e J o O 9 s b h k x c S A V b X O K G R B I 3 h W 0 K W g q d K x Y q F y o a / + G 7 W a k e N E e c z 8 t F y o T A 7 6 k k W u m V L I X 8 M H l x / 9 4 D O n B g Q K 7 D e f S v 9 u z Z R d M z 0 8 Z V j n z S 7 8 D 5 O y M g n u Y n j j V u i O M M b d y S y Z S N d U S g z 5 T l + 3 M h s q n n / t n k q 6 H q C Q W c O t 4 p / a m C g 8 K Y g U o k F i l s W 3 k g X D l E u K I Z 8 0 e o x H + 0 0 l Q P e h y 7 z G I w V T 2 b + B 3 l m s m S C q G m W 8 E + f j E 2 7 5 4 + e U Z 3 7 g 7 R 1 a v X R H v A G 3 j 8 2 D F Z a Y t + 1 d z c D F / P 5 G A Z X 0 S / S f P T z q 2 U + y G f h W T I f x M X M i m J C m R C n 4 n L S d P S 9 H e / / v f y 3 N U O z + V H L 6 q s C l V G L J a i 2 0 N T h P E p d a P D n a 5 u d H W h F 9 3 p G K O S O I d o 0 Y v C l d H E N 4 x 3 w E g Q w + K L / U m 2 2 / N C i q W l h L x W V E + b h m I V s Q R D 3 G q a G 9 d v y m 6 z y D M l X 5 G c W M b x / a s G M 5 V I G y Z d J K i f V V K p R S D H J l 5 o 4 J h A V j v B R Z 7 L p O g v f v F n 1 N H R J r + n 2 o E a x E H 1 S z Q a o v o 6 X 6 H Q r O l X b C l N I R v R O F p O D k 1 F K H i p W L S f p Z W O / / B 3 b D 0 K z 2 P I 4 v f m + J f n Z H Y D p h L B H S 4 V m i u 4 d W 1 X E p l v B z G k k D S O 4 z W d c J M f g 4 e Q G x y b r u T Q + X i D L + u Z E H q s h N H 8 E k t A 8 t X k c 1 k a 8 h p E s t 4 8 h C B T T 2 8 n k w l r u C q X a 7 W J 5 8 q j l + 6 o L Z u E 7 6 4 8 o 2 y e N V B h 9 o R q K R x b T V W i o c x M d a u h n B q L / 8 g 9 + U j i c q R J j E J E U D z H f z a b g C C S R s x / D T 8 f S I i H 7 8 6 d O 3 T w 4 A F + R J h 7 S r a i c I q E x Q b C K V Z D x e N L N D k 5 Q b 2 9 v Y W 0 g m b i + K t Z D z 3 E G z J A I n w W o Z B K i S X X g 0 g O M k k I c 4 / T r F Y S M 0 9 I l a R Q K E C / / v u / k l 9 W K 6 g 5 Q g E X v 3 v C 7 T Z I o 2 Y f z E C Z o g Q y C a k s m Z R A p e Z f 0 e y z p A J P l h F M I w a F F E 3 j C r c y C l c a K D k K k M 9 r F N C o X s P V 2 B H m 6 X B 3 h j r q k r K n + b H j R y V N i Y I o r j L H I A j / m + Z + T 1 0 w R w H s e W i u B W l m Z q Y J r 8 j B p v + Y D 4 h 9 + / y y r 5 4 S 6 t Y r H 8 3 G i u S y 5 p 0 1 9 y S 9 h E w O U k F L Q S M J s d T M w 5 s 0 A n z / / / R f / l r z t Y b g u T J c e 4 Q C z l 8 c 5 i p k t Z M h E 5 P L V y A V N B U T w U E u u 4 1 u k V w q q O U S y n 9 z D b 5 E z p k 0 C 0 R R o 9 c D S 5 J K E G J o K I F e L O G X 3 H / C f u U A 9 o D Q c / y 3 R J D E Z O C K f 2 v E T 0 e 7 9 e 3 r q m X 0 m q G h I d q / f 7 8 Q A / P 4 7 j 9 4 S L 0 9 3 b L I c P C p n x J p J Y 1 q L Y g h k 0 k r c f o Y Y h X M P E O o o q T I 7 / P S 3 / / D f 5 D n r j U w o U a 0 p G o M q C j f n n / I v U T V U E 4 n R b m m q m z + G e L g G D e 0 a a C P h E j S U M 5 p T O L 8 5 U 6 K M U q P F M V s L 8 T 4 c x Z c 1 Q s n 8 F t M z F y S Z y 2 T p 3 N 7 l u j W r T v y 3 i d J 5 Z M q z n i 5 q H Z S s y 4 v e 5 x j x g S m J 6 n 2 U U 1 0 7 d p 1 C n c f p 6 m Y r n O y Z H K a e p p W 1 E g F D W W 8 e g j V z G N i S Z 8 p y X l N 9 J v / + n f F v K s x w O i u S a D A z n 2 4 j / J s Z s h Y R 5 m o k 8 K Y J A W x L a u p J C K o H K h I t m X W S m O P y y t Z 8 Z x T 9 D O l U j y P 6 1 e + B 8 d N x d V r N U y y 1 g A h s O Z I n 9 v p Z L D f s V y c 1 + G 3 Y k 4 f C G W 1 D O 6 V S C Y o 2 N x H k 4 s + O d b P 4 b w z j 0 y e i S m n o R x b d z i H M O / U E a E T X r F N 9 K 9 + 8 z c 1 S y b A M 1 i j G s q J r 7 6 + y 7 + 0 a P 6 p a 9 1 o K q u h H F o K r 6 + U Q m c p 0 V h G O 0 n U o a m Q o E n m m O F B r h Y P X w 9 o F K u O L K B N N F I 8 L w n Q L E Q N 4 R y 9 1 5 e i 6 a k p 0 S 5 1 d V F z j Z p z 8 v k y c Z p 5 0 E Z z c z F 5 k z q 2 U 7 b 9 J Z y 7 + R J 7 5 5 l j E F Q 0 F 4 i F t F K y K 9 m 0 0 d G F n / D m g V x o y N S z h w b N 5 2 M y / e d f U i j s 3 n 3 J N w P b g l D A V 1 / f 4 e o G w l i T z 5 q A S i Q l F x N D j o u O C p B E S Q T S M E M K c Q a H Y I 0 E c k 7 + a 1 y A r D X X r g D N f F M E h Z L g S q + B I 6 4 n U e G R d n J H h h p D W f H M w e E i f S g Q B o J / u I 5 F S A Q x R I I I Q R B y 2 h + u P K J o c z c 1 R K M 0 x y R K p H C N k 0 h K H q s l 9 Z h J h D Q h k 2 o 2 0 V I 4 L i d T N i V v X P z N P / x H e f 5 a h 2 f w 8 f Y g F P D 7 f / 6 B q 5 o l l I Y r a i q Q x p B L x U E u U A T / O S 6 E E c Y o b T S N g V z F N X q 0 K q Q Q u J J b c L U 2 i T i Q I 0 T M / z x 9 u j c p F R b j T 3 1 9 f Z J m S W S J o 4 I k k M M c O z Q U 4 s O T X n o 1 h 2 t A M B A H 1 1 g C O U l k 0 m D y m T T s 7 K o z y a G Z Q K a i N 0 9 M a 0 7 H R N 1 a d U B U A h P q l Z b V N s G l S / d o Y T F p C A X z T 7 W T k q x I K N V Q S i Q N V f i P p C l Z T B q A d E 3 U Q 4 n Y r D W J r 4 W 5 F g Q o i X A F l 6 A Y n u t P k Y 9 t S k w 1 w q B u W 1 u b E s E K / j m P y 7 W T J R W I w s e X H m O v D k s i n D M E Y p I 4 t R R I U w i h l U A i k E n 6 V S A R 4 q y h m E y Y C t b V 3 U n / 7 q + q d y n G R r D t C A X c u P 6 I x s b n y W 7 v r K R C X A m l G o s p s Y x U G v I f c w y i I M R d i 6 H + 5 z 9 c a Q V 6 4 v U w 5 C n 5 a z 6 O y m 9 i 1 N e c o d 0 t W V m q g e U V J W T C P x u 3 4 i A T R D W N E m s x Q f Q D 9 5 c K G k z O W T L Z U E m l B D J k M o Q q k q l o 5 o F M m O h 6 8 N A A f f n z T / W x t x E 8 V 7 c h o Y D Z 2 U W 6 y N q K W V N 0 V B T I p M R C W K K p M C 1 B i F M U / q P k k R C n l T x y D j C 5 a w 9 X A t d n A 8 s i / L d x j f m 8 e f p w d 0 r S p 6 e m 5 f W f I e z r g H + 4 A f 7 j W i O i X R A v 0 V B 5 m f X w n C W T Q Z q D R H K t E q e g l Q p k U m + j 9 f q p A 0 L N P C U U y I Q B W z / 9 5 S / + n D q 7 N r Y l d L X D c / X J 9 i Q U g A r z 2 9 9 e 4 8 r A G S G a S k 0 / p / k n H j 8 n q S Q E g R x x h q a V k U q O k L 1 6 D B R j R S w r A K 7 Y E t g z H E i c / 3 / U n 5 T 4 y M u R w q w G H F v C 4 B r t L x X J h C l D E 4 t m W Y c x 6 Z R E J m 7 I J K Q x J L J h i W a C R g K J k G Z I J F q J t R O I W B e t o 1 / 9 / S 9 p L Z t s 1 i a I / j 9 S E Q 1 e m T D w 6 g A A A A B J R U 5 E r k J g g g = = < / I m a g e > < / T o u r > < / T o u r s > < / V i s u a l i z a t i o n > 
</file>

<file path=customXml/itemProps1.xml><?xml version="1.0" encoding="utf-8"?>
<ds:datastoreItem xmlns:ds="http://schemas.openxmlformats.org/officeDocument/2006/customXml" ds:itemID="{469F7E8E-5BEF-48CE-8222-104E582C4399}">
  <ds:schemaRefs>
    <ds:schemaRef ds:uri="http://www.w3.org/2001/XMLSchema"/>
    <ds:schemaRef ds:uri="http://microsoft.data.visualization.engine.tours/1.0"/>
  </ds:schemaRefs>
</ds:datastoreItem>
</file>

<file path=customXml/itemProps2.xml><?xml version="1.0" encoding="utf-8"?>
<ds:datastoreItem xmlns:ds="http://schemas.openxmlformats.org/officeDocument/2006/customXml" ds:itemID="{A52E7969-CFBF-4F16-A0D8-93EDD0C4FA96}">
  <ds:schemaRefs>
    <ds:schemaRef ds:uri="http://www.w3.org/2001/XMLSchema"/>
    <ds:schemaRef ds:uri="http://microsoft.data.visualization.Client.Excel/1.0"/>
  </ds:schemaRefs>
</ds:datastoreItem>
</file>

<file path=docMetadata/LabelInfo.xml><?xml version="1.0" encoding="utf-8"?>
<clbl:labelList xmlns:clbl="http://schemas.microsoft.com/office/2020/mipLabelMetadata">
  <clbl:label id="{6d4a1d0b-1085-4621-a04c-793d50865184}" enabled="1" method="Standard" siteId="{052126ec-16f8-47eb-ae56-6886b94a93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Matriz de Riesgos Corrupcion</vt:lpstr>
      <vt:lpstr>Hoja6</vt:lpstr>
      <vt:lpstr>Mapa Calorimetrico</vt:lpstr>
      <vt:lpstr>Hoja3</vt:lpstr>
      <vt:lpstr>Hoja2</vt:lpstr>
      <vt:lpstr>Hoja1</vt:lpstr>
      <vt:lpstr>Probabilidad Impacto</vt:lpstr>
      <vt:lpstr>Calificación diseño control</vt:lpstr>
      <vt:lpstr>Calificación ejecucion control</vt:lpstr>
      <vt:lpstr>Solidez del control</vt:lpstr>
      <vt:lpstr>Desplazamiento RI</vt:lpstr>
      <vt:lpstr>'Matriz de Riesgos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 2 Mapa de Riesgos de Corrupción 2024</dc:title>
  <dc:subject/>
  <dc:creator>Diana Alicia Castro Roa</dc:creator>
  <cp:keywords/>
  <dc:description/>
  <cp:lastModifiedBy>Diana Alicia Castro Roa</cp:lastModifiedBy>
  <cp:revision/>
  <cp:lastPrinted>2024-10-04T16:32:20Z</cp:lastPrinted>
  <dcterms:created xsi:type="dcterms:W3CDTF">2019-08-31T23:05:49Z</dcterms:created>
  <dcterms:modified xsi:type="dcterms:W3CDTF">2024-12-20T18:57:30Z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1d0b-1085-4621-a04c-793d50865184_Enabled">
    <vt:lpwstr>true</vt:lpwstr>
  </property>
  <property fmtid="{D5CDD505-2E9C-101B-9397-08002B2CF9AE}" pid="3" name="MSIP_Label_6d4a1d0b-1085-4621-a04c-793d50865184_SetDate">
    <vt:lpwstr>2022-04-13T13:46:54Z</vt:lpwstr>
  </property>
  <property fmtid="{D5CDD505-2E9C-101B-9397-08002B2CF9AE}" pid="4" name="MSIP_Label_6d4a1d0b-1085-4621-a04c-793d50865184_Method">
    <vt:lpwstr>Standard</vt:lpwstr>
  </property>
  <property fmtid="{D5CDD505-2E9C-101B-9397-08002B2CF9AE}" pid="5" name="MSIP_Label_6d4a1d0b-1085-4621-a04c-793d50865184_Name">
    <vt:lpwstr>Criticidad media</vt:lpwstr>
  </property>
  <property fmtid="{D5CDD505-2E9C-101B-9397-08002B2CF9AE}" pid="6" name="MSIP_Label_6d4a1d0b-1085-4621-a04c-793d50865184_SiteId">
    <vt:lpwstr>052126ec-16f8-47eb-ae56-6886b94a9358</vt:lpwstr>
  </property>
  <property fmtid="{D5CDD505-2E9C-101B-9397-08002B2CF9AE}" pid="7" name="MSIP_Label_6d4a1d0b-1085-4621-a04c-793d50865184_ActionId">
    <vt:lpwstr>0156b1ff-6cb5-49bd-8f86-8e189b6e8a82</vt:lpwstr>
  </property>
  <property fmtid="{D5CDD505-2E9C-101B-9397-08002B2CF9AE}" pid="8" name="MSIP_Label_6d4a1d0b-1085-4621-a04c-793d50865184_ContentBits">
    <vt:lpwstr>0</vt:lpwstr>
  </property>
</Properties>
</file>