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john.burgos\Desktop\"/>
    </mc:Choice>
  </mc:AlternateContent>
  <xr:revisionPtr revIDLastSave="0" documentId="8_{FC32E0F9-AF06-4B6D-842A-B3FA02BCB151}" xr6:coauthVersionLast="47" xr6:coauthVersionMax="47" xr10:uidLastSave="{00000000-0000-0000-0000-000000000000}"/>
  <bookViews>
    <workbookView xWindow="-120" yWindow="-120" windowWidth="29040" windowHeight="15840" xr2:uid="{3782085D-1A02-435D-9AF5-30BB56E5C0CF}"/>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G33" i="1"/>
  <c r="E33" i="1"/>
  <c r="O31" i="1"/>
  <c r="G31" i="1"/>
  <c r="E31" i="1"/>
  <c r="O29" i="1"/>
  <c r="G29" i="1"/>
  <c r="E29" i="1"/>
  <c r="G27" i="1"/>
  <c r="O27" i="1" s="1"/>
  <c r="E27" i="1"/>
  <c r="G25" i="1"/>
  <c r="O25" i="1" s="1"/>
  <c r="E25" i="1"/>
  <c r="M7" i="1"/>
</calcChain>
</file>

<file path=xl/sharedStrings.xml><?xml version="1.0" encoding="utf-8"?>
<sst xmlns="http://schemas.openxmlformats.org/spreadsheetml/2006/main" count="37" uniqueCount="36">
  <si>
    <t>Nombre de la Entidad:</t>
  </si>
  <si>
    <t>EMPRESA DE TRANSPORTE DEL TERCER MILENIO TRANSMILENIO S. A.</t>
  </si>
  <si>
    <t>Periodo Evaluado:</t>
  </si>
  <si>
    <t xml:space="preserve">  01 DE ENERO A 30 DE JUNIO DE 2025</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</si>
  <si>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</si>
  <si>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</si>
  <si>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</si>
  <si>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</si>
  <si>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Todos los componentes del Sistema de Control Interno de TRANSMILENIO S.A. se encuentran operando de manera integrada.</t>
  </si>
  <si>
    <t>¿Es efectivo el sistema de control interno para los objetivos evaluados? (Si/No) (Justifique su respuesta):</t>
  </si>
  <si>
    <t>Si</t>
  </si>
  <si>
    <t>De acuerdo con el análisis y resultados obtenidos de la presente evaluación y aplicando el instrumento diagnóstico suministrado por el DAFP para la construcción del presente informe, el Sistema de Control Interno para Transmilenio S.A se mantiene en 99% con respecto al seguimiento con corte a 31 de diciembre de 2024. Por lo tanto, es efectivo el Sistema de Control Interno al interior de la Entidad.</t>
  </si>
  <si>
    <t>La entidad cuenta dentro de su Sistema de Control Interno, con una institucionalidad (Líneas de defensa)  que le permita la toma de decisiones frente al control (Si/No) (Justifique su respuesta):</t>
  </si>
  <si>
    <t xml:space="preserve">Como se pudo observar en el desarrollo de la presente evaluación, desde las funciones de las líneas de defensa se construyen y se documentan los diferentes mecanismos que permiten dar cumplimiento a los lineamientos estratégicos de la Entidad los cuales están alineados con los objetivos operacionales. Adicionalmente, estos mecanismos se encuentran debidamente documentados y socializados al interior de Transmilenio S.A. por medio de los diferentes mecanismos de difusión destinados por la Entidad.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</si>
  <si>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</si>
  <si>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</si>
  <si>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</si>
  <si>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</si>
  <si>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</si>
  <si>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</si>
  <si>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</si>
  <si>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</si>
  <si>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Con respecto al seguimiento anterior, el componente Ambiente de Control mantiene el debido control cumpliendo así con los objetivos estratégicos definidos por la Entidad. De igual manera, atendiendo los lineamientos emitidos por el Departamento Administrativo de la Función Pública - DAFP. En este sentido, se sigue fortaleciendo el sentido de compromiso, integridad, valores y principios al igual que establecer responsables, metas, tiempos que facilitan el seguimiento y aplicación de controles por cada una de las dependencias.
El proceso Gestión del Talento Humano tiene un carácter estratégico primordial con el despliegue de actividades clave para el cumplimiento de los objetivos institucionales.
La entidad tiene definida y aplicada claramente las líneas de defensa lo que facilita la evaluación del funcionamiento del Sistema de Control Interno. </t>
  </si>
  <si>
    <t>Los lineamientos del componente «ambiente de control» están enfocados y alineados en asegurar el cumplimiento de los objetivos institucionales, adaptados a las necesidades de la Entidad y en conformidad con las directrices del Departamento Administrativo de la Función Pública (DAFP). Se han mantenido los esfuerzos para seguir promoviendo y reforzando la cultura del autocontrol, continuando con actividades de sensibilización y apropiación entre los colaboradores de la Entidad. Esto tiene como objetivo resaltar las responsabilidades de cada servidor en cuanto al desarrollo, mantenimiento y fortalecimiento del sistema de control interno como primera línea de defensa.</t>
  </si>
  <si>
    <t>Evaluación de riesgos</t>
  </si>
  <si>
    <t xml:space="preserve">El lineamiento de Evaluación del riesgo con respecto al seguimiento anterior mantiene su debido control contando con objetivos suficientemente claros para identificar y evaluar los riesgos lo que permite ejercer un control eficaz en los diferentes procesos de la Entidad.
La Oficina Asesora de Planeación mediante su asesoría y acompañamiento ha implementado de manera efectiva la metodología de riesgos acorde con lo definido por el Departamento Administrativo de la Función Pública - DAFP.
La Entidad cuenta con el Manual del Sistema de Gestión del Riesgo M-OP-002  (versión 7). Además, cuenta con anexos específicos para cada tipo de riesgo, tales como: gestión, corrupción, interrupción del negocio, política SARLAFT y seguridad de la información. </t>
  </si>
  <si>
    <t xml:space="preserve">
Los lineamientos del componente «evaluación de riesgos» han sido reforzados dentro de la entidad, dado que se han adoptado las metodologías proporcionadas por el Departamento Administrativo de la Función Pública (DAFP) en materia de gestión de riesgos. Estas estrategias se han consolidado con la implementación del Manual del Sistema de Gestión del Riesgo M-OP-002 (versión 7), que establece una política de riesgos aplicable a toda la entidad, abarcando todos los procesos.
Es relevante señalar que este manual fue actualizado en julio de 2024, incluyendo la incorporación de los riesgos fiscales. Además, cuenta con anexos específicos para cada tipo de riesgo, tales como: gestión, corrupción, interrupción del negocio, política SARLAFT y seguridad de la información.  
</t>
  </si>
  <si>
    <t>Actividades de control</t>
  </si>
  <si>
    <t xml:space="preserve">Este componente se mantiene en 96% de cumplimiento con respecto al seguimiento anterior. Toda vez que a pesar de que la entidad cuenta con un despliegue de políticas y procedimientos y se establecen responsabilidades sobre la ejecución de estas aún se presentan debilidades en la aplicación de controles en los diferentes documentos que hacen parte del sistema y que se evidencian sus incumplimientos en los trabajos de aseguramiento realizados por la Oficina de Control Interno.
Estas oportunidades de mejora se documentan en los planes de mejoramiento con el propósito de identificar las causas raíz que originaron estas desviaciones y se realizan seguimientos con frecuencia trimestral para subsanar los incumplimientos evidenciados en las auditorías. </t>
  </si>
  <si>
    <t>Los lineamientos establecidos para este componente han demostrado ser eficientes y efectivos; sin embargo, aún es necesario abordar de manera integral el siguiente aspecto:
12.4 Verificación de que los responsables estén llevando a cabo los controles según lo diseñado.
A través de las diversas evaluaciones y seguimientos realizados por la Oficina de Control Interno como tercera línea de defensa, se han detectado casos en los que los responsables no implementan los controles según lo establecido. Estas situaciones se registran como hallazgos, observaciones o recomendaciones en los informes de aseguramiento y cumplimiento. La Oficina de Control Interno lleva a cabo seguimientos periódicos para verificar y asegurar que se cumplan las acciones previstas en los planes de mejoramiento elaborados por los diferentes procesos.</t>
  </si>
  <si>
    <t>Información y comunicación</t>
  </si>
  <si>
    <t>Los lineamientos del componente Información y Comunicación están estratégicamente alineados con la misión, visión y las necesidades de la entidad. De igual manera, con lo que definido desde el Departamento Administrativo de la Función Pública - DAFP. Por tal motivo, se ha mantenido el cumplimiento del 100% lo que refleja un debido control del sistema de Control Interno.</t>
  </si>
  <si>
    <t xml:space="preserve">
Los lineamientos del componente «información y comunicación» están en línea con la misión y las necesidades de la entidad, así como con las directrices del Departamento Administrativo de la Función Pública (DAFP). Se dispone de lineamientos, políticas y procedimientos que aseguran un manejo adecuado de la información para los grupos de interés. Además, se siguen realizando esfuerzos para promover la sensibilización sobre la importancia de la cultura del autocontrol y para asegurar que los colaboradores entiendan sus responsabilidades en el desarrollo, mantenimiento y fortalecimiento del sistema de control interno, viéndolo como la primera línea de defensa.
</t>
  </si>
  <si>
    <t xml:space="preserve">Monitoreo </t>
  </si>
  <si>
    <t>Con respecto al componente de monitoreo el cual es ejercido por parte de la Oficina de Control Interno «Tercera Línea de Defensa» se mantiene su tendencia de 100% lo que demuestra que el control del sistema parte desde el compromiso que tiene esta Oficina con respecto al sistema de control interno aplicado mediante los 5 roles: Liderazgo estratégico, Enfoque a la prevención, Evaluación de la gestión del riesgo, Relación con entes de control y Evaluación y seguimiento.</t>
  </si>
  <si>
    <t>El cumplimiento de los lineamientos de este componente sigue siendo efectivo por parte de la tercera línea de defensa que asume la Oficina de Control Interno. Las labores de aseguramiento y cumplimiento se llevan a cabo de manera rigurosa, objetiva e independiente, fundamentadas en evidencias. Estas actividades se enmarcan en el desarrollo de las funciones y roles establecidos, y los resultados se reflejan en los avances alcanzados por la entidad en cuanto al sistema de control interno, así como en el respaldo recibido de la Alta Dirección a través del Comité Institucional de Coordinación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</si>
</sst>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color theme="1"/>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20"/>
      <color theme="1"/>
      <name val="Arial"/>
      <family val="2"/>
    </font>
    <font>
      <sz val="20"/>
      <color rgb="FF00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color theme="1"/>
      <name val="Arial"/>
      <family val="2"/>
    </font>
    <font>
      <sz val="12"/>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3"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4"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Border="1" applyAlignment="1" applyProtection="1">
      <alignment horizontal="justify" vertical="center" wrapText="1"/>
      <protection locked="0"/>
    </xf>
    <xf numFmtId="0" fontId="8" fillId="0" borderId="0" xfId="0" applyFont="1" applyAlignment="1">
      <alignment vertical="center"/>
    </xf>
    <xf numFmtId="9" fontId="18"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20" fillId="0" borderId="11" xfId="0" applyFont="1" applyBorder="1" applyAlignment="1" applyProtection="1">
      <alignment horizontal="justify" vertical="center"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1" xfId="0" applyBorder="1"/>
    <xf numFmtId="0" fontId="4" fillId="3" borderId="6" xfId="0" applyFont="1" applyFill="1" applyBorder="1" applyAlignment="1">
      <alignment horizontal="center" vertical="center" wrapText="1"/>
    </xf>
    <xf numFmtId="0" fontId="20" fillId="0" borderId="11" xfId="0" applyFont="1" applyBorder="1" applyAlignment="1" applyProtection="1">
      <alignment vertical="center" wrapText="1"/>
      <protection locked="0"/>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19" fillId="0" borderId="32" xfId="0" applyFont="1" applyBorder="1" applyAlignment="1" applyProtection="1">
      <alignment horizontal="justify" vertical="center" wrapText="1"/>
      <protection locked="0"/>
    </xf>
    <xf numFmtId="0" fontId="14" fillId="2" borderId="0" xfId="0" applyFont="1" applyFill="1" applyAlignment="1">
      <alignment vertical="center"/>
    </xf>
    <xf numFmtId="0" fontId="8"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3" xfId="0" applyFill="1" applyBorder="1"/>
    <xf numFmtId="0" fontId="0" fillId="2" borderId="34" xfId="0" applyFill="1" applyBorder="1"/>
    <xf numFmtId="0" fontId="0" fillId="2" borderId="35" xfId="0" applyFill="1" applyBorder="1"/>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11" fillId="2" borderId="23" xfId="0" applyNumberFormat="1" applyFont="1" applyFill="1" applyBorder="1" applyAlignment="1" applyProtection="1">
      <alignment horizontal="center" vertical="center" wrapText="1"/>
      <protection locked="0"/>
    </xf>
    <xf numFmtId="49" fontId="11" fillId="2" borderId="24" xfId="0" applyNumberFormat="1" applyFont="1" applyFill="1" applyBorder="1" applyAlignment="1" applyProtection="1">
      <alignment horizontal="center" vertical="center" wrapText="1"/>
      <protection locked="0"/>
    </xf>
    <xf numFmtId="49" fontId="11" fillId="2" borderId="25" xfId="0" applyNumberFormat="1" applyFont="1" applyFill="1" applyBorder="1" applyAlignment="1" applyProtection="1">
      <alignment horizontal="center" vertical="center" wrapText="1"/>
      <protection locked="0"/>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96E32161-929C-4DAB-8873-D117A698555C}"/>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john.burgos\Desktop\Evaluaci&#243;n%20del%20SCI%2030%20de%20junio%20de%202025\Anexo%20ESCI%20con%20corte%20a%2030%20de%20junio%20de%202025%20Final.xlsx" TargetMode="External"/><Relationship Id="rId1" Type="http://schemas.openxmlformats.org/officeDocument/2006/relationships/externalLinkPath" Target="Evaluaci&#243;n%20del%20SCI%2030%20de%20junio%20de%202025/Anexo%20ESCI%20con%20corte%20a%2030%20de%20junio%20de%202025%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1</v>
          </cell>
        </row>
        <row r="26">
          <cell r="N26">
            <v>1</v>
          </cell>
        </row>
        <row r="43">
          <cell r="N43">
            <v>0.95833333333333337</v>
          </cell>
        </row>
        <row r="55">
          <cell r="N55">
            <v>1</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8C71-2EE8-4C0E-8FD7-B817F2052358}">
  <dimension ref="B1:V38"/>
  <sheetViews>
    <sheetView tabSelected="1" zoomScale="60" zoomScaleNormal="60" workbookViewId="0">
      <selection activeCell="U19" sqref="U19"/>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71" t="s">
        <v>0</v>
      </c>
      <c r="F3" s="73" t="s">
        <v>1</v>
      </c>
      <c r="G3" s="73"/>
      <c r="H3" s="73"/>
      <c r="I3" s="73"/>
      <c r="J3" s="73"/>
      <c r="K3" s="73"/>
      <c r="L3" s="73"/>
      <c r="M3" s="73"/>
      <c r="N3" s="6"/>
      <c r="O3" s="6"/>
      <c r="P3" s="7"/>
    </row>
    <row r="4" spans="2:16" ht="18" customHeight="1" x14ac:dyDescent="0.3">
      <c r="B4" s="5"/>
      <c r="E4" s="72"/>
      <c r="F4" s="73"/>
      <c r="G4" s="73"/>
      <c r="H4" s="73"/>
      <c r="I4" s="73"/>
      <c r="J4" s="73"/>
      <c r="K4" s="73"/>
      <c r="L4" s="73"/>
      <c r="M4" s="73"/>
      <c r="N4" s="6"/>
      <c r="O4" s="6"/>
      <c r="P4" s="7"/>
    </row>
    <row r="5" spans="2:16" ht="41.25" customHeight="1" x14ac:dyDescent="0.3">
      <c r="B5" s="5"/>
      <c r="E5" s="8" t="s">
        <v>2</v>
      </c>
      <c r="F5" s="74" t="s">
        <v>3</v>
      </c>
      <c r="G5" s="75"/>
      <c r="H5" s="75"/>
      <c r="I5" s="75"/>
      <c r="J5" s="75"/>
      <c r="K5" s="75"/>
      <c r="L5" s="75"/>
      <c r="M5" s="76"/>
      <c r="N5" s="9"/>
      <c r="O5" s="9"/>
      <c r="P5" s="7"/>
    </row>
    <row r="6" spans="2:16" ht="18" customHeight="1" thickBot="1" x14ac:dyDescent="0.35">
      <c r="B6" s="5"/>
      <c r="E6" s="10"/>
      <c r="F6" s="9"/>
      <c r="G6" s="9"/>
      <c r="H6" s="9"/>
      <c r="I6" s="9"/>
      <c r="J6" s="9"/>
      <c r="K6" s="9"/>
      <c r="L6" s="9"/>
      <c r="P6" s="7"/>
    </row>
    <row r="7" spans="2:16" ht="93" customHeight="1" thickBot="1" x14ac:dyDescent="0.25">
      <c r="B7" s="5"/>
      <c r="I7" s="77" t="s">
        <v>4</v>
      </c>
      <c r="J7" s="78"/>
      <c r="K7" s="79"/>
      <c r="M7" s="11">
        <f>+AVERAGE(G25,G27,G29,G31,G33)</f>
        <v>0.99166666666666681</v>
      </c>
      <c r="N7" s="12"/>
      <c r="O7" s="12"/>
      <c r="P7" s="7"/>
    </row>
    <row r="8" spans="2:16" ht="18" customHeight="1" x14ac:dyDescent="0.25">
      <c r="B8" s="5"/>
      <c r="M8" s="13"/>
      <c r="N8" s="13"/>
      <c r="O8" s="13"/>
      <c r="P8" s="7"/>
    </row>
    <row r="9" spans="2:16" ht="18" customHeight="1" x14ac:dyDescent="0.2">
      <c r="B9" s="5"/>
      <c r="P9" s="7"/>
    </row>
    <row r="10" spans="2:16" x14ac:dyDescent="0.2">
      <c r="B10" s="5"/>
      <c r="P10" s="7"/>
    </row>
    <row r="11" spans="2:16" x14ac:dyDescent="0.2">
      <c r="B11" s="5"/>
      <c r="P11" s="7"/>
    </row>
    <row r="12" spans="2:16" x14ac:dyDescent="0.2">
      <c r="B12" s="5"/>
      <c r="P12" s="7"/>
    </row>
    <row r="13" spans="2:16" x14ac:dyDescent="0.2">
      <c r="B13" s="5"/>
      <c r="P13" s="7"/>
    </row>
    <row r="14" spans="2:16" x14ac:dyDescent="0.2">
      <c r="B14" s="5"/>
      <c r="P14" s="7"/>
    </row>
    <row r="15" spans="2:16" x14ac:dyDescent="0.2">
      <c r="B15" s="5"/>
      <c r="P15" s="7"/>
    </row>
    <row r="16" spans="2:16" x14ac:dyDescent="0.2">
      <c r="B16" s="5"/>
      <c r="P16" s="7"/>
    </row>
    <row r="17" spans="2:22" ht="23.25" x14ac:dyDescent="0.2">
      <c r="B17" s="5"/>
      <c r="C17" s="80" t="s">
        <v>5</v>
      </c>
      <c r="D17" s="81"/>
      <c r="E17" s="81"/>
      <c r="F17" s="81"/>
      <c r="G17" s="81"/>
      <c r="H17" s="81"/>
      <c r="I17" s="81"/>
      <c r="J17" s="81"/>
      <c r="K17" s="81"/>
      <c r="L17" s="81"/>
      <c r="M17" s="82"/>
      <c r="N17" s="14"/>
      <c r="O17" s="14"/>
      <c r="P17" s="7"/>
    </row>
    <row r="18" spans="2:22" ht="15.75" customHeight="1" x14ac:dyDescent="0.2">
      <c r="B18" s="5"/>
      <c r="C18" s="15"/>
      <c r="D18" s="15"/>
      <c r="E18" s="15"/>
      <c r="F18" s="15"/>
      <c r="G18" s="15"/>
      <c r="H18" s="15"/>
      <c r="I18" s="15"/>
      <c r="J18" s="15"/>
      <c r="K18" s="15"/>
      <c r="L18" s="15"/>
      <c r="M18" s="15"/>
      <c r="N18" s="16"/>
      <c r="O18" s="16"/>
      <c r="P18" s="7"/>
    </row>
    <row r="19" spans="2:22" ht="141.75" customHeight="1" x14ac:dyDescent="0.2">
      <c r="B19" s="5"/>
      <c r="C19" s="64" t="s">
        <v>6</v>
      </c>
      <c r="D19" s="65"/>
      <c r="E19" s="17" t="s">
        <v>7</v>
      </c>
      <c r="F19" s="83" t="s">
        <v>8</v>
      </c>
      <c r="G19" s="84"/>
      <c r="H19" s="84"/>
      <c r="I19" s="84"/>
      <c r="J19" s="84"/>
      <c r="K19" s="84"/>
      <c r="L19" s="84"/>
      <c r="M19" s="85"/>
      <c r="N19" s="18"/>
      <c r="O19" s="18"/>
      <c r="P19" s="7"/>
    </row>
    <row r="20" spans="2:22" ht="105.75" customHeight="1" x14ac:dyDescent="0.2">
      <c r="B20" s="5"/>
      <c r="C20" s="64" t="s">
        <v>9</v>
      </c>
      <c r="D20" s="65"/>
      <c r="E20" s="17" t="s">
        <v>10</v>
      </c>
      <c r="F20" s="66" t="s">
        <v>11</v>
      </c>
      <c r="G20" s="67"/>
      <c r="H20" s="67"/>
      <c r="I20" s="67"/>
      <c r="J20" s="67"/>
      <c r="K20" s="67"/>
      <c r="L20" s="67"/>
      <c r="M20" s="68"/>
      <c r="N20" s="18"/>
      <c r="O20" s="18"/>
      <c r="P20" s="7"/>
    </row>
    <row r="21" spans="2:22" ht="143.25" customHeight="1" x14ac:dyDescent="0.2">
      <c r="B21" s="5"/>
      <c r="C21" s="69" t="s">
        <v>12</v>
      </c>
      <c r="D21" s="70"/>
      <c r="E21" s="17" t="s">
        <v>10</v>
      </c>
      <c r="F21" s="66" t="s">
        <v>13</v>
      </c>
      <c r="G21" s="67"/>
      <c r="H21" s="67"/>
      <c r="I21" s="67"/>
      <c r="J21" s="67"/>
      <c r="K21" s="67"/>
      <c r="L21" s="67"/>
      <c r="M21" s="68"/>
      <c r="N21" s="18"/>
      <c r="O21" s="18"/>
      <c r="P21" s="7"/>
    </row>
    <row r="22" spans="2:22" ht="66" customHeight="1" thickBot="1" x14ac:dyDescent="0.25">
      <c r="B22" s="5"/>
      <c r="G22" s="19"/>
      <c r="P22" s="7"/>
    </row>
    <row r="23" spans="2:22" ht="102.75" customHeight="1" thickBot="1" x14ac:dyDescent="0.25">
      <c r="B23" s="5"/>
      <c r="C23" s="20" t="s">
        <v>14</v>
      </c>
      <c r="D23" s="21"/>
      <c r="E23" s="22" t="s">
        <v>15</v>
      </c>
      <c r="F23" s="21"/>
      <c r="G23" s="22" t="s">
        <v>16</v>
      </c>
      <c r="H23" s="21"/>
      <c r="I23" s="23" t="s">
        <v>17</v>
      </c>
      <c r="J23" s="24"/>
      <c r="K23" s="25" t="s">
        <v>18</v>
      </c>
      <c r="L23" s="24"/>
      <c r="M23" s="26" t="s">
        <v>19</v>
      </c>
      <c r="N23" s="24"/>
      <c r="O23" s="27" t="s">
        <v>20</v>
      </c>
      <c r="P23" s="7"/>
      <c r="Q23" s="28"/>
    </row>
    <row r="24" spans="2:22" ht="6.75" customHeight="1" x14ac:dyDescent="0.35">
      <c r="B24" s="5"/>
      <c r="C24" s="29"/>
      <c r="D24"/>
      <c r="E24"/>
      <c r="F24"/>
      <c r="G24"/>
      <c r="H24"/>
      <c r="I24" s="30"/>
      <c r="J24"/>
      <c r="K24" s="30"/>
      <c r="L24"/>
      <c r="M24"/>
      <c r="N24"/>
      <c r="O24"/>
      <c r="P24" s="7"/>
    </row>
    <row r="25" spans="2:22" ht="409.6" customHeight="1" x14ac:dyDescent="0.2">
      <c r="B25" s="5"/>
      <c r="C25" s="31" t="s">
        <v>21</v>
      </c>
      <c r="D25" s="32"/>
      <c r="E25" s="33" t="str">
        <f>+IF([23]Hoja1!$N$2&gt;=0.5,"Si","No")</f>
        <v>Si</v>
      </c>
      <c r="F25" s="34"/>
      <c r="G25" s="35">
        <f>+[23]Hoja1!N2</f>
        <v>1</v>
      </c>
      <c r="H25" s="34"/>
      <c r="I25" s="36" t="s">
        <v>22</v>
      </c>
      <c r="J25" s="37"/>
      <c r="K25" s="38">
        <v>1</v>
      </c>
      <c r="L25" s="39"/>
      <c r="M25" s="40" t="s">
        <v>23</v>
      </c>
      <c r="N25" s="41"/>
      <c r="O25" s="42">
        <f>G25-K25</f>
        <v>0</v>
      </c>
      <c r="P25" s="43"/>
      <c r="Q25" s="44"/>
      <c r="R25" s="44"/>
      <c r="S25" s="44"/>
      <c r="T25" s="44"/>
      <c r="U25" s="44"/>
      <c r="V25" s="44"/>
    </row>
    <row r="26" spans="2:22" ht="6.75" customHeight="1" x14ac:dyDescent="0.35">
      <c r="B26" s="5"/>
      <c r="C26" s="29"/>
      <c r="D26"/>
      <c r="E26" s="45"/>
      <c r="F26"/>
      <c r="G26" s="46"/>
      <c r="H26"/>
      <c r="I26" s="47"/>
      <c r="J26"/>
      <c r="K26" s="30"/>
      <c r="L26"/>
      <c r="M26" s="48"/>
      <c r="N26" s="48"/>
      <c r="O26" s="49"/>
      <c r="P26" s="7"/>
    </row>
    <row r="27" spans="2:22" ht="409.6" customHeight="1" x14ac:dyDescent="0.2">
      <c r="B27" s="5"/>
      <c r="C27" s="50" t="s">
        <v>24</v>
      </c>
      <c r="D27" s="32"/>
      <c r="E27" s="33" t="str">
        <f>+IF([23]Hoja1!$N$26&gt;=0.5,"Si","No")</f>
        <v>Si</v>
      </c>
      <c r="F27"/>
      <c r="G27" s="35">
        <f>+[23]Hoja1!N26</f>
        <v>1</v>
      </c>
      <c r="H27"/>
      <c r="I27" s="36" t="s">
        <v>25</v>
      </c>
      <c r="J27"/>
      <c r="K27" s="38">
        <v>1</v>
      </c>
      <c r="L27" s="51"/>
      <c r="M27" s="40" t="s">
        <v>26</v>
      </c>
      <c r="N27" s="41"/>
      <c r="O27" s="42">
        <f>G27-K27</f>
        <v>0</v>
      </c>
      <c r="P27" s="7"/>
    </row>
    <row r="28" spans="2:22" ht="6.75" customHeight="1" x14ac:dyDescent="0.35">
      <c r="B28" s="5"/>
      <c r="C28" s="29"/>
      <c r="D28"/>
      <c r="E28" s="45"/>
      <c r="F28"/>
      <c r="G28" s="46"/>
      <c r="H28"/>
      <c r="I28" s="47"/>
      <c r="J28"/>
      <c r="K28" s="30"/>
      <c r="L28"/>
      <c r="M28" s="48"/>
      <c r="N28" s="48"/>
      <c r="O28" s="49"/>
      <c r="P28" s="7"/>
    </row>
    <row r="29" spans="2:22" ht="409.6" customHeight="1" x14ac:dyDescent="0.2">
      <c r="B29" s="5"/>
      <c r="C29" s="52" t="s">
        <v>27</v>
      </c>
      <c r="D29" s="32"/>
      <c r="E29" s="33" t="str">
        <f>+IF([23]Hoja1!$N$43&gt;=0.5,"Si","No")</f>
        <v>Si</v>
      </c>
      <c r="F29"/>
      <c r="G29" s="35">
        <f>+[23]Hoja1!N43</f>
        <v>0.95833333333333337</v>
      </c>
      <c r="H29"/>
      <c r="I29" s="36" t="s">
        <v>28</v>
      </c>
      <c r="J29"/>
      <c r="K29" s="38">
        <v>0.96</v>
      </c>
      <c r="L29" s="51"/>
      <c r="M29" s="53" t="s">
        <v>29</v>
      </c>
      <c r="N29" s="41"/>
      <c r="O29" s="42">
        <f>G29-K29</f>
        <v>-1.6666666666665941E-3</v>
      </c>
      <c r="P29" s="7"/>
    </row>
    <row r="30" spans="2:22" ht="6.75" customHeight="1" x14ac:dyDescent="0.35">
      <c r="B30" s="5"/>
      <c r="C30" s="29"/>
      <c r="D30"/>
      <c r="E30" s="45"/>
      <c r="F30"/>
      <c r="G30" s="46"/>
      <c r="H30"/>
      <c r="I30" s="47"/>
      <c r="J30"/>
      <c r="K30" s="30"/>
      <c r="L30"/>
      <c r="M30" s="48"/>
      <c r="N30" s="48"/>
      <c r="O30" s="49"/>
      <c r="P30" s="7"/>
    </row>
    <row r="31" spans="2:22" ht="276.75" customHeight="1" x14ac:dyDescent="0.2">
      <c r="B31" s="5"/>
      <c r="C31" s="54" t="s">
        <v>30</v>
      </c>
      <c r="D31" s="32"/>
      <c r="E31" s="33" t="str">
        <f>+IF([23]Hoja1!$N$55&gt;=0.5,"Si","No")</f>
        <v>Si</v>
      </c>
      <c r="F31"/>
      <c r="G31" s="35">
        <f>+[23]Hoja1!N55</f>
        <v>1</v>
      </c>
      <c r="H31"/>
      <c r="I31" s="36" t="s">
        <v>31</v>
      </c>
      <c r="J31"/>
      <c r="K31" s="38">
        <v>1</v>
      </c>
      <c r="L31" s="51"/>
      <c r="M31" s="36" t="s">
        <v>32</v>
      </c>
      <c r="N31" s="41"/>
      <c r="O31" s="42">
        <f>G31-K31</f>
        <v>0</v>
      </c>
      <c r="P31" s="7"/>
    </row>
    <row r="32" spans="2:22" ht="6.75" customHeight="1" x14ac:dyDescent="0.35">
      <c r="B32" s="5"/>
      <c r="C32" s="29"/>
      <c r="D32"/>
      <c r="E32" s="45"/>
      <c r="F32"/>
      <c r="G32" s="46"/>
      <c r="H32"/>
      <c r="I32" s="47"/>
      <c r="J32"/>
      <c r="K32" s="30"/>
      <c r="L32"/>
      <c r="M32" s="48"/>
      <c r="N32" s="48"/>
      <c r="O32" s="49"/>
      <c r="P32" s="7"/>
    </row>
    <row r="33" spans="2:16" ht="192.75" customHeight="1" thickBot="1" x14ac:dyDescent="0.25">
      <c r="B33" s="5"/>
      <c r="C33" s="55" t="s">
        <v>33</v>
      </c>
      <c r="D33" s="32"/>
      <c r="E33" s="33" t="str">
        <f>+IF([23]Hoja1!$N$69&gt;=0.5,"Si","No")</f>
        <v>Si</v>
      </c>
      <c r="F33"/>
      <c r="G33" s="35">
        <f>+[23]Hoja1!N69</f>
        <v>1</v>
      </c>
      <c r="H33"/>
      <c r="I33" s="56" t="s">
        <v>34</v>
      </c>
      <c r="J33"/>
      <c r="K33" s="38">
        <v>1</v>
      </c>
      <c r="L33" s="51"/>
      <c r="M33" s="40" t="s">
        <v>35</v>
      </c>
      <c r="N33" s="41"/>
      <c r="O33" s="42">
        <f>G33-K33</f>
        <v>0</v>
      </c>
      <c r="P33" s="7"/>
    </row>
    <row r="34" spans="2:16" ht="15.75" x14ac:dyDescent="0.2">
      <c r="B34" s="5"/>
      <c r="C34" s="57"/>
      <c r="D34" s="57"/>
      <c r="E34" s="16"/>
      <c r="M34" s="58"/>
      <c r="N34" s="58"/>
      <c r="O34" s="58"/>
      <c r="P34" s="7"/>
    </row>
    <row r="35" spans="2:16" ht="15.75" x14ac:dyDescent="0.2">
      <c r="B35" s="5"/>
      <c r="C35" s="59"/>
      <c r="D35" s="57"/>
      <c r="E35" s="16"/>
      <c r="M35" s="58"/>
      <c r="N35" s="58"/>
      <c r="O35" s="58"/>
      <c r="P35" s="7"/>
    </row>
    <row r="36" spans="2:16" x14ac:dyDescent="0.2">
      <c r="B36" s="5"/>
      <c r="C36" s="60"/>
      <c r="P36" s="7"/>
    </row>
    <row r="37" spans="2:16" ht="13.5" thickBot="1" x14ac:dyDescent="0.25">
      <c r="B37" s="61"/>
      <c r="C37" s="62"/>
      <c r="D37" s="62"/>
      <c r="E37" s="62"/>
      <c r="F37" s="62"/>
      <c r="G37" s="62"/>
      <c r="H37" s="62"/>
      <c r="I37" s="62"/>
      <c r="J37" s="62"/>
      <c r="K37" s="62"/>
      <c r="L37" s="62"/>
      <c r="M37" s="62"/>
      <c r="N37" s="62"/>
      <c r="O37" s="62"/>
      <c r="P37" s="63"/>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A17935AD-C8B8-4592-8181-2CF88C116BA2}">
      <formula1>"Si,No,En proceso"</formula1>
    </dataValidation>
    <dataValidation type="list" allowBlank="1" showInputMessage="1" showErrorMessage="1" sqref="N20:O20 E20:E21" xr:uid="{78FB5A2A-8F3D-4C2E-981F-F7ED33D50AB7}">
      <formula1>"Si, No"</formula1>
    </dataValidation>
    <dataValidation type="list" allowBlank="1" showInputMessage="1" showErrorMessage="1" sqref="N19:O19" xr:uid="{40E8B140-040E-4257-AA16-0FE07B725414}">
      <formula1>"Si,No"</formula1>
    </dataValidation>
    <dataValidation allowBlank="1" showInputMessage="1" showErrorMessage="1" prompt="Celda formulada, información proveniente de la pestaña de deficiencias." sqref="E23" xr:uid="{83CD9ABF-60CE-46D7-83CE-570881CABABD}"/>
  </dataValidations>
  <pageMargins left="0.7" right="0.7" top="0.75" bottom="0.75" header="0.3" footer="0.3"/>
  <pageSetup orientation="portrait" verticalDpi="300"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Edward Burgos Pineros</dc:creator>
  <cp:lastModifiedBy>John Edward Burgos Pineros</cp:lastModifiedBy>
  <dcterms:created xsi:type="dcterms:W3CDTF">2025-07-21T16:44:19Z</dcterms:created>
  <dcterms:modified xsi:type="dcterms:W3CDTF">2025-07-25T19:21:11Z</dcterms:modified>
</cp:coreProperties>
</file>