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transmilenio-my.sharepoint.com/personal/katherine_prada_transmilenio_gov_co/Documents/OAP/3_2025/1_PTEP 2025/1_Formulación/V2/"/>
    </mc:Choice>
  </mc:AlternateContent>
  <xr:revisionPtr revIDLastSave="2887" documentId="8_{34DF0222-58EF-48E5-8C96-07BA77BFED6E}" xr6:coauthVersionLast="47" xr6:coauthVersionMax="47" xr10:uidLastSave="{5038F6E7-E624-446B-BB9F-4BA12E0A177C}"/>
  <bookViews>
    <workbookView xWindow="-120" yWindow="-120" windowWidth="29040" windowHeight="15720" tabRatio="891" activeTab="2" xr2:uid="{695E55EA-AB38-42AB-8138-125121904CE0}"/>
  </bookViews>
  <sheets>
    <sheet name="Contenido" sheetId="4" r:id="rId1"/>
    <sheet name="Información" sheetId="7" r:id="rId2"/>
    <sheet name="Matriz de Riesgos Corrupción" sheetId="1" r:id="rId3"/>
    <sheet name="Calificación de Riesgos" sheetId="3" r:id="rId4"/>
    <sheet name="Calificación de Controles" sheetId="5" r:id="rId5"/>
    <sheet name="Mapa Calorimétrico" sheetId="6" r:id="rId6"/>
  </sheets>
  <externalReferences>
    <externalReference r:id="rId7"/>
  </externalReferences>
  <definedNames>
    <definedName name="_xlnm._FilterDatabase" localSheetId="4" hidden="1">'Calificación de Controles'!$A$1:$W$42</definedName>
    <definedName name="_xlnm._FilterDatabase" localSheetId="3" hidden="1">'Calificación de Riesgos'!$A$1:$AJ$35</definedName>
    <definedName name="_xlnm._FilterDatabase" localSheetId="2" hidden="1">'Matriz de Riesgos Corrupción'!$A$2:$HG$43</definedName>
    <definedName name="CLASIFICACIÓNCONTROLES">'[1]NO BORRAR'!$B$4:$C$104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3" l="1" a="1"/>
  <c r="L3" i="3" s="1"/>
  <c r="L4" i="3" a="1"/>
  <c r="L4" i="3" s="1"/>
  <c r="L5" i="3" a="1"/>
  <c r="L5" i="3" s="1"/>
  <c r="L6" i="3" a="1"/>
  <c r="L6" i="3" s="1"/>
  <c r="L7" i="3" a="1"/>
  <c r="L7" i="3" s="1"/>
  <c r="L8" i="3" a="1"/>
  <c r="L8" i="3" s="1"/>
  <c r="L9" i="3" a="1"/>
  <c r="L9" i="3" s="1"/>
  <c r="L10" i="3" a="1"/>
  <c r="L10" i="3" s="1"/>
  <c r="L11" i="3" a="1"/>
  <c r="L11" i="3" s="1"/>
  <c r="L12" i="3" a="1"/>
  <c r="L12" i="3" s="1"/>
  <c r="L13" i="3" a="1"/>
  <c r="L13" i="3" s="1"/>
  <c r="L14" i="3" a="1"/>
  <c r="L14" i="3" s="1"/>
  <c r="L15" i="3" a="1"/>
  <c r="L15" i="3" s="1"/>
  <c r="L16" i="3" a="1"/>
  <c r="L16" i="3" s="1"/>
  <c r="L17" i="3" a="1"/>
  <c r="L17" i="3"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33" i="3" a="1"/>
  <c r="L33" i="3" s="1"/>
  <c r="L34" i="3" a="1"/>
  <c r="L34" i="3" s="1"/>
  <c r="L35" i="3" a="1"/>
  <c r="L35" i="3" s="1"/>
  <c r="L2" i="3" a="1"/>
  <c r="L2" i="3" s="1"/>
  <c r="AH3" i="3" a="1"/>
  <c r="AH3" i="3" s="1"/>
  <c r="AH4" i="3" a="1"/>
  <c r="AH4" i="3" s="1"/>
  <c r="AH5" i="3" a="1"/>
  <c r="AH5" i="3" s="1"/>
  <c r="AH6" i="3" a="1"/>
  <c r="AH6" i="3" s="1"/>
  <c r="AH7" i="3" a="1"/>
  <c r="AH7" i="3" s="1"/>
  <c r="AH8" i="3" a="1"/>
  <c r="AH8" i="3" s="1"/>
  <c r="AH9" i="3" a="1"/>
  <c r="AH9" i="3" s="1"/>
  <c r="AH10" i="3" a="1"/>
  <c r="AH10" i="3" s="1"/>
  <c r="AH11" i="3" a="1"/>
  <c r="AH11" i="3" s="1"/>
  <c r="AH12" i="3" a="1"/>
  <c r="AH12" i="3" s="1"/>
  <c r="AH13" i="3" a="1"/>
  <c r="AH13" i="3" s="1"/>
  <c r="AH14" i="3" a="1"/>
  <c r="AH14" i="3" s="1"/>
  <c r="AH15" i="3" a="1"/>
  <c r="AH15" i="3" s="1"/>
  <c r="AH16" i="3" a="1"/>
  <c r="AH16" i="3" s="1"/>
  <c r="AH17" i="3" a="1"/>
  <c r="AH17" i="3" s="1"/>
  <c r="AH18" i="3" a="1"/>
  <c r="AH18" i="3" s="1"/>
  <c r="AH19" i="3" a="1"/>
  <c r="AH19" i="3" s="1"/>
  <c r="AH20" i="3" a="1"/>
  <c r="AH20" i="3" s="1"/>
  <c r="AH21" i="3" a="1"/>
  <c r="AH21" i="3" s="1"/>
  <c r="AH22" i="3" a="1"/>
  <c r="AH22" i="3" s="1"/>
  <c r="AH23" i="3" a="1"/>
  <c r="AH23" i="3" s="1"/>
  <c r="AH24" i="3" a="1"/>
  <c r="AH24" i="3" s="1"/>
  <c r="AH25" i="3" a="1"/>
  <c r="AH25" i="3" s="1"/>
  <c r="AH26" i="3" a="1"/>
  <c r="AH26" i="3" s="1"/>
  <c r="AH27" i="3" a="1"/>
  <c r="AH27" i="3" s="1"/>
  <c r="AH28" i="3" a="1"/>
  <c r="AH28" i="3" s="1"/>
  <c r="AH29" i="3" a="1"/>
  <c r="AH29" i="3" s="1"/>
  <c r="AH30" i="3" a="1"/>
  <c r="AH30" i="3" s="1"/>
  <c r="AH31" i="3" a="1"/>
  <c r="AH31" i="3" s="1"/>
  <c r="AH32" i="3" a="1"/>
  <c r="AH32" i="3" s="1"/>
  <c r="AH33" i="3" a="1"/>
  <c r="AH33" i="3" s="1"/>
  <c r="AH34" i="3" a="1"/>
  <c r="AH34" i="3" s="1"/>
  <c r="AH35" i="3" a="1"/>
  <c r="AH35" i="3" s="1"/>
  <c r="AH2" i="3" a="1"/>
  <c r="AH2" i="3" s="1"/>
  <c r="N30" i="7"/>
  <c r="M30" i="7"/>
  <c r="L30" i="7"/>
  <c r="K30" i="7"/>
  <c r="J30" i="7"/>
  <c r="N29" i="7"/>
  <c r="M29" i="7"/>
  <c r="L29" i="7"/>
  <c r="K29" i="7"/>
  <c r="J29" i="7"/>
  <c r="N28" i="7"/>
  <c r="M28" i="7"/>
  <c r="L28" i="7"/>
  <c r="K28" i="7"/>
  <c r="J28" i="7"/>
  <c r="N27" i="7"/>
  <c r="M27" i="7"/>
  <c r="L27" i="7"/>
  <c r="K27" i="7"/>
  <c r="J27" i="7"/>
  <c r="N26" i="7"/>
  <c r="M26" i="7"/>
  <c r="L26" i="7"/>
  <c r="K26" i="7"/>
  <c r="J26" i="7"/>
  <c r="N16" i="7"/>
  <c r="M16" i="7"/>
  <c r="L16" i="7"/>
  <c r="K16" i="7"/>
  <c r="J16" i="7"/>
  <c r="N15" i="7"/>
  <c r="M15" i="7"/>
  <c r="L15" i="7"/>
  <c r="K15" i="7"/>
  <c r="J15" i="7"/>
  <c r="N14" i="7"/>
  <c r="M14" i="7"/>
  <c r="L14" i="7"/>
  <c r="K14" i="7"/>
  <c r="J14" i="7"/>
  <c r="N13" i="7"/>
  <c r="M13" i="7"/>
  <c r="L13" i="7"/>
  <c r="K13" i="7"/>
  <c r="J13" i="7"/>
  <c r="N12" i="7"/>
  <c r="M12" i="7"/>
  <c r="L12" i="7"/>
  <c r="K12" i="7"/>
  <c r="J12" i="7"/>
  <c r="P4" i="6"/>
  <c r="Q4" i="6"/>
  <c r="P5" i="6"/>
  <c r="Q5" i="6"/>
  <c r="P6" i="6"/>
  <c r="Q6" i="6"/>
  <c r="P7" i="6"/>
  <c r="Q7" i="6"/>
  <c r="P8" i="6"/>
  <c r="Q8" i="6"/>
  <c r="S24" i="1"/>
  <c r="S23" i="1"/>
  <c r="S22" i="1"/>
  <c r="S20" i="1"/>
  <c r="S19" i="1"/>
  <c r="S18" i="1"/>
  <c r="S17" i="1"/>
  <c r="S16" i="1"/>
  <c r="S14" i="1"/>
  <c r="S13" i="1"/>
  <c r="S12" i="1"/>
  <c r="S11" i="1"/>
  <c r="S10" i="1"/>
  <c r="S9" i="1"/>
  <c r="S8" i="1"/>
  <c r="S7" i="1"/>
  <c r="S6" i="1"/>
  <c r="S5" i="1"/>
  <c r="S4" i="1"/>
  <c r="S3" i="1"/>
  <c r="T8" i="6"/>
  <c r="S8" i="6"/>
  <c r="R8" i="6"/>
  <c r="T7" i="6"/>
  <c r="S7" i="6"/>
  <c r="R7" i="6"/>
  <c r="T6" i="6"/>
  <c r="S6" i="6"/>
  <c r="R6" i="6"/>
  <c r="T5" i="6"/>
  <c r="S5" i="6"/>
  <c r="R5" i="6"/>
  <c r="T4" i="6"/>
  <c r="S4" i="6"/>
  <c r="R4" i="6"/>
  <c r="E5" i="6"/>
  <c r="F5" i="6"/>
  <c r="G5" i="6"/>
  <c r="H5" i="6"/>
  <c r="I5" i="6"/>
  <c r="E6" i="6"/>
  <c r="F6" i="6"/>
  <c r="G6" i="6"/>
  <c r="H6" i="6"/>
  <c r="I6" i="6"/>
  <c r="E7" i="6"/>
  <c r="F7" i="6"/>
  <c r="G7" i="6"/>
  <c r="H7" i="6"/>
  <c r="I7" i="6"/>
  <c r="E8" i="6"/>
  <c r="F8" i="6"/>
  <c r="G8" i="6"/>
  <c r="H8" i="6"/>
  <c r="I8" i="6"/>
  <c r="I4" i="6"/>
  <c r="H4" i="6"/>
  <c r="G4" i="6"/>
  <c r="F4" i="6"/>
  <c r="E4" i="6"/>
  <c r="O3" i="5"/>
  <c r="O4"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2" i="5"/>
  <c r="AI35" i="3"/>
  <c r="AI34" i="3"/>
  <c r="AI33" i="3"/>
  <c r="AI32" i="3"/>
  <c r="AI31" i="3"/>
  <c r="AI30" i="3"/>
  <c r="AI29" i="3"/>
  <c r="AI28" i="3"/>
  <c r="AI27" i="3"/>
  <c r="AI26" i="3"/>
  <c r="AI25" i="3"/>
  <c r="AI24" i="3"/>
  <c r="AI23" i="3"/>
  <c r="AI22" i="3"/>
  <c r="AI21" i="3"/>
  <c r="AI20" i="3"/>
  <c r="AI19" i="3"/>
  <c r="AI18" i="3"/>
  <c r="AI17" i="3"/>
  <c r="AI16" i="3"/>
  <c r="AI15" i="3"/>
  <c r="AI14" i="3"/>
  <c r="AI13" i="3"/>
  <c r="AI12" i="3"/>
  <c r="AI11" i="3"/>
  <c r="AI10" i="3"/>
  <c r="AI9" i="3"/>
  <c r="AI8" i="3"/>
  <c r="AI7" i="3"/>
  <c r="AI6" i="3"/>
  <c r="AI5" i="3"/>
  <c r="AI4" i="3"/>
  <c r="AI3" i="3"/>
  <c r="AI2" i="3"/>
  <c r="AF34" i="3"/>
  <c r="AF33" i="3"/>
  <c r="AF35" i="3"/>
  <c r="AF32" i="3"/>
  <c r="AF31" i="3"/>
  <c r="AF30" i="3"/>
  <c r="AF29" i="3"/>
  <c r="AF28" i="3"/>
  <c r="AF27" i="3"/>
  <c r="AF26" i="3"/>
  <c r="AF25" i="3"/>
  <c r="AF24" i="3"/>
  <c r="AF23" i="3"/>
  <c r="AF22" i="3"/>
  <c r="AF21" i="3"/>
  <c r="AF20" i="3"/>
  <c r="AF19" i="3"/>
  <c r="AF18" i="3"/>
  <c r="AF17" i="3"/>
  <c r="AF16" i="3"/>
  <c r="AF15" i="3"/>
  <c r="AF4" i="3"/>
  <c r="AF5" i="3"/>
  <c r="AF6" i="3"/>
  <c r="AF7" i="3"/>
  <c r="AF8" i="3"/>
  <c r="AF9" i="3"/>
  <c r="AF10" i="3"/>
  <c r="AF11" i="3"/>
  <c r="AF12" i="3"/>
  <c r="AF13" i="3"/>
  <c r="AF14" i="3"/>
  <c r="AF3" i="3"/>
  <c r="AF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Q2" authorId="0" shapeId="0" xr:uid="{D634F83A-99F1-4E77-BCAF-9E2BBD8BAB9F}">
      <text>
        <r>
          <rPr>
            <sz val="9"/>
            <color indexed="81"/>
            <rFont val="Tahoma"/>
            <family val="2"/>
          </rPr>
          <t>Teniendo en cuenta lo establecido en la Guía de administración de riesgos del DAFP, para los riesgos de corrupción no se presenta desplazamiento del impacto</t>
        </r>
      </text>
    </comment>
    <comment ref="R2" authorId="0" shapeId="0" xr:uid="{A6847917-98D7-44E5-9A36-EC34309DBED4}">
      <text>
        <r>
          <rPr>
            <sz val="9"/>
            <color indexed="81"/>
            <rFont val="Tahoma"/>
            <family val="2"/>
          </rPr>
          <t>Teniendo en cuenta lo establecido en la Guía de administración de riesgos del DAFP, para los riesgos de corrupción no se presenta desplazamiento del impacto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<sst xmlns="http://schemas.openxmlformats.org/spreadsheetml/2006/main" count="2732" uniqueCount="699">
  <si>
    <t>Código Riesgo</t>
  </si>
  <si>
    <t>Proceso</t>
  </si>
  <si>
    <t>Descripción de Riesgo</t>
  </si>
  <si>
    <t>Causa</t>
  </si>
  <si>
    <t>Consecuencia</t>
  </si>
  <si>
    <t>No.</t>
  </si>
  <si>
    <t>Acción u Omisión</t>
  </si>
  <si>
    <t>Uso de poder</t>
  </si>
  <si>
    <t>Desviación de la gestión de lo público</t>
  </si>
  <si>
    <t>Rango</t>
  </si>
  <si>
    <t>1. ¿Afectar al grupo de funcionarios del proceso?</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</si>
  <si>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</si>
  <si>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</si>
  <si>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</si>
  <si>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</si>
  <si>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</si>
  <si>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</si>
  <si>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</si>
  <si>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</si>
  <si>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</si>
  <si>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</si>
  <si>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</si>
  <si>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</si>
  <si>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</si>
  <si>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</si>
  <si>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</si>
  <si>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</si>
  <si>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</si>
  <si>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</si>
  <si>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Total preguntas afirmativas</t>
  </si>
  <si>
    <t>Nivel</t>
  </si>
  <si>
    <t>Responsable</t>
  </si>
  <si>
    <t>Segregación Funciones</t>
  </si>
  <si>
    <t>Periodicidad</t>
  </si>
  <si>
    <t>Propósito</t>
  </si>
  <si>
    <t>Control Confiable</t>
  </si>
  <si>
    <t>Qué pasa con las observaciones o desviaciones</t>
  </si>
  <si>
    <t>Evidencia de la ejecución del control</t>
  </si>
  <si>
    <t>Nombre del Riesgo</t>
  </si>
  <si>
    <t>Factor del Riesgo</t>
  </si>
  <si>
    <t>Programa de Transparencia y Ética Pública</t>
  </si>
  <si>
    <t xml:space="preserve">Nombre de la entidad </t>
  </si>
  <si>
    <t>Empresa de Transporte del Tercer Milenio - TRANSMILENIO S. A.</t>
  </si>
  <si>
    <t>Nombre del documento</t>
  </si>
  <si>
    <t xml:space="preserve">Vigencia </t>
  </si>
  <si>
    <t xml:space="preserve">Versión </t>
  </si>
  <si>
    <t xml:space="preserve">Fecha de publicación </t>
  </si>
  <si>
    <t>Abril de 2025</t>
  </si>
  <si>
    <t>Matriz de riesgos de corrupción o para la integridad pública</t>
  </si>
  <si>
    <t>Anexo 2 Mapa de Riesgos de corrupción 2025</t>
  </si>
  <si>
    <t>El evento puede ocurrir solo en circunstancias excepcionales (poco comunes o anormales)</t>
  </si>
  <si>
    <t>No se ha presentado en los últimos 5 años</t>
  </si>
  <si>
    <t>El evento puede ocurrir en algún momento</t>
  </si>
  <si>
    <t>Al menos 1 vez en los últimos 5 años</t>
  </si>
  <si>
    <t>El evento podrá ocurrir en algún momento</t>
  </si>
  <si>
    <t>Al menos 1 vez en los últimos 2 años</t>
  </si>
  <si>
    <t>Es viable que el evento ocurra en la mayoría de las circunstancias</t>
  </si>
  <si>
    <t>Al menos 1 vez en el último año</t>
  </si>
  <si>
    <t>Se espera que el evento ocurra en la mayoría de las circunstancias</t>
  </si>
  <si>
    <t>Más de 1 vez al año</t>
  </si>
  <si>
    <t>IMPACTO</t>
  </si>
  <si>
    <t>Genera medianas consecuencias sobre la entidad</t>
  </si>
  <si>
    <t>Genera altas consecuencias sobre la entidad</t>
  </si>
  <si>
    <t>Genera consecuencias desastrosas para la entidad</t>
  </si>
  <si>
    <t>Impacto</t>
  </si>
  <si>
    <t>Moderado</t>
  </si>
  <si>
    <t>Mayor</t>
  </si>
  <si>
    <t>Rara Vez</t>
  </si>
  <si>
    <t>Improbable</t>
  </si>
  <si>
    <t>Posible</t>
  </si>
  <si>
    <t>Probable</t>
  </si>
  <si>
    <t>Casi Seguro</t>
  </si>
  <si>
    <t>Factibilidad</t>
  </si>
  <si>
    <t xml:space="preserve">Frecuencia </t>
  </si>
  <si>
    <t>Calificación de Probabilidad</t>
  </si>
  <si>
    <t>Calificación de Impacto</t>
  </si>
  <si>
    <t>Responder afirmativamente de una a cinco preguntas genera un impacto moderado.</t>
  </si>
  <si>
    <t>Responder afirmativamente de seis a once preguntas genera un impacto mayor.</t>
  </si>
  <si>
    <t>Responder afirmativamente de doce a diecinueve preguntas genera un impacto catastrófico.</t>
  </si>
  <si>
    <t>R1</t>
  </si>
  <si>
    <t>Desarrollo Estratégico</t>
  </si>
  <si>
    <t>R2</t>
  </si>
  <si>
    <t>R3</t>
  </si>
  <si>
    <t>R4</t>
  </si>
  <si>
    <t>R5</t>
  </si>
  <si>
    <t>R6</t>
  </si>
  <si>
    <t>Gestión de Mercadeo</t>
  </si>
  <si>
    <t>R7</t>
  </si>
  <si>
    <t>R8</t>
  </si>
  <si>
    <t>Planeación del SITP</t>
  </si>
  <si>
    <t>R9</t>
  </si>
  <si>
    <t>R10</t>
  </si>
  <si>
    <t>R11</t>
  </si>
  <si>
    <t>R12</t>
  </si>
  <si>
    <t>R13</t>
  </si>
  <si>
    <t>R14</t>
  </si>
  <si>
    <t>R15</t>
  </si>
  <si>
    <t>R16</t>
  </si>
  <si>
    <t>R17</t>
  </si>
  <si>
    <t>R18</t>
  </si>
  <si>
    <t>R19</t>
  </si>
  <si>
    <t>R20</t>
  </si>
  <si>
    <t>R21</t>
  </si>
  <si>
    <t>R22</t>
  </si>
  <si>
    <t>R23</t>
  </si>
  <si>
    <t>R24</t>
  </si>
  <si>
    <t>Gestión Económica de los Agentes del Sistema</t>
  </si>
  <si>
    <t>R25</t>
  </si>
  <si>
    <t>R26</t>
  </si>
  <si>
    <t>Gestión Jurídica</t>
  </si>
  <si>
    <t>R27</t>
  </si>
  <si>
    <t>R28</t>
  </si>
  <si>
    <t>Adquisición de Bienes y Servicios</t>
  </si>
  <si>
    <t>R29</t>
  </si>
  <si>
    <t>Gestión de Servicios Logísticos</t>
  </si>
  <si>
    <t>R30</t>
  </si>
  <si>
    <t>R31</t>
  </si>
  <si>
    <t>R32</t>
  </si>
  <si>
    <t>R33</t>
  </si>
  <si>
    <t>Evaluación y Mejoramiento de la Gestión</t>
  </si>
  <si>
    <t>R34</t>
  </si>
  <si>
    <t>Nombre del Proceso según Mapa de Procesos Publicado</t>
  </si>
  <si>
    <t>Siglas</t>
  </si>
  <si>
    <t>DE</t>
  </si>
  <si>
    <t>Gestión de TIC</t>
  </si>
  <si>
    <t>GTIC</t>
  </si>
  <si>
    <t>Gestión de Grupos de Interés</t>
  </si>
  <si>
    <t>GGI</t>
  </si>
  <si>
    <t>GM</t>
  </si>
  <si>
    <t>PSITP</t>
  </si>
  <si>
    <t>Supervisión y Control de la Operación del SITP</t>
  </si>
  <si>
    <t>SYCOSITP</t>
  </si>
  <si>
    <t>Monitoreo Integral a la Operación del SITP</t>
  </si>
  <si>
    <t>MIOSITP</t>
  </si>
  <si>
    <t>Gestión de Talento Humano</t>
  </si>
  <si>
    <t>GTH</t>
  </si>
  <si>
    <t>Gestión de Información Financiera y Contable</t>
  </si>
  <si>
    <t>GIFC</t>
  </si>
  <si>
    <t>GSL</t>
  </si>
  <si>
    <t>ABYS</t>
  </si>
  <si>
    <t>GJ</t>
  </si>
  <si>
    <t>GEAS</t>
  </si>
  <si>
    <t>EMG</t>
  </si>
  <si>
    <t xml:space="preserve">Gestión de Asuntos Disciplinarios </t>
  </si>
  <si>
    <t>GAD</t>
  </si>
  <si>
    <t>Manipulación de información de planes, programas y proyectos</t>
  </si>
  <si>
    <t>Direccionamiento indebido de los pronunciamientos de carácter ambiental</t>
  </si>
  <si>
    <t>Manipulación de las configuraciones de perfiles de acceso a usuarios de sistemas de información</t>
  </si>
  <si>
    <t>Omisión de información del sistema y de la entidad</t>
  </si>
  <si>
    <t xml:space="preserve">Manipulación indebida de bases de datos de PQRS </t>
  </si>
  <si>
    <t>Direccionamiento indebido de los espacios de explotación colateral</t>
  </si>
  <si>
    <t>Ocultamiento de información de los contratos de concesión</t>
  </si>
  <si>
    <t>Alteraciones de los parámetros operacionales de los servicios</t>
  </si>
  <si>
    <t xml:space="preserve">Incrementos no justificados de flota </t>
  </si>
  <si>
    <t xml:space="preserve">Manipulación variables tarifarias </t>
  </si>
  <si>
    <t>Manipulación de la programación zonal</t>
  </si>
  <si>
    <t>Manipulación de la información relacionada con las conductas operacionales (componente zonal)</t>
  </si>
  <si>
    <t>Manipulación del Reporte de kilómetros a remunerar en el componente zonal</t>
  </si>
  <si>
    <t>Alteración de los pagos a las facturas de los contratos de Fuerza operativa</t>
  </si>
  <si>
    <t>Alteración de indicadores de desempeño de las empresas operadoras troncales</t>
  </si>
  <si>
    <t>Manipulación de la información de los trabajos de mantenimiento ejecutados en la infraestructura del Sistema</t>
  </si>
  <si>
    <t>Alteración del estado de operatividad de las tarjetas de conducción en el sistema GestSAE</t>
  </si>
  <si>
    <t>Omisión de hallazgos en las inspecciones de seguridad operacional</t>
  </si>
  <si>
    <t>Autorización del ingreso a las estaciones sin validación del pasaje</t>
  </si>
  <si>
    <t>Direccionamiento de las pruebas de selección para fines particulares o personales</t>
  </si>
  <si>
    <t>Manipulación de la información relacionada con la liquidación de la nómina.</t>
  </si>
  <si>
    <t>Información médica no veraz</t>
  </si>
  <si>
    <t>Liquidación indebida de la remuneración a los agentes del sistema favoreciendo al tercero con recursos que no le corresponden</t>
  </si>
  <si>
    <t>Apropiación indebida del rubro presupuestal</t>
  </si>
  <si>
    <t>Direccionamiento de conceptos y actos jurídicos</t>
  </si>
  <si>
    <t xml:space="preserve">Direccionamiento indebido en la defensa judicial </t>
  </si>
  <si>
    <t>Direccionamiento de procesos de selección</t>
  </si>
  <si>
    <t>Valores asegurables de la Entidad no reales</t>
  </si>
  <si>
    <t>Registro inadecuado de inventarios</t>
  </si>
  <si>
    <t>Pérdida intencional de los expedientes de archivo para beneficios particulares</t>
  </si>
  <si>
    <t>Manipulación de documentos electrónicos en la plataforma T-DOC</t>
  </si>
  <si>
    <t>Omisión de información en los resultados de auditoría</t>
  </si>
  <si>
    <t>Direccionamiento indebido de las actuaciones disciplinarias</t>
  </si>
  <si>
    <t>Posibilidad que la información relacionada con los Proyectos de Inversión, planes, y programas de la Entidad sea manipulada por parte de funcionarios del proceso con el fin de favorecer indebidamente a terceros o para beneficio propio</t>
  </si>
  <si>
    <t>Posibilidad de que los funcionarios de la Entidad que intervengan en la toma de decisiones relacionados con temas ambientales del Sistema, direccionen los pronunciamientos de carácter ambiental en los que participan con el fin de favorecer indebidamente a terceros o para beneficio propio</t>
  </si>
  <si>
    <t>Posibilidad que los perfiles de acceso de usuarios a sistemas de información gestionados por la Dirección de TIC, sean manipulados por los administradores de los mismos en sus configuraciones en relación con las matrices de roles y responsabilidades, para beneficio personal o de terceros</t>
  </si>
  <si>
    <t xml:space="preserve">Posibilidad de que un funcionario o contratista perteneciente al proceso de Gestión de Mercadeo reciba o solicite dádivas o favores personales con el objeto de beneficiar a un tercero relacionado con algún bien tangible o intangible susceptible de explotación colateral </t>
  </si>
  <si>
    <t>Posibilidad que un funcionario o un miembro de alta dirección reciba dadivas por parte de un operador o concesionario, con el fin de que altere las evaluaciones para obtener beneficios particulares en los parámetros operacionales de los servicios a su cargo.</t>
  </si>
  <si>
    <t>Posibilidad de que los Directivos de la Entidad gestionen bajo presión cambios no justificados en el incremento de flota en el Sistema, en beneficio de terceros o a cambio de favores para estos.</t>
  </si>
  <si>
    <t>Posibilidad de que los funcionarios encargados de actualizar las tarifas manipulen la información de las variables tarifarias para beneficio propio o de terceros.</t>
  </si>
  <si>
    <t>Posibilidad que los funcionarios de la Dirección Técnica de Buses manipulen los parámetros de la programación (zonal) con el fin de favorecer a terceros, a cambio de dádivas o pago de favores.</t>
  </si>
  <si>
    <t>Posibilidad que los funcionarios de la Dirección Técnica de Buses a cargo de la generación del reporte de los kilómetros a remunerar (zonal) manipulen los datos, con el fin de favorecer o perjudicar a terceros, a cambio de dádivas o pago de favores.</t>
  </si>
  <si>
    <t>Posibilidad que el equipo de trabajo encargado del control de la operación de BRT realice favoritismos y favorecimientos en la vinculación del personal que trabaja para las empresas que prestan sus servicios de fuerza operativa con el fin de obtener intereses particulares.</t>
  </si>
  <si>
    <t>Posibilidad que el equipo de trabajo encargado de la revisión de los informes de cumplimiento manipule la facturación mensual de los contratos de Fuerza Operativa a cambio de dadivas o sobornos</t>
  </si>
  <si>
    <t>Posibilidad que el equipo de trabajo encargado del cálculo y seguimiento de los indicadores reciba dadivas o sobornos a cambio de alterar los resultados de los indicadores de desempeño de las empresas operadoras troncales.</t>
  </si>
  <si>
    <t xml:space="preserve">Posibilidad de alianza entre contratista y el supervisor del contrato de mantenimiento para manipular la información relacionada con los trabajos llevados a cabo en la infraestructura, con el objetivo de modificar la facturación de las actividades ejecutadas y obtener beneficios económicos </t>
  </si>
  <si>
    <t>Posibilidad de que un funcionario o contratista de la Dirección Técnica de Seguridad, reciba o solicite cualquier dádiva o algún beneficio particular, para alterar información respecto del estado de operatividad de las tarjetas de conducción con el fin de no registrar el estado actual del conductor en el sistema GestSAE.</t>
  </si>
  <si>
    <t>Posibilidad de que un funcionario o contratista de la Dirección Técnica de Seguridad, reciba o solicite cualquier dádiva o algún beneficio particular, para omitir hallazgos o situaciones encontradas en las inspecciones de seguridad operacional.</t>
  </si>
  <si>
    <t xml:space="preserve">Posibilidad de que el personal de seguridad privada suministrado por la empresa de vigilancia a cargo del componente troncal del sistema, reciban o soliciten cualquier dádiva o algún beneficio particular, para permitir el ingreso al Sistema a usuarios que no hayan validado el pasaje. </t>
  </si>
  <si>
    <t>Posibilidad del equipo encargado de los procesos de selección reciban dádivas o favores personales a cambio de direccionar pruebas del proceso de selección, con el fin de beneficiar a terceros generando nepotismo, bien sea por conflicto de intereses o por acuerdos personales</t>
  </si>
  <si>
    <t>Posibilidad de que servidor público, un colaborador o un tercero encargados de la nómina, a cambio de dádivas o pago de favores, le dé un manejo indebido a la información relacionada con la liquidación de la nómina de los trabajadores de la Entidad</t>
  </si>
  <si>
    <t>Posibilidad de que un trabajador oficial vinculado a la Entidad presente Información falsificada o adulterada, relacionada con su estado de salud con el fin de obtener beneficios personales</t>
  </si>
  <si>
    <t>Posibilidad de realizar la liquidación previa de los agentes del sistema de manera indebida por parte de los colaboradores de la Subgerencia Económica encargados, con el fin de favorecerlos económicamente a cambio de recibir comisiones o dádivas</t>
  </si>
  <si>
    <t>Posibilidad que el equipo de trabajo de la Dirección Corporativa encargado del Presupuesto reciba dádivas o pago de favores, a cambio de realizar de manera intencional la imputación de rubros presupuestales que no cumplan con la descripción del mismo</t>
  </si>
  <si>
    <t>Posibilidad de que los funcionarios de la Subgerencia Jurídica reciban un beneficio particular o en beneficio de un tercero a cambio de direccionar conceptos y actos jurídicos emitidos por la Subgerencia</t>
  </si>
  <si>
    <t>Direccionamiento en la defensa judicial de la entidad, con fines particulares</t>
  </si>
  <si>
    <t>Posibilidad de adjudicar contratos a proveedores con acuerdos colusorios con particulares o personas de la misma entidad, por parte de los funcionarios encargados de la contratación, con el fin de obtener beneficio propio en detrimento de la entidad</t>
  </si>
  <si>
    <t xml:space="preserve">Posibilidad de que los funcionarios de la Entidad pierdan de forma intencional los expedientes de archivo, para beneficio propio, de otros funcionarios o de terceros, con el fin de conseguir dádivas o favores.
</t>
  </si>
  <si>
    <t>Probabilidad de que los funcionarios de la entidad omitan clasificar en el sistema T-DOC documentos electrónicos que reposan en sus bandejas de entrada para beneficio propio o de terceros</t>
  </si>
  <si>
    <t>Posibilidad de que un servidor perteneciente al proceso de Gestión de Asuntos Disciplinarios reciba o solicite cualquier dádiva, agasajo o favor personal, con el objeto de alterar el curso normal de una actuación disciplinaria y su decisión.</t>
  </si>
  <si>
    <t>Intereses particulares o beneficio propio impidiendo que se muestre la gestión real de la Entidad</t>
  </si>
  <si>
    <t>Presiones indebidas para emitir pronunciamientos técnicos ajenos a la realidad o al contexto de la gestión ambiental.</t>
  </si>
  <si>
    <t>Desacato de las políticas de seguridad de la información por Intereses particulares.</t>
  </si>
  <si>
    <t>El gestor no informe apropiadamente a la comunidad sobre temas de interés del Sistema y de la Entidad, por intereses particulares o presiones indebidas</t>
  </si>
  <si>
    <t>Beneficio propio o de terceros</t>
  </si>
  <si>
    <t>Reporte de información del seguimiento de los contratos de concesión de manera incompleta u omitiendo elementos fundamentales para la toma de decisiones
Intereses particulares</t>
  </si>
  <si>
    <t>Modificación de algunos de los parámetros operacionales para el beneficio de algún operador del SITP</t>
  </si>
  <si>
    <t>Intereses particulares.</t>
  </si>
  <si>
    <t>Presiones indebidas allegadas desde cualquier instancia para favorecer intereses políticos y particulares.</t>
  </si>
  <si>
    <t>Presiones indebidas sobre el personal encargado de reportar las irregularidades de conductas operaciones ofreciendo dadivas</t>
  </si>
  <si>
    <t>Ofrecimiento dadivas o favorecimiento de Intereses particulares a cambio de reportar una cantidad inexacta de kilómetros.</t>
  </si>
  <si>
    <t>Generación de vínculos afectivos al permanecer largos periodos de tiempo a cargo de tramites con la misma concesión</t>
  </si>
  <si>
    <t>Alteración de los perfiles en la selección del personal vinculado a los contratos de fuerza operativa, debido a intereses particulares o por presiones indebidas.</t>
  </si>
  <si>
    <t>No aplicación de los descuentos relacionados con el incumplimiento del contrato por interés particulares</t>
  </si>
  <si>
    <t xml:space="preserve">Alteración del cálculo de indicadores de desempeño de las empresas operadoras troncales y/o modificación de los resultados de los mismos, por intereses particulares de los actores involucrados en el proceso. </t>
  </si>
  <si>
    <t>Modificación de las cantidades de insumos e ítems ejecutados en el contrato de mantenimiento para interés particular</t>
  </si>
  <si>
    <t>Habilitación de las tarjetas de conducción en el sistema GestSAE para beneficios particulares</t>
  </si>
  <si>
    <t>El contratista no reporte los hallazgos o novedades evidenciadas en las inspecciones realizadas, por intereses particulares o presiones indebidas</t>
  </si>
  <si>
    <t>El personal de seguridad privada suministrado por la empresa de vigilancia del contrato en ejecución que presta servicios en el componente troncal del sistema, no realicen las labores de intervención anti evasión en las estaciones y portales por intereses particulares.</t>
  </si>
  <si>
    <t>Debilidad en los criterios definidos para adelantar los procesos de selección.</t>
  </si>
  <si>
    <t>Cargue de información en la base de datos de las novedades de nómina de forma mal intencionada.</t>
  </si>
  <si>
    <t>Incapacidades emitidas por IPS no adscritas
Intereses y beneficios personales o particulares</t>
  </si>
  <si>
    <t>Los agentes Externos influyen en la estructura administrativa de Transmilenio para que actúen a su conveniencia</t>
  </si>
  <si>
    <t>Intereses particulares o 
Presiones indebidas</t>
  </si>
  <si>
    <t>Debilidades en la revisión de conceptos y actos jurídicos</t>
  </si>
  <si>
    <t>Manejo inadecuado e inoportuno de la información que soporta los procesos judiciales con Intereses particulares y/o 
Presiones indebidas</t>
  </si>
  <si>
    <t xml:space="preserve">Presentación de los valores de los bienes de la Entidad, no reales a las condiciones y especificaciones técnicas de las pólizas </t>
  </si>
  <si>
    <t>Intereses particulares
Presiones indebidas</t>
  </si>
  <si>
    <t>Intereses particulares o
Presiones indebidas</t>
  </si>
  <si>
    <t>Debilidad en los controles de seguimiento a las carpetas por parte de la firma encargada de la administración del Archivo</t>
  </si>
  <si>
    <t>Demora en la clasificación por personas indebidas y/o Intereses particulares</t>
  </si>
  <si>
    <t>Presión por parte del auditado para modificar u omitir los resultados de auditorías.</t>
  </si>
  <si>
    <t>Ofrecimientos indebidos a un funcionario parte del proceso de gestión de asuntos disciplinarios</t>
  </si>
  <si>
    <t xml:space="preserve">¿Existe un responsable asignado a la ejecución del control? Es el cargo que ejecuta directamente el control </t>
  </si>
  <si>
    <t>¿El responsable tiene la autoridad y adecuada segregación de funciones en la ejecución del control? Será el dueño del proceso el responsable de su ejecución</t>
  </si>
  <si>
    <t>¿La oportunidad en que se ejecuta el control ayuda a prevenir la mitigación del riesgo o a detectar la materialización del riesgo de ma­nera oportuna? Periodicidad con la que se aplica el control (ejemplo: diario, semanal, mensual, cuando se requiera, etc.)</t>
  </si>
  <si>
    <t xml:space="preserve">¿Las actividades que se desarrollan en el control realmente buscan por si sola prevenir o detectar las causas que pueden dar origen al riesgo, Ej.: verificar, validar, cotejar, compa­rar, revisar, etc.? </t>
  </si>
  <si>
    <t xml:space="preserve">¿La fuente de información que se utiliza en el desarrollo del control es información confia­ble que permita mitigar el riesgo? </t>
  </si>
  <si>
    <t xml:space="preserve">¿Las observaciones, desviaciones o dife­rencias identificadas como resultados de la ejecución del control son investigadas y re­sueltas de manera oportuna? </t>
  </si>
  <si>
    <t xml:space="preserve">¿Se deja evidencia o rastro de la ejecución del control que permita a cualquier tercero con la evidencia llegar a la misma conclusión? </t>
  </si>
  <si>
    <t>X</t>
  </si>
  <si>
    <t>Externo</t>
  </si>
  <si>
    <t>Interno</t>
  </si>
  <si>
    <t>Interno o Externo</t>
  </si>
  <si>
    <t>Planes, programas y proyectos inconclusos
Pérdida de la imagen institucional
Pérdida de confianza en lo público
Procesos disciplinarios
Detrimento patrimonial
Perdida de recursos</t>
  </si>
  <si>
    <t>Pérdida de la imagen institucional
Demandas contra el Estado
Pérdida de confianza en lo público
Investigaciones penales
disciplinarias y fiscales.
Detrimento patrimonial
Pérdida de recursos económicos</t>
  </si>
  <si>
    <t xml:space="preserve">Pérdida de información
Demandas contra el Estado
Pérdida de confianza en lo público
Procesos disciplinarios </t>
  </si>
  <si>
    <t xml:space="preserve">Pérdida de información
Pérdida de imagen institucional
Incremento en las PQRS
Pérdida de confianza en lo público
Investigaciones sancionatorias y disciplinarias </t>
  </si>
  <si>
    <t xml:space="preserve">Incumplimiento a la ley de Habeas Data
Pérdida de información
Pérdida de imagen institucional
Investigaciones penales y disciplinarias </t>
  </si>
  <si>
    <t xml:space="preserve">
Mal uso de los espacios de explotación colateral
Pérdida de imagen institucional
Pérdida de recursos económicos
Investigaciones penales y disciplinarias </t>
  </si>
  <si>
    <t xml:space="preserve">Afectación en las rutas
Pérdida de recursos económicos 
Pérdida de imagen institucional
Investigaciones sancionatorias y disciplinarias </t>
  </si>
  <si>
    <t xml:space="preserve">Inexactitud de la información sobre variables tarifarias del SITP 
Perdida de recursos económicos
Pérdida de confianza de lo público
Procesos disciplinarios y fiscales
</t>
  </si>
  <si>
    <t xml:space="preserve">Incremento de las PQRS 
Afectación en la calidad del servicio zonal
Detrimento de la calidad de vida de la comunidad
Pérdida de recursos económicos 
Pérdida de imagen institucional
Investigaciones sancionatorias y disciplinarias </t>
  </si>
  <si>
    <t>Perdida de recursos económicos
Afectación en la calidad del servicio zonal
Pérdida de imagen institucional
Procesos sancionatorios, disciplinarios, fiscales y penales</t>
  </si>
  <si>
    <t>Pérdida de confianza de lo público
Pérdida de imagen institucional
Procesos sancionatorios y disciplinarios</t>
  </si>
  <si>
    <t>Incumplimiento de indicadores de desempeño
Afectación en la calidad del servicio zonal
Procesos sancionatorios y disciplinarios</t>
  </si>
  <si>
    <t>Pérdida de recursos económicos
Pérdida de información
Procesos sancionatorios y disciplinarios.</t>
  </si>
  <si>
    <t>Pérdida de información
Afectación en la calidad del servicio 
Procesos sancionatorios y disciplinarios</t>
  </si>
  <si>
    <t>Perdida de recursos económicos
Afectación en la calidad del servicio</t>
  </si>
  <si>
    <t>Perdida de recursos económicos
Afectación en la ejecución de funciones de la dependencia
Pérdida de confianza de lo público
Pérdida de imagen institucional
Procesos sancionatorios y disciplinarios</t>
  </si>
  <si>
    <t>Quejas de los funcionarios
Procesos disciplinarios</t>
  </si>
  <si>
    <t>Aumento en los índices de ausentismo
Pagos no justificados de nómina por incapacidades no reales
Procesos sancionatorios y disciplinarios</t>
  </si>
  <si>
    <t>Pérdida de recursos económicos
Pérdida de confianza de lo público
Demandas contra el estado
Procesos sancionatorios, disciplinarios, fiscales y penales</t>
  </si>
  <si>
    <t>Pérdida de recursos económicos
Pérdida de confianza de los público
Demandas contra el estado
Procesos sancionatorios, disciplinarios, fiscales y penales</t>
  </si>
  <si>
    <t>Demandas contra la entidad
Pérdida de recursos económicos
Pérdida de confianza de lo público
Procesos sancionatorios, disciplinarios, fiscales y penales</t>
  </si>
  <si>
    <t>Demandas contra la entidad
Pérdida de recursos económicos
Pérdida de confianza de lo público
Procesos disciplinarios, fiscales y penales</t>
  </si>
  <si>
    <t>Demandas contra la entidad
Perdida de recursos económicos
Pérdida de confianza de lo público
Procesos disciplinarios y fiscales</t>
  </si>
  <si>
    <t>Inconsistencias en la información financiera
Perdida de recursos económicos
Pérdida de confianza de lo público
Procesos sancionatorios, disciplinarios y fiscales</t>
  </si>
  <si>
    <t>Pérdida de la memoria institucional
Fuga de información
Pérdida de recursos económicos
Pérdida de confianza de lo público
Procesos sancionatorios y disciplinarios</t>
  </si>
  <si>
    <t xml:space="preserve">Pérdida de confianza de lo público
Procesos sancionatorios y disciplinarios </t>
  </si>
  <si>
    <t>Pérdida económica
Pérdida de imagen de la Entidad.
Procesos sancionatorios y disciplinarios.</t>
  </si>
  <si>
    <t>Pérdida de información.
Pérdida de confianza de los grupos de valor y demás partes interesadas respecto de la gestión de las actuaciones disciplinarias.
Incumplimiento de la función correctiva y preventiva a cargo del operador disciplinario al interior de la Entidad.</t>
  </si>
  <si>
    <t>Posibilidad de que los servidores públicos que gestionan una PQRS, manipulen las bases de datos generadas a través de plataformas o aplicativos donde se registran los requerimientos ciudadanos, para favorecimiento personal.</t>
  </si>
  <si>
    <t>Posibilidad que los funcionarios de la Dirección Técnica de Buses manipulen la información de las conductas operacionales que se registren en la plataforma SIAPO a cambio de favorecer a un tercero u obtener un beneficio.</t>
  </si>
  <si>
    <t>Probable ocultamiento o modificación de los resultados de auditoría interna por parte de auditores o Jefe de la Oficina de Control Interno, para beneficio propio o de terceros</t>
  </si>
  <si>
    <t>Posibilidad de que los colaboradores del equipo de Gestión Social omitan información de interés relacionada con la misionalidad de la Entidad, en los diferentes espacios de interlocución con las comunidades para favorecer acciones de terceros en detrimento de las comunidades o de TRANSMILENIO S. A.</t>
  </si>
  <si>
    <t>Personas influyentes que ofrecen beneficios económicos o en especie a funcionarios de TRANSMILENIO S. A. para favorecer a cualquier persona particular en la celebración de los contratos de explotación colateral, sin cumplir los procedimientos establecidos por la Entidad y la normatividad vigente.</t>
  </si>
  <si>
    <t>Posibilidad de que un servidor de la Entidad, asegure los bienes propios de TRANSMILENIO S. A. o de responsabilidad de ésta, por valores asegurables no reales con el objetivo de recibir dadivas o algún beneficio particular</t>
  </si>
  <si>
    <t>Probabilidad de un inadecuado registro de la información de Inventarios relacionados con la Propiedad Planta y Equipo de propiedad de TRANSMILENIO S. A., por parte del profesional Grado 3 apoyo logístico o a quien se le designe la función, con el fin de apropiarse de ella en beneficio propio, o de terceros</t>
  </si>
  <si>
    <t>Malversación de Activos - Corrupción</t>
  </si>
  <si>
    <t>Reportes Fraudulentos - Corrupción</t>
  </si>
  <si>
    <t>Corrupción</t>
  </si>
  <si>
    <t>Incumplimiento de las obligaciones contractuales para los contratos de Fuerza Operativa.
Afectación en la calidad del servicio 
Procesos sancionatorios y disciplinarios</t>
  </si>
  <si>
    <t>Identificación del Riesgo</t>
  </si>
  <si>
    <t>Nivel de Impacto</t>
  </si>
  <si>
    <t>Rango de Impacto</t>
  </si>
  <si>
    <t>Zona de Riesgo Inherente</t>
  </si>
  <si>
    <t>Rango de Riesgo Inherente</t>
  </si>
  <si>
    <t>-</t>
  </si>
  <si>
    <t>Catastrófico</t>
  </si>
  <si>
    <t>Mapa de Calor Riesgo Inherente LA/FT
(Probabilidad X Impacto)</t>
  </si>
  <si>
    <t>PROBABILIDAD</t>
  </si>
  <si>
    <t>VALOR</t>
  </si>
  <si>
    <t>Extremo</t>
  </si>
  <si>
    <t>Alto</t>
  </si>
  <si>
    <t>Menor</t>
  </si>
  <si>
    <t>Insignificante</t>
  </si>
  <si>
    <t>Evaluación diseño del control</t>
  </si>
  <si>
    <t>Observación</t>
  </si>
  <si>
    <t>Criterio de evaluación</t>
  </si>
  <si>
    <t>Aspecto</t>
  </si>
  <si>
    <t>Opciones de respuesta y peso en la evaluación</t>
  </si>
  <si>
    <t>Asignado = 15</t>
  </si>
  <si>
    <t>No asignago = 0</t>
  </si>
  <si>
    <t>Adecuado = 15</t>
  </si>
  <si>
    <t>Inadecuado = 0</t>
  </si>
  <si>
    <t>Oportuna = 15</t>
  </si>
  <si>
    <t>Inoportuna = 0</t>
  </si>
  <si>
    <t>Prevenir = 15
Detectar = 10</t>
  </si>
  <si>
    <t>No es un control = 0</t>
  </si>
  <si>
    <t>Confiable = 15</t>
  </si>
  <si>
    <t>No confiable = 0</t>
  </si>
  <si>
    <t>Se investigan y resuelven oportunamente = 15</t>
  </si>
  <si>
    <t>No se investigan y resuelven oportunamente = 0</t>
  </si>
  <si>
    <t>Completa = 10</t>
  </si>
  <si>
    <t>Incompleta = 15
No existe = 0</t>
  </si>
  <si>
    <t>Cómo se realiza la actividad de control</t>
  </si>
  <si>
    <t>Probabilidad</t>
  </si>
  <si>
    <t>Nombre del Control</t>
  </si>
  <si>
    <t>Rango de calificación del diseño</t>
  </si>
  <si>
    <t>Resultado - Peso en la evaluación del diseño del control</t>
  </si>
  <si>
    <t>Calificación entre 96 y 100</t>
  </si>
  <si>
    <t>Calificación entre 86 y 95</t>
  </si>
  <si>
    <t>Calificación entre 0 y 85</t>
  </si>
  <si>
    <t>Fuerte</t>
  </si>
  <si>
    <t>Débil</t>
  </si>
  <si>
    <t>Resultados de la evaluación del diseño del control</t>
  </si>
  <si>
    <t>Calificación de la Ejecución del Control</t>
  </si>
  <si>
    <t>Rango de calificación de la ejecución</t>
  </si>
  <si>
    <t>Resultado - Peso de ejecución del control</t>
  </si>
  <si>
    <r>
      <t xml:space="preserve">El control </t>
    </r>
    <r>
      <rPr>
        <b/>
        <sz val="14"/>
        <color theme="1"/>
        <rFont val="Calibri"/>
        <family val="2"/>
      </rPr>
      <t>siempre</t>
    </r>
    <r>
      <rPr>
        <sz val="14"/>
        <color theme="1"/>
        <rFont val="Calibri"/>
        <family val="2"/>
      </rPr>
      <t xml:space="preserve"> se ejecuta de manera consistente por parte del responsable</t>
    </r>
  </si>
  <si>
    <r>
      <t xml:space="preserve">El control se ejecuta </t>
    </r>
    <r>
      <rPr>
        <b/>
        <sz val="14"/>
        <color theme="1"/>
        <rFont val="Calibri"/>
        <family val="2"/>
      </rPr>
      <t>algunas veces</t>
    </r>
    <r>
      <rPr>
        <sz val="14"/>
        <color theme="1"/>
        <rFont val="Calibri"/>
        <family val="2"/>
      </rPr>
      <t xml:space="preserve"> por parte del responsable.</t>
    </r>
  </si>
  <si>
    <r>
      <t xml:space="preserve">El control </t>
    </r>
    <r>
      <rPr>
        <b/>
        <sz val="14"/>
        <color theme="1"/>
        <rFont val="Calibri"/>
        <family val="2"/>
      </rPr>
      <t>no se ejecuta</t>
    </r>
    <r>
      <rPr>
        <sz val="14"/>
        <color theme="1"/>
        <rFont val="Calibri"/>
        <family val="2"/>
      </rPr>
      <t xml:space="preserve"> por parte del responsable.</t>
    </r>
  </si>
  <si>
    <t>Descripción del actual control</t>
  </si>
  <si>
    <t>Aplicación de protocolos de registro, control y validación de los Proyectos de Inversión</t>
  </si>
  <si>
    <t>El Jefe de la Oficina Asesora de Planeación y el Profesional Especializado Grado 06 de Gestión Corporativa, de acuerdo al procedimiento P-OP-015 "Formulación y Seguimiento a Proyectos de Inversión", y al procedimiento P-OP-018 "Elaboración, Modificación y Seguimiento del Plan de Acción", adoptan y aplican los protocolos para la formulación, el registro, administración, control (incluyendo los procesos de formulación, verificación de requisitos, viabilidad definitiva, aprobación y firma en los casos que aplique) y reporte de los proyectos de inversión revisando que se cumplan los lineamientos emitidos por la Secretaria Distrital de Planeación y el DNP según corresponda, dejando como evidencia los correos electrónicos de solicitud a los responsables de cada proyecto. Con la información recibida se efectúa el reporte en los aplicativos dispuestos por la Secretaría Distrital de Planeación y el Departamento Nacional de Planeación según los lineamientos emitidos para cada uno. En caso que no se realicen estas acciones, el Jefe de la Oficina debe realizar un análisis de las causas que provocan el incumplimiento y generar el reporte a la Secretaria Distrital de Planeación.</t>
  </si>
  <si>
    <t>Revisión previa a emisión de pronunciamientos ambientales</t>
  </si>
  <si>
    <t xml:space="preserve">Cada vez que se requiera por parte de las diferentes áreas internas o externas a la entidad, los Profesionales Especializados Grado 06 de Gestión Ambiental emiten pronunciamientos técnicos de carácter ambiental revisando que se tengan en cuenta los lineamientos técnicos y normativos, dejando como evidencia la respuesta documentos físicos o electrónicos. Dichos pronunciamientos son avalados por el Jefe de la Oficina Asesora de Planeación. En caso de que se emitan pronunciamientos que no cumplan con los lineamientos técnicos y normativos se hará un análisis interno de las causas que ocasionaron la novedad y en caso de requerirse se realizarán mesas técnicas con las partes involucradas, para aquellos pronunciamientos de carácter ambiental que generen algún tipo de desacuerdo frente al concepto emitido o se solicitará el concepto de un experto externo. </t>
  </si>
  <si>
    <t xml:space="preserve">Revisión de los usuarios Administradores del Directorio Activo y el ERP
</t>
  </si>
  <si>
    <t>Verificación previa de información divulgada a grupos de interés</t>
  </si>
  <si>
    <t>Control de la información del peticionario</t>
  </si>
  <si>
    <t>La Profesional Especializada Grado 06 de Servicio al Usuario y Contacto SIRCI y su equipo de trabajo cada vez que reciban una PQRS deben radicarla en los canales oficiales de la Entidad, la que se gestionará de acuerdo con el procedimiento P-SC-001 Atención de Quejas y Reclamos; que establece que cuando el área de Servicio al Usuario recibe la PQRS debe cumplir con los lineamientos dados en la Política de Tratamiento y Protección de Datos Personales, por lo cual la Profesional Especializada de Servicio al Usuario y Contacto SIRCI debe verificar que cada persona que vaya a gestionar PQRS en las bases de datos establecidas por la Entidad firme los acuerdos de confidencialidad al inicio de su contrato. 
En aquellas situaciones en que se vulnere los acuerdos de confidencialidad se harán las investigaciones pertinentes por parte de la Profesional Especializada de Servicio al Usuario y Contacto SIRCI, quien elevará los casos a las instancias pertinentes.</t>
  </si>
  <si>
    <t>Seguimiento y reporte de la información a presentar de los contratos de concesión</t>
  </si>
  <si>
    <t>El Comité de Seguimiento al Sistema Integrado de Transporte Público, en cumplimiento de las funciones de la Resolución 396 de 2023, define al principio de cada vigencia un cronograma de reuniones para que los supervisores e interventores de contratos de concesión presenten su informe de seguimiento a los contratos de concesión a cargo, atendiendo las directrices establecidas por el presidente del comité como buenas prácticas. Con estas reuniones el Comité busca identificar causas que conlleven a la afectación de los contratos de contratos de concesión. La información a presentar debe ser validada por el Directivo o Jefe de la dependencia que coordina la supervisión o interventoría del contrato en mención. Si durante las presentaciones se encuentra información que no es completa o inconsistente, los integrantes del Comité solicitarán su ajuste el cual se pacta como compromiso y hace parte integral del acta que se levanta de cada reunión; el seguimiento a estos compromisos se presenta en próximas convocatorias.</t>
  </si>
  <si>
    <t>Mesas de Directivos</t>
  </si>
  <si>
    <t>El Subgerente Técnico y de Servicios apoyado en la evaluación realizada por parte de la mesa de trabajo de kilómetros eficientes trocal o zonal, junto con los directivos de las áreas participantes, revisan semanalmente (componente zonal) o mensualmente (componente troncal) los parámetros operacionales propuestos versus los actuales, para definir la viabilidad del cambio en el sistema, lo anterior acorde con lo establecido en el procedimiento P-ST-014. Dejando como evidencia actas de reuniones donde se da viabilidad a dichos cambios
De encontrarse desviaciones o situaciones no comunes en los análisis que puedan beneficiar a algún o algunos operadores, se indaga su origen y se define en la mesa con los directivos participantes del proceso las acciones requeridas para su mitigación, dejando constancia en las actas de reuniones.</t>
  </si>
  <si>
    <t>Estudio de necesidades de flota adicional</t>
  </si>
  <si>
    <t xml:space="preserve">Revisión mensual de las actualizaciones de tarifas </t>
  </si>
  <si>
    <t>Mensualmente el Profesional Especializado grado 05 (Estudios Sectoriales) y Profesional Especializado grado 06 (Estudios Sectoriales - Seguimiento a Concesiones) y Subgerente Económico verifican la actualización mensual de tarifas, para ello comparan que en los modelos financieros y soportes, los insumos e indicadores (precio ACPM, GNV, IPP, IPC, etc.) correspondan a los publicados en las fuentes de información oficial así como las estipulaciones de los contratos de concesión. En el evento en que se presenten diferencias se solicita por correo el ajuste correspondiente al modelo y no se tramita hasta que no se ajuste. 
Como evidencia de este control queda el correo electrónico donde se avalan las actualizaciones tarifarias por parte del Profesional Especializado Grado 05 (Estudios Sectoriales).</t>
  </si>
  <si>
    <t>Verificación programación de operación del servicio</t>
  </si>
  <si>
    <t>Supervisión, control y seguimiento a la ejecución de procedimientos para el reporte de infracciones.</t>
  </si>
  <si>
    <t xml:space="preserve">Supervisión a la ejecución de procedimientos de reportes de kilometraje componente zonal </t>
  </si>
  <si>
    <t>Supervisión a la ejecución de procedimientos para reclamaciones de kilometraje en plataforma EIC</t>
  </si>
  <si>
    <t>Verificación del cumplimiento de perfiles para el personal de fuerza operativa</t>
  </si>
  <si>
    <t xml:space="preserve">Cada vez que se requiera, el personal designado para la revisión de hojas de vida verifica el cumplimiento de los requisitos básicos (estudios académicos y experiencia laboral) de los aspirantes postulados a ocupar los diferentes puestos en los contratos de fuerza operativa, de acuerdo con los perfiles previstos en los pliegos del proceso licitatorio. Una vez revisadas estas condiciones, se envía correo electrónico al Profesional Especializado Grado 06 de Coordinación Técnica Operativa, con la documentación del aspirante y el formato de antecedentes presentado como anexo de cada una de las hojas de vida postuladas a conformar el grupo de trabajo de la Fuerza Operativa, para proceder a verificar nuevamente el cumplimiento del perfil y la existencia de posibles novedades por desempeño en anteriores contratos de la misma naturaleza. En caso de encontrarse alguna inconsistencia se rechaza la hoja de vida informando a la empresa contratista correspondiente de dicha situación. </t>
  </si>
  <si>
    <t>Verificación de la información reportada por las empresas contratistas de fuerza operativa</t>
  </si>
  <si>
    <t xml:space="preserve">Revisión de indicadores de desempeño de las empresas operadoras troncales </t>
  </si>
  <si>
    <t>Revisiones aleatorias de campo</t>
  </si>
  <si>
    <t>Los Técnicos Operativos Grado 01, verifican mensualmente, previa solicitud del Profesional Especializado Grado 06 Mantenimiento y Aseo Infraestructura Componente Troncal, algunas actividades de mantenimiento realizadas por el contratista, mediante visitas aleatorias que se realizan a la infraestructura validando la información de las cantidades y actividades reportadas por el interventor y registrándolas en el Formato de Inspección Aleatoria. En caso de encontrarse inconsistencias en las cantidades o actividades reportadas por el interventor, el supervisor del contrato solicita mediante correo electrónico aclaración de las novedades encontradas y ajuste en los casos que se requiera.
EVIDENCIAS. Formato de Inspección Aleatoria diligenciado. Correos en caso que se requieran donde se solicita aclaraciones al interventor de cantidades y actividades reportadas en informe</t>
  </si>
  <si>
    <t>Verificación de cumplimiento de indicadores contractuales</t>
  </si>
  <si>
    <t>El Profesional Especializado Grado 06 Mantenimiento y Aseo Infraestructura Componente Troncal, mensualmente verifica el cumplimiento de los indicadores establecidos contractualmente, mediante la revisión del porcentaje descrito en el Capítulo que da cumplimiento a lo solicitado en el numeral 15, literal h del Anexo Técnico de Interventoría y la información suministrada en los informes mensuales de Interventoría. Dicha revisión queda registrada a través de la lista de obligaciones que se encuentra descrita en el numeral XII del informe mensual de supervisión y la revisión del informe de interventoría En caso de encontrar inconsistencias u observaciones frente a los resultados del indicador presentado en el informe, se devuelve mediante correo electrónico al interventor para su aclaración y ajuste. 
EVIDENCIAS. Informe mensual de supervisión Numeral XII. Lista de obligaciones diligenciada. Informe de interventoría y correos en caso que se requieran donde se solicita aclaraciones al interventor</t>
  </si>
  <si>
    <t>Seguimiento y análisis de eventos de seguridad vial y registros de inoperabilidad</t>
  </si>
  <si>
    <t>Inclusión de obligación en control de la evasión del pago del pasaje en el contrato de vigilancia y seguridad privada</t>
  </si>
  <si>
    <t>Validación de criterios en procesos de selección</t>
  </si>
  <si>
    <t>Validación de datos cargados en el sistema con pre nómina</t>
  </si>
  <si>
    <t>Mensualmente el Técnico de nómina se encarga de alimentar en el cuadro de novedades de Excel y en el aplicativo KACTUS todas las novedades de nómina reportadas por los funcionarios y los Directivos de las áreas técnicas (BRT-Buses -Infraestructura). Con esta información el Profesional Universitario Grado 04 de nómina se encarga de validar toda la información registrada, comparando los soportes físicos vs. el aplicativo de nómina y el archivo en Excel, dejando como evidencia de la validación un OK de conformidad en cada una las pestañas, y un visto bueno en los soporte físicos. A partir de esta información, todos los soportes se remiten al Profesional Especializado Grado 06 de Talento Humano para su revisión final. En caso de encontrarse inconsistencias u observaciones en el momento de la validación de la información, se reportara al funcionario que radico la novedad o al Técnico Administrativo Grado 02, de las Direcciones Técnicas encargado del reporte del personal operativo, para que realice el respectivo ajuste y reenvié la información correcta.</t>
  </si>
  <si>
    <t>El Profesional Universitario Grado 03 de Seguridad y Salud en el Trabajo o quien designe el Director Corporativo, mensualmente revisa cada una de las incapacidades que se reporten en el período e identifica aquellas donde se sospecha que el emisor no es EPS o IPS adscrita, y se la remiten al Profesional Especializado Grado 06 Talento Humano para que gestione su validez ante la EPS. En los casos en los que la EPS, corrobore la falsedad de la información de la incapacidad, se reportará al Profesional Especializado Grado 06 de Control Disciplinario Interno para que realice el respectivo proceso.
EVIDENCIAS: Correo electrónico de SST a Talento Humano informando las incapacidades susceptibles a verificación</t>
  </si>
  <si>
    <t xml:space="preserve">Verificación de la información reportada por las áreas técnicas y del remitente. </t>
  </si>
  <si>
    <t>Conciliación de la Liquidación Previa de la Remuneración a los Agentes del Sistema</t>
  </si>
  <si>
    <t>Cotejo de fuentes de información del concesionario del SIRCI</t>
  </si>
  <si>
    <t>Validación cumplimiento resolución de liquidación</t>
  </si>
  <si>
    <t>Conciliación del plan de adquisiciones</t>
  </si>
  <si>
    <t xml:space="preserve">Revisión de conceptos </t>
  </si>
  <si>
    <t>Vigilancia judicial periódica de los procesos</t>
  </si>
  <si>
    <t>Verificación del proceso contractual por diferentes filtros</t>
  </si>
  <si>
    <t>El Profesional Especializado Grado 06 de contratación (o quien haga sus veces), cada vez que se requiera, designa un miembro del equipo de abogados para que acompañe el desarrollo del proceso de selección hasta la adjudicación del contrato, quien verifica, junto con los enlaces de cada dependencia donde se originan, por medio de un check list los documentos que deben contener cada contrato; adicionalmente se realizan diferentes filtros por parte del ordenador del gasto, como son; los asesores y coordinadores de contratación, Comité de contratación de la entidad y el abogado que participa en el proceso de selección, con el fin de dar cumplimiento a las normas que lo regulan. La aplicación de los filtros se hace antes de que se suscriba el contrato y aplica para toda contratación con convocatoria pública. Se deja como evidencia los flujos de aprobación que aparecen en la plataforma SECOP II, las actas de los comités de contratación. En los flujos de aprobación que son de público conocimiento se puede verificar la existencia o no de los filtros relacionados anteriormente, de encontrarse que falta algún filtro, la persona que lo evidenció puede reportar al ordenador del gasto o la persona u organismo encargado de hacer ese filtro que el mismo no se realizó, y se procede a hacerlo y a suspender el proceso de suscripción del contrato. Este proceso se realiza con todos los procesos de selección (permanentemente).</t>
  </si>
  <si>
    <t>Verificación valores reales de pólizas</t>
  </si>
  <si>
    <t>Cada vez que se requiera, el Profesional Especializado Grado 06 de Seguros, verifica que la documentación que allegan las áreas relacionadas con la solicitud de una nueva póliza, cumpla con las condiciones exigidas en el sector asegurador. Si no hay observaciones en la documentación, se remite vía correo electrónico al corredor de seguros para su verificación del valor asegurable sobre el cual se quiere tomar la póliza. En caso de encontrarse inconsistencias en el valor asegurado, el Profesional Especializado Grado 06 de Seguros informa a las áreas las novedades encontradas, para que subsanen las observaciones.</t>
  </si>
  <si>
    <t>Levantamiento físico de inventario aleatorio</t>
  </si>
  <si>
    <t>El Profesional Universitario Grado 03 Apoyo Logístico o a quien se le designe la función, mensualmente realiza en el Sistema JSP7 el registro de las entradas y salidas del almacén, acorde con los documentos soporte entregados al equipo de Contabilidad para su gestión correspondiente; en los casos en los que, en el proceso de conciliación contable, se evidencie alguna inconsistencia, el Profesional Especializado grado 06 - Contador General, o a quien este designe la función, envía correo electrónico al Profesional Universitario Grado 03 Apoyo Logístico, solicitando las aclaraciones y ajustes correspondientes y realiza nuevamente la conciliación</t>
  </si>
  <si>
    <t>Seguimiento al préstamo de documentos exclusivo a funcionarios</t>
  </si>
  <si>
    <t>El contratista encargado de realizar los préstamos de expedientes, diariamente realiza seguimiento verificando en la planilla de control los expedientes que ya cumplieron el tiempo de préstamo establecido en el Manual de Gestión Documental. En los casos en que se presenten documentos que no hayan sido devueltos se remite un correo electrónico solicitando devolución inmediata o refrendación de ser necesario del préstamo. De no recibir respuesta o devolución de los expedientes prestados, el caso se escalara al superior inmediato para que tome las acciones a que haya lugar. La evidencia de este control son los correos electrónicos y las planillas de control de préstamos.</t>
  </si>
  <si>
    <t>Seguimiento a planillas de control trimestral</t>
  </si>
  <si>
    <t xml:space="preserve">Seguimiento a los procesos de clasificación de documentos. </t>
  </si>
  <si>
    <t>La Profesional Universitario Grado 03 de Gestión Documental bimestralmente genera el reporte de seguimiento denominado Tablero T-DOC el cual permite visualizar la cantidad de documentos pendientes por clasificar, con este reporte la Profesional Universitaria Grado 03 remitirá a las dependencias un memorando donde se solicite la clasificación de los documentos pendientes en las bandejas de entrada de cada funcionario y dará un plazo establecido para que se atienda dicha solicitud. En caso de que las áreas no atiendan dicha solicitud en los plazos establecidos el grupo de gestión documental realizará dicha clasificación.
Como evidencia del control queda el reporte de seguimiento de T-DOC y los memorandos que se emitan a las áreas</t>
  </si>
  <si>
    <t>Monitoreo de los ejercicios de auditoría y seguimiento a los avances de los mismos. (equipo auditor).</t>
  </si>
  <si>
    <t xml:space="preserve">
El auditor responsable del proceso de auditoría designado por el jefe de la Oficina de Control Interno, realizará por lo menos un monitoreo a las actividades propias de la auditoría a través de reuniones o mediante correo electrónico en donde se revise el proceso de auditoría conforme al plan de pruebas, donde analiza los papeles de trabajo esto con el fin de cotejar si se están presentando situaciones que desvíen o afecten el resultado conforme a la planeación inicial de la evaluación y en caso de evidenciarse que se presenta alguna situación sospechosa o desviación relevante se levantará un acta y se le informará al jefe de la Oficina de Control Interno.
EVIDENCIAS: Listados de asistencia, actas de reuniones, plan de pruebas y carpeta con papeles de trabajo. En casos de encontrarse desviaciones en los seguimientos realizados se soportará mediante acta. </t>
  </si>
  <si>
    <t>Monitoreo por parte del jefe de la oficina de control interno de los ejercicios de auditoría y seguimiento a los avances de los mismos.</t>
  </si>
  <si>
    <t xml:space="preserve">El jefe de la Oficina de Control Interno realizará por lo menos un seguimiento a la ejecución y avance de cada uno de los trabajos de auditorías conforme al Plan Anual de Auditorías para conocer y revisar los resultados parciales y evidenciar posibles desviaciones frente al plan de pruebas de la auditoría que se estén presentando en la evaluación, las cuales deberán estar consignadas en los papeles de trabajo y de evidenciarse que se presenta alguna desviación relevante se levantará un acta para la respectiva toma de decisiones.
EVIDENCIAS: Listados de asistencia, actas de reuniones, plan de pruebas de la auditoría con papeles de trabajo y en casos de encontrarse desviaciones en los seguimientos realizados se levantara un acta que describa la situación presentada. </t>
  </si>
  <si>
    <t>Actualización de los sistemas informáticos del Distrito Capital relacionados con la función disciplinaria</t>
  </si>
  <si>
    <t>El Profesional Especializado Grado 06 de Control Interno Disciplinario actualizará los procesos disciplinarios de la Entidad cada vez que se requiera, verificando que lo evidenciado en los expedientes corresponda con lo registrado en los sistemas informáticos dispuestos por la Dirección Distrital de Asuntos Disciplinarios, lo anterior a fin de facilitar el acceso a la información por parte de los encargados del seguimiento y control al igual que de los demás interesados. En el evento en que se encuentren expedientes que no estén actualizados en las plataformas, se deberán determinar las causas y proceder al ajuste respectivo. La evidencia del control queda soportada en el sistema informático vigente.</t>
  </si>
  <si>
    <t>Cada vez que se presente una solicitud de explotación colateral por parte de los comercializadores, concesionarios mercantiles o interesados que cumplan los requisitos establecidos, el Profesional Especializado Grado 06 de Negocios de Explotación Colateral o el Profesional Universitario Grado 03 de Explotación Colateral o el Profesional Universitario Grado 03 de Explotación Colateral de la Propiedad Intelectual o el equipo de trabajo designado para apoyar el tema, aplican la Resolución No. 297 del 2023, en la cual se establecen las condiciones para la explotación colateral de los sistemas de transporte a cargo de TRANSMILENIO S. A., para lo cual revisan el alcance de la solicitud y proyectan: i) Un contrato de concesión mercantil, ii) Un contrato marco de permiso temporal de uso del espacio, iii) Licencia de uso de marca, iv) Apadrinamiento, o v) Naming Right, donde se definen las condiciones técnicas, jurídicas y financieras de los negocios de explotación colateral. Si la solicitud después de los análisis respectivos resulta no procedente, se le informa al interesado. Todos los documentos precontractuales, contractuales y post contractuales son revisados por el equipo jurídico de contratistas del área, así como por el Subgerente de Desarrollo de Negocios para su revisión y aprobación. Las evidencias reposan en las plataformas de contratación y en el Sistema de Gestión documental de la Entidad.</t>
  </si>
  <si>
    <t>Revisión y aprobación de los contratos o de las autorizaciones otorgadas por explotación colateral.</t>
  </si>
  <si>
    <t>Los técnicos o el personal de apoyo de la DTB, encargado del análisis de programación zonal, verifican mensualmente las PSO´S (programaciones de operación de servicios) contra los parámetros de programación autorizados por TRANSMILENIO S. A., relacionando en un cuadro en Excel todas las solicitudes de cambios de programación zonal, y su estado. Con esta información el Profesional Especializado Grado 06 de Programación da el aval a través de correo electrónico, para el cargue de programación en el software correspondiente. De encontrarse alguna diferencia contra los parámetros autorizados, se rechaza la programación y se reporta vía correo electrónico al solicitante del cambio (Concesionario) para que realice los ajustes pertinentes.</t>
  </si>
  <si>
    <t>Semanalmente el equipo de Remuneración de Agentes del Sistema compuesto por el Profesional Especializado Grado 06 Control al Recaudo y Remuneración del Sistema, El Profesional Especializado Grado 05 de Remuneración o Profesional Universitario Grado 03 de Remuneración o los contratistas; verifican el remitente y la información (operativa kilómetros, vehículos, pasajeros, etc.) reportada por las áreas técnicas mediante correo electrónico, cotejando que sea un Profesional Especializado debidamente autorizado quien envía la información. Si la información reportada contiene variaciones atípicas, se solicita al remitente para que se revise y corrija la información técnica remitida y la reenvíe con los ajustes, de esto se deja evidencia por correo electrónico; permitiendo dar continuidad al proceso de liquidación. Es importante aclarar que la información técnica debe provenir en archivo con clave de acceso, la cual se actualiza semanalmente. Si la información no presenta novedad se procede a realizar la liquidación previa.</t>
  </si>
  <si>
    <t xml:space="preserve">Semanalmente el Profesional Especializado Grado 05 de Remuneración o Profesional Universitario Grado 03 de Remuneración o los contratistas, capturan la información de las áreas técnicas para la realización de la liquidación previa, la cual se procesa en un Excel que se ha formulado y que contiene celdas que permiten la validación de la información. Paralelamente el Profesional Universitario Grado 03 de Remuneración o contratistas responsables de la captura de la información técnica en el aplicativo en ORACLE, diligencian la información y la procesan en el aplicativo y posteriormente el Profesional Especializado Grado 06 Control al Recaudo y Remuneración del Sistema concilia la información del aplicativo ORACLE vs Excel con el fin de identificar diferencias, de encontrarse se verifican y se valida la información técnica suministrada por las áreas hasta hallar las diferencias, una vez coincida la información se procede con la liquidación, se envía por correo y oficio, la liquidación previa y el archivo de excel a la Fiduciaria, para que ellos también efectúen la liquidación. Como evidencia de lo anterior queda el correo que se envía a la Fiduciaria y el Soporte de remuneración a los Agentes. </t>
  </si>
  <si>
    <t>Semanalmente el Profesional Especializado Grado 05 de Control de Recaudo o Profesional Universitario Grado 03 de Control de Recaudo o los contratistas, reciben el tablero de control que envía Recaudo Bogotá y cotejan que la información corresponda a la misma contenida en la Bodega de datos de TRANSMILENIO (que es replica de la Base de datos de Recaudo Bogota), con el fin de determinar la veracidad y calidad de la información relacionada con recaudo por venta y validaciones de TISC. De encontrarse diferencias, se comunica al concesionario del SIRCI por correo, con el fin de que ellos la validen y corrijan y envíen nuevamente el tablero. Una vez se tiene la información correcta, se envía la información para la liquidación al equipo de remuneración de la Subgerencia Económica por correo electrónico. Se deja como evidencia el archivo de verificaciones con los datos revisados.</t>
  </si>
  <si>
    <t>Cada vez que se genere la necesidad de llevar a cabo un proceso de selección con el fin de cubrir los cargos vacantes en la Planta de Personal de la entidad, el Director Corporativo determinara mediante Circular los criterios que se requieren para dicho proceso. El Profesional Especializado Grado 06 de Gestión del Talento Humano revisará el proceso atendiendo los lineamientos establecidos en el Manual para la Selección o Nombramiento, Vinculación y Desvinculación de Servidores Públicos de TRANSMILENIO S. A., para lo cual verificara el cumplimento de los requisitos habilitantes establecidos en el Manual de Funciones versus las hojas de vida de los posibles candidatos, dejando como evidencia una Matriz de Control de cumplimiento de requisitos. El proceso puede ser liderado por agentes internos o externo, dejando como evidencia un informe de los resultados del proceso en cada una de sus etapas. En caso de que en cada una de las etapas se presenten reclamaciones por parte de los posibles candidatos, se atenderán por parte del Director Corporativo dentro de los plazos establecidos.</t>
  </si>
  <si>
    <t>Cada vez que se realice solicitud de concepto a la Subgerencia Jurídica por parte de alguna dependencia de la entidad, el Profesional Especializado Grado 06 de Asesoría y Asistencia Legal proyecta y revisa conceptos jurídicos en diferentes instancias entre los abogados con que cuenta la Subgerencia, frente a la normatividad legal aplicable, el cual es avalado y firmado por el Subgerente jurídico; dejando como evidencia en la hoja de trabajo del funcionario la relación del radicado de entrada o la fuente de la solicitud, el tema del concepto y el radicado y fecha de la emisión del concepto. En los casos en que la solicitud de concepto no se encuentre debidamente soportado con los lineamientos establecidos en la circular 10 de 2023 la misma se devuelve al área solicitante o se solicita aclaración a fin de que sea ajustada y se pueda emitir el concepto.</t>
  </si>
  <si>
    <t xml:space="preserve">Cada vez que se requiera, el Profesional Especializado Grado 06 o los Profesionales Universitarios Grado 04 de Gestión Social (según el cambio operacional a tratar) participan en las mesas técnicas lideradas por la Subgerencia Técnica y de Servicios (STS), donde intervienen diferentes áreas de la Entidad, en la cual se presentan las propuestas de modificaciones operacionales del Sistema y se toman las decisiones correspondientes. Posteriormente el o la profesional de gestión social a través de correo electrónico comunica a los gestores sociales la solicitud de los cambios operativos que se deben divulgar, los gestores sociales revisan el detalle de la solicitud y según corresponda solicitan a través de correo electrónico el material necesario para la divulgación. El Profesional Especializado Grado 06 de Gestión Social o quien este designe, realiza la programación de las jornadas de divulgación en los territorios impactados por el cambio, posteriormente los gestores sociales realizan la divulgación de los cambios operacionales del Sistema con las comunidades de acuerdo con los lineamientos enmarcados en el Manual de Gestión Social (M-SC-001), dejando evidencia en el acta de actividades de gestión social (R-SC-004) con sus respectivos soportes
En caso de que la solicitud no corresponda con los cambios operaciones tratados, el gestor remite la observación al Profesional Especializado Grado 06 de gestión social o quien este designe, quien informará a la Subgerencia Técnica y de Servicios para que se realicen los ajustes a que haya lugar. </t>
  </si>
  <si>
    <t>Los técnicos analistas contratistas a cargo del seguimiento de infracciones llevan a cabo revisiones diarias (días hábiles) a los hallazgos registrados en la plataformas GESTSAE y SIAPO verificando que se ajusten a los parámetros definidos en el Manual de Operaciones del Componente Zonal, durante este proceso, se procede a clasificar los hallazgos en registros validados o invalidados, una vez realizada la clasificación el profesional contratista con el rol de seguimiento a infracciones realiza una validación de los registros que fueron invalidados y su justificación para corroborar que efectivamente sean registros a descartar. En caso de encontrar registros omitidos o mal clasificados se realiza reunión con el Profesional Especializado Grado 06 - Gestión Operativa donde se presentan estas situaciones y se toman las acciones que permitan mejorar la desviación encontrada.
Como evidencia de este control se ha implementado un tablero de control en power bi con el detalle del estado final de cada registro, junto con los motivos técnicos específicos que respaldan su invalidación en SIAPO y eliminación en GESTSAE. 
Presentaciones de las reuniones celebradas con el Profesional Especializado Grado 06 - Gestión Operativa</t>
  </si>
  <si>
    <t>El Profesional Especializado Grado 06 de Seguridad Operacional o quien él designe, verifica bimestralmente el estado de las tarjetas de conducción en el aplicativo GestSAE, comparando las tarjetas de conducción suspendidas y notificadas por escrito a los concesionarios Vs los registros de inoperabilidad en el aplicativo, como evidencia de esta actividad se deja un registro en una tabla de Excel. En caso de que sea detectada alguna alteración en los registros de las tarjetas de conducción, el Profesional Especializado Grado 06 de Seguridad Operacional o quien él designe elaborará un informe para el Director Técnico de Seguridad, quien analizará la situación y emitirá el reporte a los directores técnicos de BRT o Buses para que tomen las acciones pertinentes.
Por otra parte de manera cuatrimestral se remite un correo electrónico informando a los Directores de la Dirección Técnica de Buses y Dirección Técnica de BRT el estado de inoperatividad de las tarjetas de conducción de acuerdo a la base de datos en el sistema GestSAE para su conocimiento.</t>
  </si>
  <si>
    <t>El Profesional Especializado Grado 06 de Seguridad o quien este designe, realizará semanalmente visitas de campo aleatorias y sorpresivas al menos al 10% del personal en vía conforme a la programación de visitas establecida, con el fin de validar si se están realizando adecuadamente las inspecciones de seguridad, dejando como registro soportes fotográficos y reportes vía WhatsApp del sitio visitado. En caso de que sea detectada alguna omisión en los reportes, se deberá notificar al Director Técnico de Seguridad con el fin de tomar acciones sobre la persona que realizó la inspección.</t>
  </si>
  <si>
    <t>El Profesional Especializado Grado 06 Finanzas Corporativas - Presupuesto, verifica anualmente, al inicio de cada vigencia, a través del módulo de presupuesto del sistema JSP7, que el plan de adquisiciones cumpla con la resolución de liquidación del presupuesto expedida para la vigencia, para lo cual compara los valores de los rubros presupuestales de dicha resolución frente a los valores por rubro que se definieron en el plan anual de adquisiciones (PAA). De encontrarse diferencias, se informa a los enlaces de cada dependencia para que procedan con el ajuste en el PAA y lo informen al Profesional Especializado Grado 06 de Gestion Corporativa de la Oficina Asesora de Planeación. Como evidencia se dejan los correos electrónicos, donde se confirma el resultado de la verificación o los ajustes a que haya lugar.</t>
  </si>
  <si>
    <t>Cada vez que se realicen modificaciones al plan de adquisiciones se revisará por parte del Profesional Universitario Grado 04 de Presupuesto o quien se designe para apoyar la actividad, los soportes que justifican las modificaciones presentadas en el plan de adquisiciones, verificando que los valores ajustados correspondan a lo aprobado en el comité de contratación y que estén disponibles presupuestalmente. En caso de encontrarse diferencias se le informara al Profesional Especializado Grado 06 de Gestion Corporativa de la Oficina Asesora de Planeación, y al enlace de la dependencia implicada para que se realicen los ajustes pertinentes. Como evidencia de dicho control se dejan los correos mensuales que se envían a las dependencias donde se informa la actualización de los requerimientos en el seguimiento presupuestal.</t>
  </si>
  <si>
    <t>El Profesional Universitario Grado 03 de Gestión documental o el encargado de la supervisión del contrato de Gestión Documental, trimestralmente revisa con el contratista encargado de realizar los préstamos de expedientes, las planillas de control de préstamos verificando el cumplimiento de los criterios establecidos en el manual de gestión documental, dejando un acta de reunión donde se consigne novedades de los préstamos y acciones a implementar por parte de la empresa contratista de gestión documental . En caso que las acciones a implementar por parte de la empresa contratista no se ejecuten o no se obtenga el resultado esperado, el Profesional Universitario Grado 03 de Gestión documental o el encargado de la supervisión del contrato informara al superior inmediato de quien tenga el expediente para que tome las acciones pertinentes que conlleven a la devolución de los documentos evitando de esta manera la pérdida del expediente.</t>
  </si>
  <si>
    <t>El Profesional Especializado Grado 05 de Defensa Judicial o quien asigne el Subgerente Jurídico diariamente verifica las notificaciones judiciales que se reciben en el buzón de correo electrónico institucional exclusivo de notificaciones judiciales, de los autos admisorios de demandas, tutelas y otras providencias, convocatorias a conciliaciones extrajudiciales y las comunicaciones enviadas por los abogados demandantes u otros demandados dentro de los procesos judiciales, con el fin de asignar las actuaciones e informar a los apoderados las relacionadas con procesos a su cargo, y, por otra parte, se cuenta con un mecanismo de vigilancia judicial mediante el cual se reportan por correo electrónico diariamente a los abogados de planta del equipo de defensa judicial de la Subgerencia Jurídica, las providencias notificadas por estado o por aviso.
Lo anterior con el propósito de estructurar oportunamente la defensa judicial de TRANSMILENIO S. A., y cuando se requiere con ocasión de las notificaciones o citaciones recibidas se procede a registrar en SIPROJ las actuaciones relevantes por parte de los abogados de defensa judicial.
En el evento de evidenciarse inconsistencias en el registro de los estados relevantes del proceso en SIPROJ, conforme a verificaciones aleatorias que se realizan a la información existente en el Sistema, se indaga con el apoderado la fuente de estas para subsanarla en el menor tiempo posible o de ser necesario se requiere a la Secretaría Jurídica Distrital – equipo SIPROJ de acuerdo con el tipo de inconsistencia detectada para su ajuste.
EVIDENCIAS: Correos electrónicos y actuaciones registradas en SIPROJ.</t>
  </si>
  <si>
    <t>Siempre</t>
  </si>
  <si>
    <t>Revisión y aprobación de los contratos o de las autorizaciones otorgadas por explotación colateral</t>
  </si>
  <si>
    <t>Preventivo</t>
  </si>
  <si>
    <t>Tipo</t>
  </si>
  <si>
    <t>Total Calificación del Control</t>
  </si>
  <si>
    <t xml:space="preserve">Resultado ejecución de control </t>
  </si>
  <si>
    <t>Rango calificación del control</t>
  </si>
  <si>
    <t>Solidez Individual del control</t>
  </si>
  <si>
    <t>Total calificación individual del control</t>
  </si>
  <si>
    <t>Calificación solidez del control</t>
  </si>
  <si>
    <t>Peso del diseño de cada control</t>
  </si>
  <si>
    <t>Peso de la ejecución de cada control</t>
  </si>
  <si>
    <t>Solidez individial de cada control
Fuerte: 100, Moderado: 50, Débil:0</t>
  </si>
  <si>
    <t>Se deben establecer acciones para fortalecer el control 
Si / No</t>
  </si>
  <si>
    <t>Fuerte (siempre se ejecuta)
Moderado (algunas veces)
Débil (no se ejecuta)</t>
  </si>
  <si>
    <t>Fuerte + Fuerte = Fuerte
Fuerte + Moderado = Moderado
Fuerte + Débil = Débil</t>
  </si>
  <si>
    <t>No
Si
Si</t>
  </si>
  <si>
    <t>Fuerte
Calificación entre 96 y 100</t>
  </si>
  <si>
    <t>Moderado
Calificación entre 86 y 95</t>
  </si>
  <si>
    <t>Débil
Calificación entre 0 y 85</t>
  </si>
  <si>
    <t>Moderado + Fuerte = Moderado
Moderado + Moderado = Moderado
Moderado + Débil = Débil</t>
  </si>
  <si>
    <t>Débil + Fuerte = Débil
Débil + Moderado = Débil
Débil + Débil = Débil</t>
  </si>
  <si>
    <t>Si
Si
Si</t>
  </si>
  <si>
    <t>Calificación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</si>
  <si>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</si>
  <si>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</si>
  <si>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</si>
  <si>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Directamente</t>
  </si>
  <si>
    <t>Indirectamente</t>
  </si>
  <si>
    <t>No disminuye</t>
  </si>
  <si>
    <t>Solidez del conjunto de los controles</t>
  </si>
  <si>
    <t>Controles que ayudan a disminuir la probabilidad</t>
  </si>
  <si>
    <t>Controles ayudan a disminuir el impacto</t>
  </si>
  <si>
    <t>#Columnas en la matriz de riesgo que se desplaza en el eje de la probabilidad</t>
  </si>
  <si>
    <t>#Columnas en la matriz de riesgo que se desplaza en el eje del impacto</t>
  </si>
  <si>
    <t>No aplica para riesgos de corrupción</t>
  </si>
  <si>
    <t>Resultados de los posibles desplazamientos de la probabilidad y del impacto de los riesgos.</t>
  </si>
  <si>
    <t xml:space="preserve">El equipo de Técnicos grado 02 calcula y consolida el Reporte de kilometraje efectivamente ejecutado bajo los parámetros establecidos en el procedimiento GENERACIÓN DE REPORTES DE KILOMETRAJE PARA EL COMPONENTE ZONAL DEL SITP (P-DB-008),con periodicidad semanal para las concesiones de Fase III y una vez al mes para las empresas de Unidades Funcionales, el cual se remite vía correo electrónico al Profesional Especializado grado 06 de Supervisión y Control de Operación quien revisa las siguientes condiciones: 
1) que se haya dado una revisión por parte del técnico al que no le correspondió la liquidación de esa semana
2) que exista un archivo con el comparativo de valores históricos de kilómetros ejecutados y programados de tal manera que se pueda confirmar que los kilómetros que envían para remunerar no representen cifras extremadamente altas o bajas respecto del promedio, 
3) correo remitido por parte de un profesional contratista que apoya actividades de kilometraje quien valida los datos y en caso de encontrar duplicados remite correo para la respectiva eliminación del registro sobrante. 
En caso de encontrarse observaciones por el Profesional Especializado grado 06 de Supervisión y Control de Operación devuelve el reporte a los técnicos para los ajustes pertinentes, de lo contrario procede a enviar la información al profesional Especializado grado 06 de Remuneración de la Subgerencia Económica para el tramite permite
Como evidencia de dicho control quedan los reportes de kilometraje y correos </t>
  </si>
  <si>
    <t>Para cada contrato de vigilancia y seguridad privada, el o los Profesionales Universitarios Grado 03 de la Dirección Técnica de Seguridad o quien estos designen, verificarán que dentro de las obligaciones del contratos de Seguridad Privada este establezca el control de evasión del pago del pasaje; mediante el equipo de apoyo a la supervisión del contrato se efectuaran visitas en campo para verificar el cumplimiento de la obligación dejando como evidencia los reportes de visita en campo a las estaciones y portales, hechas por los apoyos a la supervisión en campo, y en caso de evidenciar novedades los respectivos correos de remisión de oficios a la empresa de vigilancia, con los informes de seguimiento al contrato y se tomaran las medidas necesarias para corregir.
Evidencias: contratos firmados - Informes de visita de campo - Oficios enviados (si aplica).</t>
  </si>
  <si>
    <t>Peso de ejecución del control</t>
  </si>
  <si>
    <t>El profesional contratista del equipo Post Operacional / Reclamaciones Plataforma EIC, realiza la asignación semanal a cada técnico contratista post - operacional, para lo cual se socializa un cuadro de excel con el código de cada técnico definiendo la concesión para su trámite en los tiempos del debido proceso, rotando cada dos (2) meses la concesión asignada de manera que se eviten favoritismos; esta rotación se documentará en acta y consolidado en tabla Excel. Asignados los casos cada técnico compara la reclamación de los kilómetros vs lo que esta registrado en la plataforma SAE, dejando evidencia de dicha gestión en plataforma EIC. Posteriormente el profesional contratista del equipo Post Operacional confirma en la plataforma EIC los registros que aun no han tenido respuesta y emite un mensaje vía WhatsApp diariamente sobre el final de la jornada para informar los casos pendientes. En caso de que no se responda las reclamaciones de los concesionarios en los plazos establecidos, se realizará la investigación del caso por parte del Profesional Especializado grado 06 de Supervisión y Control de Operación quien indagara las causas que llevaron a dicha situación y las informara al Director Técnico de Buses para que tome las acciones a que haya lugar.
Como evidencias de este control se deja un cuadro de excel con el código de cada técnico acta en que se confirma rotación del grupo y los reportes cargados en plataforma EIC.</t>
  </si>
  <si>
    <t>El Profesional Especializado Grado 06 de Coordinación Técnica Operativa de la Dirección Técnica de BRT (DTBRT) por medio de una lista de chequeo verifica mensualmente la información reportada por las empresas de Fuerza Operativa de acuerdo con las obligaciones contractuales estipuladas en el contrato. En caso de encontrar inconsistencias con el cumplimiento de las obligaciones el Profesional Especializado Grado 06 de Coordinación Técnica Operativa de la DTBRT, realiza el descuento correspondiente en la facturación mensual de dicha factura.
Si durante la verificación del informe mensual para la facturación hay inconsistencias, se notifica a la empresa contratista de Fuerza Operativa en los términos estipulados para realizar la subsanación de la información, y poder realizar el proceso de radicación de factura en los tiempos establecidos por TRANSMILENIO S. A.</t>
  </si>
  <si>
    <t xml:space="preserve">El Profesional Especializado Grado 06 de Coordinación Técnica Operativa de la Dirección Técnica de BRT (DTBRT) verifica mensualmente los resultados del cálculo de los indicadores de desempeño de la Evaluación Mensual Integral de la Calidad (EMIC) de acuerdo al procedimiento estipulado en el manual de Niveles de Servicio para cada fase y aprueba los oficios de notificación de la EMIC que se deben enviar a las empresas operadoras.
Adicionalmente, trimestralmente el Profesional Especializado Grado 06 de Coordinación Técnica Operativa de la DTBRT verifica los resultados del cálculo de la ETIC (Evaluación trimestral Integral de la Calidad) de acuerdo al procedimiento estipulado en el manual de Niveles de Servicio para cada fase y aprueba los oficios de notificación de la ETIC que se deben enviar a las empresas operadoras. 
Si durante la verificación de datos se determina que existen comportamientos atípicos, errores o desviaciones, se solicita a los profesionales encargados la revisión del cálculo del indicador y en los casos que sea procedente, en el marco del debido proceso hacer los ajustes. </t>
  </si>
  <si>
    <t>Posibilidad de que los funcionarios de la Entidad pierdan de forma intencional los expedientes de archivo, para beneficio propio, de otros funcionarios o de terceros, con el fin de conseguir dádivas o favores.</t>
  </si>
  <si>
    <t>Probabilidad
Nivel</t>
  </si>
  <si>
    <t>Probabilidad
Rango</t>
  </si>
  <si>
    <t>Impacto
Nivel</t>
  </si>
  <si>
    <t>Impacto
Rango</t>
  </si>
  <si>
    <t>Zona de Riesgo Residual
Nivel</t>
  </si>
  <si>
    <t>Zona de Riesgo Residual
Rango</t>
  </si>
  <si>
    <t>Opciones de Tratamiento del Riesgo de Corrupción</t>
  </si>
  <si>
    <t>Aceptar el Riesgo</t>
  </si>
  <si>
    <t>No aplica para los riesgos de corrupción</t>
  </si>
  <si>
    <t>Reducir el Riesgo</t>
  </si>
  <si>
    <t>Se adoptan medidas para reducir la probabilidad o el impacto del riesgo, o ambos; por lo general conlleva implementación de controles</t>
  </si>
  <si>
    <t>Evitar el Riesgo</t>
  </si>
  <si>
    <t>Se abandonan las actividades que dan lugar al riesgo, es decir, no iniicar o no continuar con la actividad que lo provoca</t>
  </si>
  <si>
    <t>Compartir el Riesgo</t>
  </si>
  <si>
    <t>Se reduce la probabilidad o el impacto del riesgo transfiriendo o compartiendo una parte de este. Los riesgos de corrupción pero no se puede transferir su responsabilidad</t>
  </si>
  <si>
    <t>Copia de la Herramienta Power BI (de acuerdo con la periodicidad definida) con la incorporación de seguimiento de Metas PDD</t>
  </si>
  <si>
    <t>Certificado de asistencia</t>
  </si>
  <si>
    <t xml:space="preserve">Formato estructurado y adoptado </t>
  </si>
  <si>
    <t xml:space="preserve">Identificar concesionarios que presenten un mayor nivel de riesgo para la estabilidad y operación del Sistema, utilizando como base el análisis exhaustivo de sus estados financieros y proponer estrategias efectivas para mitigar su impacto. </t>
  </si>
  <si>
    <t xml:space="preserve">Acta de la Reunión </t>
  </si>
  <si>
    <t>Lista de asistencia y presentación</t>
  </si>
  <si>
    <t>Procedimiento actualizado</t>
  </si>
  <si>
    <t>Grabaciones y material de reunión</t>
  </si>
  <si>
    <t>Cargue en Sigest solicitud de actualización del documento</t>
  </si>
  <si>
    <t>Realizar una auditoria interna por parte del profesional especializado de Control, sobre una muestra aleatoria de casos aceptados en cada semestre del 2025</t>
  </si>
  <si>
    <t>Informe de la revisión realizada</t>
  </si>
  <si>
    <t>Notificar a las empresas contratistas la definición de los criterios de verificación de las certificaciones laborales que deben presentar el personal de fuerza operativa a vincular</t>
  </si>
  <si>
    <t xml:space="preserve">Emitir y divulgar oficio a empresas contratistas nuevas informando los descuentos a aplicar en caso de incumplimientos </t>
  </si>
  <si>
    <t>Oficio emitido reiterando los descuentos a aplicar en caso de incumplimiento</t>
  </si>
  <si>
    <t>Reemplazar los archivos de formato Excel, con los que se consolida los resultados del cálculo de los indicadores, por archivos con formatos menos vulnerables al estar protegidos.</t>
  </si>
  <si>
    <t>Actualizar el instructivo para diligenciar la sección de seguridad del aplicativo GestSAE, para los eventos de activación de tarjetas de operación que se encuentran suspendidas y que deban activarse antes del plazo inicial de activación.</t>
  </si>
  <si>
    <t>Instructivo actualizado</t>
  </si>
  <si>
    <t>Instructivo actualizado /1 +100</t>
  </si>
  <si>
    <t>1. Pieza de comunicación elaborada.
2. Correo enviado al personal de vigilancia y control de la operación.
3. Registro fotográfico de los seguimientos al personal en vía.</t>
  </si>
  <si>
    <t>Realizar aleatoriamente monitoreo por CCTV al personal de vigilancia en portales y estaciones para validar que no hagan venta irregular de pasajes o reciban dinero a cambio de permitir el ingreso sin validar el pasaje.</t>
  </si>
  <si>
    <t># de hallazgos encontrados por monitoreo CCTV/ Total de monitoreos CCTV * 100</t>
  </si>
  <si>
    <t xml:space="preserve">Circular con los criterios definidos para adelantar el proceso de selección </t>
  </si>
  <si>
    <t>Revisar que la información registrada en el sistema (KACTUS) y en Excel coincida exactamente con los documentos físicos que respaldan cada novedad.</t>
  </si>
  <si>
    <t>Cuadro de novedades de Excel</t>
  </si>
  <si>
    <t>(Número de errores detectados / Número total de registros)*100%</t>
  </si>
  <si>
    <t xml:space="preserve">
Correo electrónico de SST a Talento Humano informando las incapacidades susceptibles a verificación</t>
  </si>
  <si>
    <t xml:space="preserve">Número de revisiones de incapacidades realizadas en el periodo </t>
  </si>
  <si>
    <t>Informe</t>
  </si>
  <si>
    <t>Ejecución presupuestal</t>
  </si>
  <si>
    <t>Actualizar el procedimiento que hace parte del sistema de gestión de la entidad, relacionado con conceptos (P-SJ-009) a cargo de la Subgerencia Jurídica</t>
  </si>
  <si>
    <t>Procedimiento (P-SJ-009) actualizado y adoptado en el sistema de gestión de la entidad</t>
  </si>
  <si>
    <t>Acta de la Reunión</t>
  </si>
  <si>
    <t>31-jun-2025</t>
  </si>
  <si>
    <t>Revisar y actualizar la matriz de riesgos de los procesos contractuales, para identificar los puntos críticos en el proceso de contratación y establecer controles específicos para cada uno.</t>
  </si>
  <si>
    <t>Matriz de riesgos de los procesos actualizada</t>
  </si>
  <si>
    <t>Verificar el cumplimiento de los requisitos del sector asegurador en la documentación presentada para nuevas pólizas.</t>
  </si>
  <si>
    <t xml:space="preserve">Correo electrónico por parte de la compañía aseguradora </t>
  </si>
  <si>
    <t>Número de solicitudes de nuevas pólizas que cumplen con todos los requisitos establecidos por el sector asegurador y las políticas internas de la entidad.</t>
  </si>
  <si>
    <t>Verificar de manera periódica y aleatoria la existencia física de los activos, comparándola con los registros contables, y detectar posibles discrepancias.</t>
  </si>
  <si>
    <t>Informe del Inventario</t>
  </si>
  <si>
    <t>Clasificar el 100% de documentos electrónicos pendientes en T-DOC correspondientes a las vigencias 2019-2020-2021</t>
  </si>
  <si>
    <t>Documentos clasificados en T-DOC</t>
  </si>
  <si>
    <t>Socializar al interior de la Oficina de Control Interno los instrumentos de auditoría que fueron adoptados por parte de la Entidad mediante Resolución 565 de 10 de octubre de 2022.</t>
  </si>
  <si>
    <t>Anexo 4 Acta de Cumplimiento al Código de Ética.
Anexo 5 Acuerdo de Confidencialidad.
Anexo 6 Declaración Conflicto de Intereses</t>
  </si>
  <si>
    <t xml:space="preserve">Realizar un taller presencial o virtual con los funcionarios que participan en el proceso de gestión de asuntos disciplinarios, en el que se haga una introducción teórica relacionada con ofrecimientos indebidos, la simulación de un caso práctico con asignación de roles (rechazar el ofrecimiento, documentar incidente, pasos a seguir) y se presenten conclusiones o reflexiones. </t>
  </si>
  <si>
    <t>Presentación y acta de reunión o grabación</t>
  </si>
  <si>
    <t>Actividad</t>
  </si>
  <si>
    <t>Soporte</t>
  </si>
  <si>
    <t>Fecha de Inicio</t>
  </si>
  <si>
    <t>Fecha de Terminación</t>
  </si>
  <si>
    <t>Indicador</t>
  </si>
  <si>
    <t>Opciones de manejo del riesgo</t>
  </si>
  <si>
    <t>1. Correo electrónico socializando los instrumentos de auditoría
2. Firma de los anexos por parte de cada uno de los integrantes de la OCI:</t>
  </si>
  <si>
    <t>Diseño de los Controles</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</si>
  <si>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</si>
  <si>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</si>
  <si>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</si>
  <si>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</si>
  <si>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</si>
  <si>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</si>
  <si>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</si>
  <si>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</si>
  <si>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</si>
  <si>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</si>
  <si>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</si>
  <si>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</si>
  <si>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</si>
  <si>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</si>
  <si>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</si>
  <si>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</si>
  <si>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</si>
  <si>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</si>
  <si>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</si>
  <si>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</si>
  <si>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</si>
  <si>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</si>
  <si>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</si>
  <si>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</si>
  <si>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</si>
  <si>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</si>
  <si>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</si>
  <si>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</si>
  <si>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</si>
  <si>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</si>
  <si>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</si>
  <si>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</si>
  <si>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</si>
  <si>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C34</t>
  </si>
  <si>
    <t>C35</t>
  </si>
  <si>
    <t>C36</t>
  </si>
  <si>
    <t>C37</t>
  </si>
  <si>
    <t>C38</t>
  </si>
  <si>
    <t>C39</t>
  </si>
  <si>
    <t>C40</t>
  </si>
  <si>
    <t>C41</t>
  </si>
  <si>
    <t>Código Control</t>
  </si>
  <si>
    <t>Plan de Tratamiento</t>
  </si>
  <si>
    <t>Tipo de riesgo de fraude</t>
  </si>
  <si>
    <t>Beneficio privado</t>
  </si>
  <si>
    <t>Nivel de probabilidad</t>
  </si>
  <si>
    <t>Rango de probabilidad</t>
  </si>
  <si>
    <t>Probabilidad de un inadecuado registro de la información de Inventarios relacionados con la Propiedad Planta y Equipo de propiedad de TRANSMILENIO S. A., por parte del profesional Grado 3 apoyo logístico o a quien se le designe la función, con el fin de apropiarse de ella en beneficio propio, o de terceros.</t>
  </si>
  <si>
    <t>Posibilidad de que un servidor de la Entidad, asegure los bienes propios de TRANSMILENIO S. A. o de responsabilidad de ésta, por valores asegurables no reales con el objetivo de recibir dadivas o algún beneficio particular.</t>
  </si>
  <si>
    <t>Posibilidad que la información relacionada con los Proyectos de Inversión, planes, y programas de la Entidad sea manipulada por parte de funcionarios del proceso con el fin de favorecer indebidamente a terceros o para beneficio propio.</t>
  </si>
  <si>
    <t>Posibilidad de que los funcionarios de la Entidad que intervengan en la toma de decisiones relacionados con temas ambientales del Sistema, direccionen los pronunciamientos de carácter ambiental en los que participan con el fin de favorecer indebidamente a terceros o para beneficio propio.</t>
  </si>
  <si>
    <t>Posibilidad que los perfiles de acceso de usuarios a sistemas de información gestionados por la Dirección de TIC, sean manipulados por los administradores de los mismos en sus configuraciones en relación con las matrices de roles y responsabilidades, para beneficio personal o de terceros.</t>
  </si>
  <si>
    <t>Posibilidad de que un funcionario o contratista perteneciente al proceso de Gestión de Mercadeo reciba o solicite dádivas o favores personales con el objeto de beneficiar a un tercero relacionado con algún bien tangible o intangible susceptible de explotación colateral.</t>
  </si>
  <si>
    <t>Posibilidad que el equipo de trabajo encargado de la revisión de los informes de cumplimiento manipule la facturación mensual de los contratos de Fuerza Operativa a cambio de dadivas o sobornos.</t>
  </si>
  <si>
    <t>Posibilidad de alianza entre contratista y el supervisor del contrato de mantenimiento para manipular la información relacionada con los trabajos llevados a cabo en la infraestructura, con el objetivo de modificar la facturación de las actividades ejecutadas y obtener beneficios económicos.</t>
  </si>
  <si>
    <t>Posibilidad del equipo encargado de los procesos de selección reciban dádivas o favores personales a cambio de direccionar pruebas del proceso de selección, con el fin de beneficiar a terceros generando nepotismo, bien sea por conflicto de intereses o por acuerdos personales.</t>
  </si>
  <si>
    <t>Posibilidad de que servidor público, un colaborador o un tercero encargados de la nómina, a cambio de dádivas o pago de favores, le dé un manejo indebido a la información relacionada con la liquidación de la nómina de los trabajadores de la Entidad.</t>
  </si>
  <si>
    <t>Posibilidad de que un trabajador oficial vinculado a la Entidad presente Información falsificada o adulterada, relacionada con su estado de salud con el fin de obtener beneficios personales.</t>
  </si>
  <si>
    <t>Posibilidad de realizar la liquidación previa de los agentes del sistema de manera indebida por parte de los colaboradores de la Subgerencia Económica encargados, con el fin de favorecerlos económicamente a cambio de recibir comisiones o dádivas.</t>
  </si>
  <si>
    <t>Posibilidad que el equipo de trabajo de la Dirección Corporativa encargado del Presupuesto reciba dádivas o pago de favores, a cambio de realizar de manera intencional la imputación de rubros presupuestales que no cumplan con la descripción del mismo.</t>
  </si>
  <si>
    <t>Posibilidad de que los funcionarios de la Subgerencia Jurídica reciban un beneficio particular o en beneficio de un tercero a cambio de direccionar conceptos y actos jurídicos emitidos por la Subgerencia.</t>
  </si>
  <si>
    <t>Direccionamiento en la defensa judicial de la entidad, con fines particulares.</t>
  </si>
  <si>
    <t>Posibilidad de adjudicar contratos a proveedores con acuerdos colusorios con particulares o personas de la misma entidad, por parte de los funcionarios encargados de la contratación, con el fin de obtener beneficio propio en detrimento de la entidad.</t>
  </si>
  <si>
    <t>Probabilidad de que los funcionarios de la entidad omitan clasificar en el sistema T-DOC documentos electrónicos que reposan en sus bandejas de entrada para beneficio propio o de terceros.</t>
  </si>
  <si>
    <t>Probable ocultamiento o modificación de los resultados de auditoría interna por parte de auditores o Jefe de la Oficina de Control Interno, para beneficio propio o de terceros.</t>
  </si>
  <si>
    <t>Manipulación de la información relacionada con la liquidación de la nómina</t>
  </si>
  <si>
    <t>Posibilidad que supervisores o interventorías de contratos de concesión oculten información relevante que presentan en el marco del Comité de Seguimiento del SITP, buscando beneficios particulares, sobornos y extorsión de funcionarios públicos.</t>
  </si>
  <si>
    <t xml:space="preserve">Posibilidad que supervisores o interventorías de contratos de concesión oculten información relevante que presentan en el marco del Comité de Seguimiento del SITP, buscando beneficios particulares, sobornos y extorsión de funcionarios públicos </t>
  </si>
  <si>
    <t xml:space="preserve">Cada vez que se requiera, el Profesional Especializado Grado 06 o los Profesionales Universitarios Grado 04 de Gestión Social (según el cambio operacional a tratar) participan en las mesas técnicas lideradas por la Subgerencia Técnica y de Servicios (STS), donde intervienen diferentes áreas de la Entidad, en la cual se presentan las propuestas de modificaciones operacionales del Sistema y se toman las decisiones correspondientes. Posteriormente el o la profesional de gestión social a través de correo electrónico comunica a los gestores sociales la solicitud de los cambios operativos que se deben divulgar, los gestores sociales revisan el detalle de la solicitud y según corresponda solicitan a través de correo electrónico el material necesario para la divulgación. El Profesional Especializado Grado 06 de Gestión Social o quien este designe, realiza la programación de las jornadas de divulgación en los territorios impactados por el cambio, posteriormente los gestores sociales realizan la divulgación de los cambios operacionales del Sistema con las comunidades de acuerdo con los lineamientos enmarcados en el Manual de Gestión Social (M-SC-001), dejando evidencia en el acta de actividades de gestión social (R-SC-004) con sus respectivos soportes.
En caso de que la solicitud no corresponda con los cambios operaciones tratados, el gestor remite la observación al Profesional Especializado Grado 06 de gestión social o quien este designe, quien informará a la Subgerencia Técnica y de Servicios para que se realicen los ajustes a que haya lugar. </t>
  </si>
  <si>
    <t>Los Profesionales Especializados 06 de Seguridad Informática y Coordinador de Procesos Corporativos, realizarán dos veces al año la revisión de los usuarios con perfil administradores en el Directorio Activo y el ERP Corporativo, a fin de verificar que tengan los privilegios que corresponde. Dicha validación se realizará por medio de consulta en el Directorio Activo y el ERP Corporativo, los cuales hacen parte de la infraestructura tecnológica de la Entidad.
Si no es posible realizar dicha verificación a través del directorio activo y el ERP Corporativo, se procederá a realizar validación a través de la última copia de respaldo de estos aplicativos.
Si como resultado de la verificación se identifican desviaciones, se procederá con el ajuste de las configuraciones a que haya lugar y se creará el incidente de seguridad de la información respectivo. 
El resultado de la verificación será documentado mediante Acta de reunión que reposará en el repositorio del Equipo de Seguridad de la Información.</t>
  </si>
  <si>
    <t>El Subgerente Técnico y de Servicios apoyado en la evaluación realizada por parte de la mesa de trabajo de kilómetros eficientes trocal o zonal, junto con los directivos de las áreas participantes, revisan semanalmente (componente zonal) o mensualmente (componente troncal) los parámetros operacionales propuestos versus los actuales, para definir la viabilidad del cambio en el sistema, lo anterior acorde con lo establecido en el procedimiento P-ST-014. Dejando como evidencia actas de reuniones donde se da viabilidad a dichos cambios
De encontrarse desviaciones o situaciones no comunes en los análisis que puedan beneficiar a algún o algunos operadores, se indaga su origen y se define en la mesa con los directivos participantes del proceso las acciones requeridas para su mitigación, dejando constancia en las actas de reuniones.</t>
  </si>
  <si>
    <t>El equipo de Técnicos grado 02 calcula y consolida el Reporte de kilometraje efectivamente ejecutado bajo los parámetros establecidos en el procedimiento GENERACIÓN DE REPORTES DE KILOMETRAJE PARA EL COMPONENTE ZONAL DEL SITP (P-DB-008),con periodicidad semanal para las concesiones de Fase III y una vez al mes para las empresas de Unidades Funcionales, el cual se remite vía correo electrónico al Profesional Especializado grado 06 de Supervisión y Control de Operación quien revisa las siguientes condiciones: 
1) que se haya dado una revisión por parte del técnico al que no le correspondió la liquidación de esa semana
2) que exista un archivo con el comparativo de valores históricos de kilómetros ejecutados y programados de tal manera que se pueda confirmar que los kilómetros que envían para remunerar no representen cifras extremadamente altas o bajas respecto del promedio, 
3) correo remitido por parte de un profesional contratista que apoya actividades de kilometraje quien valida los datos y en caso de encontrar duplicados remite correo para la respectiva eliminación del registro sobrante. 
En caso de encontrarse observaciones por el Profesional Especializado grado 06 de Supervisión y Control de Operación devuelve el reporte a los técnicos para los ajustes pertinentes, de lo contrario procede a enviar la información al profesional Especializado grado 06 de Remuneración de la Subgerencia Económica para el tramite permite
Como evidencia de dicho control quedan los reportes de kilometraje y correos</t>
  </si>
  <si>
    <t>El Profesional Especializado Grado 06 de Seguridad Operacional o quien él designe, verifica bimestralmente el estado de las tarjetas de conducción en el aplicativo GestSAE, comparando las tarjetas de conducción suspendidas y notificadas por escrito a los concesionarios Vs los registros de inoperabilidad en el aplicativo, como evidencia de esta actividad se deja un registro en una tabla de Excel. En caso de que sea detectada alguna alteración en los registros de las tarjetas de conducción, el Profesional Especializado Grado 06 de Seguridad Operacional o quien él designe elaborará un informe para el Director Técnico de Seguridad, quien analizará la situación y emitirá el reporte a los directores técnicos de BRT o Buses para que tomen las acciones pertinentes.
Por otra parte de manera cuatrimestral se remite un correo electrónico informando a los Directores de la Dirección Técnica de Buses y Dirección Técnica de BRT el estado de inoperatividad de las tarjetas de conducción de acuerdo a la base de datos en el sistema GestSAE para su conocimiento.</t>
  </si>
  <si>
    <t>(No de revisiones realizadas / No de revisiones programadas) * 100%</t>
  </si>
  <si>
    <t>Participar en un curso de actualización en normativa ambiental, de preferencia enfocado al sector movilidad (de acuerdo con disponibilidad en el mercado), para los Profesionales Especializados Grado 06 de Gestión Ambiental</t>
  </si>
  <si>
    <t>(Un escenario de sensibilización ejecutado / Un escenario de sensibilización programado) * 100%</t>
  </si>
  <si>
    <t>(# sensibilizaciones realizadas/ # sensibilizaciones programadas) * 100%</t>
  </si>
  <si>
    <t>(formato estructurado y adoptado / formato programado) * 100%</t>
  </si>
  <si>
    <t>Identificación de los concesionarios</t>
  </si>
  <si>
    <t>(Socializaciones del procedimiento realizadas / Socializaciones planeadas) * 100%</t>
  </si>
  <si>
    <t>(Procedimiento actualizado correspondiente a estudios de transporte en el mediano y largo plazo / Procedimiento programado) * 100%</t>
  </si>
  <si>
    <t>(Procedimiento actualizado / Procedimiento programado) * 100%</t>
  </si>
  <si>
    <t>Realizar dos sensibilizaciones para el personal que ingrese en un nuevo contrato de Fuerza Operativa al inicio del contrato y un segundo espacio antes de la finalización del mismo</t>
  </si>
  <si>
    <t>(Un procedimiento actualizado y adoptado / Procedimiento programado) * 100%</t>
  </si>
  <si>
    <t>(# de sensibilizaciones realizadas / sensibilizaciones programadas) * 100%</t>
  </si>
  <si>
    <t>(# Auditorias al proceso realizado en el semestre /2) * 100%</t>
  </si>
  <si>
    <t>Notificación enviada con los criterios a verificar del personal de fuerza Operativa a vincular</t>
  </si>
  <si>
    <t>(Notificación enviada / Notificación programada) * 100%</t>
  </si>
  <si>
    <t>(Oficio emitido a empresas contratantes / 1) * 100%</t>
  </si>
  <si>
    <t>(Archivos de consolidación protegidos/
1) * 100%</t>
  </si>
  <si>
    <t>Actualizar el procedimiento de estudios sectoriales-tarifas a cargo de la Subgerencia Económica para tener la documentación acorde a la realidad.</t>
  </si>
  <si>
    <t>Realizar por lo menos una revisión y actualización al actual procedimiento de liquidación de kilómetros</t>
  </si>
  <si>
    <t>El profesional contratista del equipo Post Operacional / Reclamaciones Plataforma EIC, realiza la asignación semanal a cada técnico contratista post - operacional, para lo cual se socializa un cuadro de Excel con el código de cada técnico definiendo la concesión para su trámite en los tiempos del debido proceso, rotando cada dos (2) meses la concesión asignada de manera que se eviten favoritismos; esta rotación se documentará en acta y consolidado en tabla Excel. Asignados los casos cada técnico compara la reclamación de los kilómetros vs lo que esta registrado en la plataforma SAE, dejando evidencia de dicha gestión en plataforma EIC. Posteriormente el profesional contratista del equipo Post Operacional confirma en la plataforma EIC los registros que aun no han tenido respuesta y emite un mensaje vía WhatsApp diariamente sobre el final de la jornada para informar los casos pendientes. En caso de que no se responda las reclamaciones de los concesionarios en los plazos establecidos, se realizará la investigación del caso por parte del Profesional Especializado grado 06 de Supervisión y Control de Operación quien indagara las causas que llevaron a dicha situación y las informara al Director Técnico de Buses para que tome las acciones a que haya lugar.
Como evidencias de este control se deja un cuadro de Excel con el código de cada técnico acta en que se confirma rotación del grupo y los reportes cargados en plataforma EIC.</t>
  </si>
  <si>
    <t>Registro fotográfico extraído de los videos de monitoreo y planillas de visitas aleatorias</t>
  </si>
  <si>
    <t>Revisar periódicamente las incapacidades identificando las incapacidades emitidas por entidades no adscritas</t>
  </si>
  <si>
    <t xml:space="preserve">Semanalmente el Profesional Especializado Grado 05 de Remuneración o Profesional Universitario Grado 03 de Remuneración o los contratistas, capturan la información de las áreas técnicas para la realización de la liquidación previa, la cual se procesa en un Excel que se ha formulado y que contiene celdas que permiten la validación de la información. Paralelamente el Profesional Universitario Grado 03 de Remuneración o contratistas responsables de la captura de la información técnica en el aplicativo en ORACLE, diligencian la información y la procesan en el aplicativo y posteriormente el Profesional Especializado Grado 06 Control al Recaudo y Remuneración del Sistema concilia la información del aplicativo ORACLE vs Excel con el fin de identificar diferencias, de encontrarse se verifican y se valida la información técnica suministrada por las áreas hasta hallar las diferencias, una vez coincida la información se procede con la liquidación, se envía por correo y oficio, la liquidación previa y el archivo de Excel a la Fiduciaria, para que ellos también efectúen la liquidación. Como evidencia de lo anterior queda el correo que se envía a la Fiduciaria y el Soporte de remuneración a los Agentes. </t>
  </si>
  <si>
    <t>Semanalmente el Profesional Especializado Grado 05 de Control de Recaudo o Profesional Universitario Grado 03 de Control de Recaudo o los contratistas, reciben el tablero de control que envía Recaudo Bogotá y cotejan que la información corresponda a la misma contenida en la Bodega de datos de TRANSMILENIO (que es replica de la Base de datos de Recaudo Bogotá), con el fin de determinar la veracidad y calidad de la información relacionada con recaudo por venta y validaciones de TISC. De encontrarse diferencias, se comunica al concesionario del SIRCI por correo, con el fin de que ellos la validen y corrijan y envíen nuevamente el tablero. Una vez se tiene la información correcta, se envía la información para la liquidación al equipo de remuneración de la Subgerencia Económica por correo electrónico. Se deja como evidencia el archivo de verificaciones con los datos revisados.</t>
  </si>
  <si>
    <t>El Profesional Especializado Grado 06 Finanzas Corporativas - Presupuesto, verifica anualmente, al inicio de cada vigencia, a través del módulo de presupuesto del sistema JSP7, que el plan de adquisiciones cumpla con la resolución de liquidación del presupuesto expedida para la vigencia, para lo cual compara los valores de los rubros presupuestales de dicha resolución frente a los valores por rubro que se definieron en el plan anual de adquisiciones (PAA). De encontrarse diferencias, se informa a los enlaces de cada dependencia para que procedan con el ajuste en el PAA y lo informen al Profesional Especializado Grado 06 de Gestión Corporativa de la Oficina Asesora de Planeación. Como evidencia se dejan los correos electrónicos, donde se confirma el resultado de la verificación o los ajustes a que haya lugar.</t>
  </si>
  <si>
    <t>Cada vez que se realicen modificaciones al plan de adquisiciones se revisará por parte del Profesional Universitario Grado 04 de Presupuesto o quien se designe para apoyar la actividad, los soportes que justifican las modificaciones presentadas en el plan de adquisiciones, verificando que los valores ajustados correspondan a lo aprobado en el comité de contratación y que estén disponibles presupuestalmente. En caso de encontrarse diferencias se le informara al Profesional Especializado Grado 06 de Gestión Corporativa de la Oficina Asesora de Planeación, y al enlace de la dependencia implicada para que se realicen los ajustes pertinentes. Como evidencia de dicho control se dejan los correos mensuales que se envían a las dependencias donde se informa la actualización de los requerimientos en el seguimiento presupuestal.</t>
  </si>
  <si>
    <t>Verificar periódicamente el plan de adquisiciones frente a la resolución de liquidación del presupuesto comparando los valores de los rubros presupuestales en ambos documentos.</t>
  </si>
  <si>
    <t xml:space="preserve">Incorporar dentro de la herramienta de control presupuestal y administrativo denominada Power BI, un seguimiento físico y presupuestal, de las Metas Plan de Desarrollo (cuyo resultado global contiene el avance de proyectos de inversión) a cargo de la entidad y con programación física o presupuestal en la vigencia </t>
  </si>
  <si>
    <t>Realizar una jornada de sensibilización al personal del contratista de mantenimiento y la interventoría acerca de la gravedad de la alteración de las cantidades de insumos ejecutadas en las obras de mantenimiento</t>
  </si>
  <si>
    <t>Generar trimestralmente una pieza de comunicación que se remitirá a través de correo electrónico, donde se le recuerda al personal encargado de hacer la vigilancia y control de la operación la importancia de realizar el reporte de todas las novedades que se identifiquen en vía como resultado de las inspecciones.</t>
  </si>
  <si>
    <t>(# de piezas de comunicación divulgadas / piezas de comunicació programadas) * 100%</t>
  </si>
  <si>
    <t>(Reunión realizada / Reunión programada) * 100%</t>
  </si>
  <si>
    <t>(Número de documentos clasificados / Número de documentos a clasificar) * 100%</t>
  </si>
  <si>
    <t>Socialización realizada
(Anexos firmados / 17 integrantes de la OCI para la vigencia 2025) * 100%</t>
  </si>
  <si>
    <t>(Jornada de sensibilización realizada / Jornada de sensibilización programada) * 100%</t>
  </si>
  <si>
    <t>Realizar por lo menos una sensibilización semestral a todo el personal de programación de la DTB en los cambios y novedades de la implementación del nuevo sistema de control de flota (nuevo SAE), teniendo en cuenta que el sistema presentará cambios y novedades respecto de la versión anterior y es necesario mantener actualizada la información de todos los cambios aprobados.</t>
  </si>
  <si>
    <t>Realizar dos sensibilizaciones al nuevo personal encargado de la administración del archivo de gestión en temas de consulta de préstamo de documentos de acuerdo con lo establecido en el Manual e Gestión Documental</t>
  </si>
  <si>
    <t>(Sensibilizaciones realizadas / Sensibilizaciones programadas) * 100%</t>
  </si>
  <si>
    <t>(Sensibilizaciones realizadas / Sensibilizaciones programados) * 100%</t>
  </si>
  <si>
    <t>(Número de evaluaciones donde se cumplió todos los criterios / Número total de evaluaciones realizadas por el evaluador) * 100%</t>
  </si>
  <si>
    <t>(Informe FET elaborado / Informe FET progromado) * 100%</t>
  </si>
  <si>
    <t>Porcentaje de ejecución del presupuesto frente a lo planificado.</t>
  </si>
  <si>
    <t>(Matriz de riesgos de los procesos contractuales revisada y actualizada/ Matriz de riesgos contractuales programada) x 100%</t>
  </si>
  <si>
    <t>(Número de verificaciones físicas de inventarios realizadas en el periodo / Número de verificaciones físicas programadas en el periodo) * 100%</t>
  </si>
  <si>
    <t>(Taller realizado / Taller programado) * 100%</t>
  </si>
  <si>
    <t>(Seguimientos físicos y presupuestales incorporados dentro de la herramienta PBI / Seguimientos físicos y presupuestales programados) * 100%</t>
  </si>
  <si>
    <t>(Curso en actualización normativa de carácter ambiental realizado / Curso programado) * 100%</t>
  </si>
  <si>
    <t>Acta del equipo de seguridad de la Información, en la cual se registra la validación realizada</t>
  </si>
  <si>
    <t>Validar dos veces al año, que tanto en el sistema ERP como el directorio activo se encuentre implementada la funcionalidad de doble factor de autenticación (2FA) para todos los usuarios administradores.</t>
  </si>
  <si>
    <t>Acta Gestión Social con soportes sobre el desarrollo de escenario de sensibilización</t>
  </si>
  <si>
    <t>Dos informes de espacios de sensibilización con servidores públicos de la Entidad que gestionan PQRS con el fin de evitar el uso inadecuado de las bases de datos generadas en la atención a través de las plataformas.</t>
  </si>
  <si>
    <t>Generar dos espacios de sensibilización con servidores públicos de la Entidad que gestionan PQRS con el fin de evitar el uso inadecuado de las bases de datos generadas en la atención a través de las plataformas.</t>
  </si>
  <si>
    <t xml:space="preserve">Establecer un documento formato para firma de los funcionarios de la dependencia que realizan procesos contractuales y de seguimiento donde declaren que no han recibido beneficios económicos o en especie para favorecer a cualquier persona particular en la celebración de los contratos de explotación colateral. </t>
  </si>
  <si>
    <t>Archivo de consolidación de resultados protegidos</t>
  </si>
  <si>
    <t>Listado de asistencia y acta de reunión</t>
  </si>
  <si>
    <t>Definir y validar los criterios para los procesos de selección, de acuerdo con el manual para la selección o nombramiento, vinculación y desvinculación de servidores públicos de TRANSMILENIO S. A. según el tipo de convocatoria, a fin de garantizar el cumplimiento de los requisitos habilitantes establecidos en el manual de funciones.</t>
  </si>
  <si>
    <t xml:space="preserve">Realizar un informe del Fondo de Estabilización Tarifaria - FET. Este informe deberá contener los ingresos, recursos requeridos a SDM para FET, Giros autorizados a TMSA, recursos girados por TMSA a Fiducia SITP, recursos girados desde la fiducia SITP, así como los recursos ejecutados por unidad de caja con destino a cubrir compromisos del FET
</t>
  </si>
  <si>
    <t>Realizar una reunión del equipo de abogados de defensa judicial de la Subgerencia Jurídica (internos y externos), entre el 01 y el 30 de junio a efectos de compartir experiencias en relación con procesos judiciales o arbitrales relevantes o que impacten en el SITP e identificar situaciones y necesidades de mejora, en aras de incentivar y aplicar mejores prácticas en la Defensa Judicial de la Entidad.</t>
  </si>
  <si>
    <t>Posibilidad que la información relacionada con los proyectos de inversión, planes, y programas de la Entidad sea manipulada por parte de funcionarios del proceso con el fin de favorecer indebidamente a terceros o para beneficio propio</t>
  </si>
  <si>
    <t>Posibilidad de que los colaboradores del equipo de gestión social omitan información de interés relacionada con la misionalidad de la Entidad, en los diferentes espacios de interlocución con las comunidades para favorecer acciones de terceros en detrimento de las comunidades o de TRANSMILENIO S. A.</t>
  </si>
  <si>
    <t>Afectación de toma de decisiones oportuna y veraz por parte del Comité de Seguimiento del SITP
Incumplimientos contractuales de los contratos de concesión
Afectación de la Operación del Sistema
Pérdida de imagen
Procesos sancionatorios</t>
  </si>
  <si>
    <t>Validación por el área de SST de las incapacidades recurrentes o sospechosas.</t>
  </si>
  <si>
    <t>Ausencia de controles durante la etapa de revisión de los contratos que se van a adjudicar
Realización de pactos colusorios en fase de estructuración y en fase de evaluación de los procesos de selección</t>
  </si>
  <si>
    <t>Favoritismo o favorecimiento en la vinculación de fuerza operativa (BRT)</t>
  </si>
  <si>
    <t xml:space="preserve">Favoritismo o favorecimiento en la vinculación de fuerza operativa (BRT) </t>
  </si>
  <si>
    <t>Incluir convención</t>
  </si>
  <si>
    <t>Pestaña</t>
  </si>
  <si>
    <t>Contenido</t>
  </si>
  <si>
    <t>Mapa de Riesgos de Corrupción</t>
  </si>
  <si>
    <t>En esta pestaña del libro de Excel, se encuentra la información correspondiente a los riesgos de corrupción identificados por TRANSMILENIO S. A., al igual que los procesos en los que estan asociados, los controles, la calificación de los riesgos y controles, ademas del plan de tratemiento.</t>
  </si>
  <si>
    <t>Calificación de Riesgos</t>
  </si>
  <si>
    <t>En esta pestaña del libro de Excel se encuentra la información detallada de la calificación del riesgo, con el fin de identificar la propaibilidad y el impacto, conforme a la guía para la administración del riesgo y el diseño de controles en entidades públicas - v6</t>
  </si>
  <si>
    <t>En esta pestaña del libro de Excel se encuentra la información detallada del diseño y la calificación de los controles, con el fin de identificar la propaibilidad y el impacto, conforme a la guía para la administración del riesgo y el diseño de controles en entidades públicas - v4</t>
  </si>
  <si>
    <t>Calificación de Controles</t>
  </si>
  <si>
    <t>Mapa Calorimétrico</t>
  </si>
  <si>
    <t>En esta pestaña del libro de Excel se encuentran los mapas calorimétricos o de calor, en los cuales se observa el punto de intersección resultante de la probabilidad y el impacto para establecer el nivel del riesgo tanto inherente como residual, conforme a las calificaciones de los riesgos y de los controles.</t>
  </si>
  <si>
    <t>En esta pestaña del libro de Excel se puede observar los lineamientos o parametros necesarios para la calificación de los riesgos y los controles, además de la información de la información necesaria para la lectura del mapa calorimétrico.</t>
  </si>
  <si>
    <t>Información</t>
  </si>
  <si>
    <t>Cada vez que sea requerido los Profesionales encargados de la Planeación de transporte de la Subgerencia Técnica y de Servicios elaboran un estudio de demanda para verificar la necesidad de flota adicional, a partir del estudio se define si se requiere flota adicional. Documento que sirve de soporte, para la toma de decisiones por parte de la alta gerencia, de encontrarse alguna inconsistencia en los estudios realizados se dejara constancia de ellos y se reporta directamente a los Directivos para que tomen las decisiones a que haya lugar.
Las evidencias de este control son: estudios de flota adiconal que se realicen.</t>
  </si>
  <si>
    <t>Cada vez que sea requerido los Profesionales encargados de la Planeación de transporte de la Subgerencia Técnica y de Servicios elaboran un estudio de demanda para verificar la necesidad de flota adicional, a partir del estudio se define si se requiere flota adicional. Documento que sirve de soporte, para la toma de decisiones por parte de la alta gerencia, de encontrarse alguna inconsistencia en los estudios realizados se dejara constancia de ellos y se reporta directamente a los Directivos para que tomen las decisiones a que haya lugar.
Las evidencias de este control son: estudios de flota adicional que se realicen.</t>
  </si>
  <si>
    <t>Realizar dos jornadas de sensibilización y socialización del procedimiento P-ST-014 a los participantes recurrentes de las mesas de kilómetros eficientes, y la importancia del cumplimiento de los requisitos mínimos</t>
  </si>
  <si>
    <t>Revisar y actualizar el procedimiento para la planeación estratégica del Sistema Integrado de Transporte Público de la ciudad a mediano y largo plazo (P-ST-015).</t>
  </si>
  <si>
    <t>Dependencia</t>
  </si>
  <si>
    <t>Dependencias</t>
  </si>
  <si>
    <t>Dirección Corporativa</t>
  </si>
  <si>
    <t>Dirección de TIC</t>
  </si>
  <si>
    <t>Dirección Técnica de BRT</t>
  </si>
  <si>
    <t>Dirección Técnica de Buses</t>
  </si>
  <si>
    <t>Dirección Técnica de Infraestructura</t>
  </si>
  <si>
    <t>Dirección Técnica de Seguridad</t>
  </si>
  <si>
    <t>Gerecia General</t>
  </si>
  <si>
    <t>Oficina Asesora de Planeación</t>
  </si>
  <si>
    <t>Oficina de Control Disciplinario Interno</t>
  </si>
  <si>
    <t>Oficina de Control Interno</t>
  </si>
  <si>
    <t>Subgerencia de Atención al Usuario y Comunicaciones</t>
  </si>
  <si>
    <t>Subgerencia de Negocios Colaterales</t>
  </si>
  <si>
    <t>Subgerencia Económica</t>
  </si>
  <si>
    <t>Subgerencia General</t>
  </si>
  <si>
    <t>Subgerencia Jurídica</t>
  </si>
  <si>
    <t>Subgerencia Técnica y de Servicios</t>
  </si>
  <si>
    <t>Realizar una sensibilización virtual o presencial dirigida a los profesionales de Gestión Social, en la que se destaque la importancia de la transparencia en la lucha contra la corrupción en el marco de las actividades de los gestores sociales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</si>
</sst>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m\-yyyy"/>
    <numFmt numFmtId="172" formatCode="_-* #,##0.00_-;\-* #,##0.00_-;_-* &quot;-&quot;??_-;_-@_-"/>
  </numFmts>
  <fonts count="23" x14ac:knownFonts="1">
    <font>
      <sz val="11"/>
      <color theme="1"/>
      <name val="Aptos Narrow"/>
      <family val="2"/>
      <scheme val="minor"/>
    </font>
    <font>
      <sz val="11"/>
      <color theme="1"/>
      <name val="Aptos Narrow"/>
      <family val="2"/>
      <scheme val="minor"/>
    </font>
    <font>
      <sz val="10"/>
      <name val="Arial"/>
      <family val="2"/>
    </font>
    <font>
      <b/>
      <sz val="14"/>
      <color theme="1"/>
      <name val="Calibri"/>
      <family val="2"/>
    </font>
    <font>
      <sz val="14"/>
      <color theme="1"/>
      <name val="Calibri"/>
      <family val="2"/>
    </font>
    <font>
      <b/>
      <sz val="12"/>
      <name val="Calibri"/>
      <family val="2"/>
    </font>
    <font>
      <sz val="12"/>
      <color theme="1"/>
      <name val="Calibri"/>
      <family val="2"/>
    </font>
    <font>
      <b/>
      <sz val="12"/>
      <color theme="1"/>
      <name val="Calibri"/>
      <family val="2"/>
    </font>
    <font>
      <b/>
      <sz val="14"/>
      <name val="Calibri"/>
      <family val="2"/>
    </font>
    <font>
      <b/>
      <sz val="14"/>
      <color rgb="FF000000"/>
      <name val="Calibri"/>
      <family val="2"/>
    </font>
    <font>
      <sz val="14"/>
      <name val="Calibri"/>
      <family val="2"/>
    </font>
    <font>
      <sz val="12"/>
      <color theme="1"/>
      <name val="Arial"/>
      <family val="2"/>
    </font>
    <font>
      <sz val="14"/>
      <color rgb="FF000000"/>
      <name val="Calibri"/>
      <family val="2"/>
    </font>
    <font>
      <b/>
      <sz val="13"/>
      <name val="Calibri"/>
      <family val="2"/>
    </font>
    <font>
      <b/>
      <sz val="13"/>
      <color rgb="FF000000"/>
      <name val="Calibri"/>
      <family val="2"/>
    </font>
    <font>
      <sz val="13"/>
      <color theme="1"/>
      <name val="Calibri"/>
      <family val="2"/>
    </font>
    <font>
      <sz val="9"/>
      <color indexed="81"/>
      <name val="Tahoma"/>
      <family val="2"/>
    </font>
    <font>
      <sz val="10"/>
      <color indexed="8"/>
      <name val="Tahoma"/>
      <family val="2"/>
    </font>
    <font>
      <b/>
      <sz val="12"/>
      <color rgb="FF000000"/>
      <name val="Calibri"/>
      <family val="2"/>
    </font>
    <font>
      <b/>
      <sz val="12"/>
      <color rgb="FFFF0000"/>
      <name val="Calibri"/>
      <family val="2"/>
    </font>
    <font>
      <sz val="8"/>
      <name val="Aptos Narrow"/>
      <family val="2"/>
      <scheme val="minor"/>
    </font>
    <font>
      <b/>
      <sz val="13"/>
      <color theme="1"/>
      <name val="Calibri"/>
      <family val="2"/>
    </font>
    <font>
      <u/>
      <sz val="11"/>
      <color theme="10"/>
      <name val="Aptos Narrow"/>
      <family val="2"/>
      <scheme val="minor"/>
    </font>
  </fonts>
  <fills count="13">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EDEDED"/>
        <bgColor indexed="64"/>
      </patternFill>
    </fill>
    <fill>
      <patternFill patternType="solid">
        <fgColor rgb="FFC0E6F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s>
  <borders count="6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s>
  <cellStyleXfs count="15">
    <xf numFmtId="0" fontId="0" fillId="0" borderId="0"/>
    <xf numFmtId="0" fontId="1" fillId="0" borderId="0"/>
    <xf numFmtId="0" fontId="1" fillId="0" borderId="0"/>
    <xf numFmtId="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2" fillId="0" borderId="0" applyNumberFormat="0" applyFill="0" applyBorder="0" applyAlignment="0" applyProtection="0"/>
    <xf numFmtId="172" fontId="1" fillId="0" borderId="0" applyFont="0" applyFill="0" applyBorder="0" applyAlignment="0" applyProtection="0"/>
  </cellStyleXfs>
  <cellXfs count="339">
    <xf numFmtId="0" fontId="0" fillId="0" borderId="0" xfId="0"/>
    <xf numFmtId="0" fontId="3" fillId="0" borderId="10" xfId="0" applyFont="1" applyBorder="1" applyAlignment="1">
      <alignment horizontal="left" vertical="center" wrapText="1"/>
    </xf>
    <xf numFmtId="0" fontId="4" fillId="0" borderId="10" xfId="0" applyFont="1" applyBorder="1" applyAlignment="1">
      <alignment horizontal="left" vertical="center" wrapText="1"/>
    </xf>
    <xf numFmtId="0" fontId="9" fillId="4" borderId="29" xfId="0" applyFont="1" applyFill="1" applyBorder="1" applyAlignment="1">
      <alignment horizontal="left" vertical="center"/>
    </xf>
    <xf numFmtId="0" fontId="9" fillId="4" borderId="10" xfId="0" applyFont="1" applyFill="1" applyBorder="1" applyAlignment="1">
      <alignment horizontal="left" vertical="center"/>
    </xf>
    <xf numFmtId="0" fontId="12" fillId="0" borderId="10" xfId="0" applyFont="1" applyBorder="1" applyAlignment="1">
      <alignment horizontal="left" vertical="center" wrapText="1"/>
    </xf>
    <xf numFmtId="0" fontId="12" fillId="0" borderId="30" xfId="0" applyFont="1" applyBorder="1" applyAlignment="1">
      <alignment horizontal="left" vertical="center" wrapText="1"/>
    </xf>
    <xf numFmtId="0" fontId="9" fillId="2" borderId="29" xfId="0" applyFont="1" applyFill="1" applyBorder="1" applyAlignment="1">
      <alignment horizontal="left" vertical="center"/>
    </xf>
    <xf numFmtId="0" fontId="9" fillId="2" borderId="10" xfId="0" applyFont="1" applyFill="1" applyBorder="1" applyAlignment="1">
      <alignment horizontal="left" vertical="center"/>
    </xf>
    <xf numFmtId="0" fontId="9" fillId="5" borderId="29" xfId="0" applyFont="1" applyFill="1" applyBorder="1" applyAlignment="1">
      <alignment horizontal="left" vertical="center"/>
    </xf>
    <xf numFmtId="0" fontId="9" fillId="5" borderId="10" xfId="0" applyFont="1" applyFill="1" applyBorder="1" applyAlignment="1">
      <alignment horizontal="left" vertical="center"/>
    </xf>
    <xf numFmtId="0" fontId="9" fillId="6" borderId="26" xfId="0" applyFont="1" applyFill="1" applyBorder="1" applyAlignment="1">
      <alignment horizontal="left" vertical="center"/>
    </xf>
    <xf numFmtId="0" fontId="9" fillId="6" borderId="31" xfId="0" applyFont="1" applyFill="1" applyBorder="1" applyAlignment="1">
      <alignment horizontal="left" vertical="center"/>
    </xf>
    <xf numFmtId="0" fontId="12" fillId="0" borderId="31" xfId="0" applyFont="1" applyBorder="1" applyAlignment="1">
      <alignment horizontal="left" vertical="center" wrapText="1"/>
    </xf>
    <xf numFmtId="0" fontId="12" fillId="0" borderId="27" xfId="0" applyFont="1" applyBorder="1" applyAlignment="1">
      <alignment horizontal="left" vertical="center" wrapText="1"/>
    </xf>
    <xf numFmtId="0" fontId="10" fillId="0" borderId="10" xfId="0" applyFont="1" applyBorder="1" applyAlignment="1">
      <alignment horizontal="left" vertical="center" wrapText="1"/>
    </xf>
    <xf numFmtId="0" fontId="9" fillId="5" borderId="10" xfId="0" applyFont="1" applyFill="1" applyBorder="1" applyAlignment="1">
      <alignment horizontal="left" vertical="center" wrapText="1"/>
    </xf>
    <xf numFmtId="0" fontId="9" fillId="6" borderId="31" xfId="0" applyFont="1" applyFill="1" applyBorder="1" applyAlignment="1">
      <alignment horizontal="left" vertical="center" wrapText="1"/>
    </xf>
    <xf numFmtId="0" fontId="10" fillId="0" borderId="31" xfId="0" applyFont="1" applyBorder="1" applyAlignment="1">
      <alignment horizontal="left" vertical="center" wrapText="1"/>
    </xf>
    <xf numFmtId="0" fontId="4" fillId="0" borderId="0" xfId="0" applyFont="1" applyAlignment="1">
      <alignment horizontal="left" vertical="center"/>
    </xf>
    <xf numFmtId="0" fontId="3" fillId="0" borderId="0" xfId="0" applyFont="1" applyAlignment="1">
      <alignment horizontal="left" vertical="center"/>
    </xf>
    <xf numFmtId="0" fontId="6" fillId="0" borderId="0" xfId="0" applyFont="1" applyAlignment="1">
      <alignment vertical="center"/>
    </xf>
    <xf numFmtId="0" fontId="6" fillId="0" borderId="0" xfId="0" applyFont="1" applyAlignment="1">
      <alignment vertical="center" wrapText="1"/>
    </xf>
    <xf numFmtId="0" fontId="6" fillId="0" borderId="0" xfId="0" applyFont="1" applyAlignment="1">
      <alignment horizontal="left" vertical="center"/>
    </xf>
    <xf numFmtId="0" fontId="6" fillId="0" borderId="0" xfId="0" applyFont="1" applyAlignment="1">
      <alignment horizontal="left" vertical="center" wrapText="1"/>
    </xf>
    <xf numFmtId="0" fontId="4" fillId="0" borderId="0" xfId="0" applyFont="1" applyAlignment="1">
      <alignment horizontal="left" vertical="center" wrapText="1"/>
    </xf>
    <xf numFmtId="0" fontId="4" fillId="0" borderId="10" xfId="0" applyFont="1" applyBorder="1" applyAlignment="1">
      <alignment horizontal="left" vertical="center"/>
    </xf>
    <xf numFmtId="0" fontId="7" fillId="0" borderId="28" xfId="0" applyFont="1" applyBorder="1" applyAlignment="1">
      <alignment horizontal="left" vertical="center" wrapText="1"/>
    </xf>
    <xf numFmtId="0" fontId="8" fillId="8" borderId="33"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3" fillId="0" borderId="10" xfId="4" applyFont="1" applyBorder="1" applyAlignment="1">
      <alignment horizontal="left" vertical="center" wrapText="1"/>
    </xf>
    <xf numFmtId="0" fontId="4" fillId="0" borderId="10" xfId="4" applyFont="1" applyBorder="1" applyAlignment="1">
      <alignment horizontal="left" vertical="center" wrapText="1"/>
    </xf>
    <xf numFmtId="0" fontId="10" fillId="0" borderId="10" xfId="4" applyFont="1" applyBorder="1" applyAlignment="1">
      <alignment horizontal="left" vertical="center" wrapText="1"/>
    </xf>
    <xf numFmtId="0" fontId="13" fillId="8" borderId="1" xfId="0" applyFont="1" applyFill="1" applyBorder="1" applyAlignment="1">
      <alignment horizontal="centerContinuous" vertical="center" wrapText="1"/>
    </xf>
    <xf numFmtId="0" fontId="13" fillId="8" borderId="2" xfId="0" applyFont="1" applyFill="1" applyBorder="1" applyAlignment="1">
      <alignment horizontal="centerContinuous" vertical="center" wrapText="1"/>
    </xf>
    <xf numFmtId="0" fontId="13" fillId="8" borderId="25" xfId="0" applyFont="1" applyFill="1" applyBorder="1" applyAlignment="1">
      <alignment horizontal="centerContinuous" vertical="center" wrapText="1"/>
    </xf>
    <xf numFmtId="0" fontId="13" fillId="8" borderId="33" xfId="0" applyFont="1" applyFill="1" applyBorder="1" applyAlignment="1">
      <alignment vertical="center"/>
    </xf>
    <xf numFmtId="0" fontId="13" fillId="7" borderId="33" xfId="0" applyFont="1" applyFill="1" applyBorder="1" applyAlignment="1">
      <alignment horizontal="center" vertical="center"/>
    </xf>
    <xf numFmtId="0" fontId="13" fillId="7" borderId="18" xfId="0" applyFont="1" applyFill="1" applyBorder="1" applyAlignment="1">
      <alignment horizontal="center" vertical="center"/>
    </xf>
    <xf numFmtId="0" fontId="13" fillId="7" borderId="16" xfId="0" applyFont="1" applyFill="1" applyBorder="1" applyAlignment="1">
      <alignment horizontal="center" vertical="center"/>
    </xf>
    <xf numFmtId="0" fontId="13" fillId="7" borderId="44" xfId="0" applyFont="1" applyFill="1" applyBorder="1" applyAlignment="1">
      <alignment horizontal="center" vertical="center"/>
    </xf>
    <xf numFmtId="0" fontId="13" fillId="8" borderId="34" xfId="0" applyFont="1" applyFill="1" applyBorder="1" applyAlignment="1">
      <alignment horizontal="center" vertical="center" wrapText="1"/>
    </xf>
    <xf numFmtId="0" fontId="13" fillId="7" borderId="45" xfId="0" applyFont="1" applyFill="1" applyBorder="1" applyAlignment="1">
      <alignment horizontal="center" vertical="center"/>
    </xf>
    <xf numFmtId="0" fontId="14" fillId="5" borderId="17" xfId="0" applyFont="1" applyFill="1" applyBorder="1" applyAlignment="1">
      <alignment horizontal="center" vertical="center"/>
    </xf>
    <xf numFmtId="0" fontId="14" fillId="6" borderId="17" xfId="0" applyFont="1" applyFill="1" applyBorder="1" applyAlignment="1">
      <alignment horizontal="center" vertical="center"/>
    </xf>
    <xf numFmtId="0" fontId="14" fillId="6" borderId="39" xfId="0" applyFont="1" applyFill="1" applyBorder="1" applyAlignment="1">
      <alignment horizontal="center" vertical="center"/>
    </xf>
    <xf numFmtId="0" fontId="13" fillId="8" borderId="35" xfId="0" applyFont="1" applyFill="1" applyBorder="1" applyAlignment="1">
      <alignment horizontal="center" vertical="center"/>
    </xf>
    <xf numFmtId="0" fontId="13" fillId="7" borderId="32" xfId="0" applyFont="1" applyFill="1" applyBorder="1" applyAlignment="1">
      <alignment horizontal="center" vertical="center"/>
    </xf>
    <xf numFmtId="0" fontId="14" fillId="4" borderId="29" xfId="0" applyFont="1" applyFill="1" applyBorder="1" applyAlignment="1">
      <alignment horizontal="center" vertical="center"/>
    </xf>
    <xf numFmtId="0" fontId="14" fillId="2" borderId="10" xfId="0" applyFont="1" applyFill="1" applyBorder="1" applyAlignment="1">
      <alignment horizontal="center" vertical="center"/>
    </xf>
    <xf numFmtId="0" fontId="14" fillId="5" borderId="10" xfId="0" applyFont="1" applyFill="1" applyBorder="1" applyAlignment="1">
      <alignment horizontal="center" vertical="center"/>
    </xf>
    <xf numFmtId="0" fontId="14" fillId="6" borderId="10" xfId="0" applyFont="1" applyFill="1" applyBorder="1" applyAlignment="1">
      <alignment horizontal="center" vertical="center"/>
    </xf>
    <xf numFmtId="0" fontId="14" fillId="6" borderId="30" xfId="0" applyFont="1" applyFill="1" applyBorder="1" applyAlignment="1">
      <alignment horizontal="center" vertical="center"/>
    </xf>
    <xf numFmtId="0" fontId="14" fillId="4" borderId="10" xfId="0" applyFont="1" applyFill="1" applyBorder="1" applyAlignment="1">
      <alignment horizontal="center" vertical="center"/>
    </xf>
    <xf numFmtId="0" fontId="13" fillId="8" borderId="36" xfId="0" applyFont="1" applyFill="1" applyBorder="1" applyAlignment="1">
      <alignment horizontal="center" vertical="center"/>
    </xf>
    <xf numFmtId="0" fontId="13" fillId="7" borderId="46" xfId="0" applyFont="1" applyFill="1" applyBorder="1" applyAlignment="1">
      <alignment horizontal="center" vertical="center"/>
    </xf>
    <xf numFmtId="0" fontId="14" fillId="4" borderId="26" xfId="0" applyFont="1" applyFill="1" applyBorder="1" applyAlignment="1">
      <alignment horizontal="center" vertical="center"/>
    </xf>
    <xf numFmtId="0" fontId="14" fillId="4" borderId="31" xfId="0" applyFont="1" applyFill="1" applyBorder="1" applyAlignment="1">
      <alignment horizontal="center" vertical="center"/>
    </xf>
    <xf numFmtId="0" fontId="14" fillId="2" borderId="31" xfId="0" applyFont="1" applyFill="1" applyBorder="1" applyAlignment="1">
      <alignment horizontal="center" vertical="center"/>
    </xf>
    <xf numFmtId="0" fontId="14" fillId="5" borderId="31" xfId="0" applyFont="1" applyFill="1" applyBorder="1" applyAlignment="1">
      <alignment horizontal="center" vertical="center"/>
    </xf>
    <xf numFmtId="0" fontId="14" fillId="6" borderId="27" xfId="0" applyFont="1" applyFill="1" applyBorder="1" applyAlignment="1">
      <alignment horizontal="center" vertical="center"/>
    </xf>
    <xf numFmtId="0" fontId="15" fillId="0" borderId="0" xfId="0" applyFont="1" applyAlignment="1">
      <alignment vertical="center"/>
    </xf>
    <xf numFmtId="0" fontId="13" fillId="8" borderId="3" xfId="0" applyFont="1" applyFill="1" applyBorder="1" applyAlignment="1">
      <alignment horizontal="center" vertical="center"/>
    </xf>
    <xf numFmtId="0" fontId="13" fillId="8" borderId="40" xfId="0" applyFont="1" applyFill="1" applyBorder="1" applyAlignment="1">
      <alignment horizontal="center" vertical="center"/>
    </xf>
    <xf numFmtId="0" fontId="13" fillId="8" borderId="47" xfId="0" applyFont="1" applyFill="1" applyBorder="1" applyAlignment="1">
      <alignment horizontal="center" vertical="center"/>
    </xf>
    <xf numFmtId="0" fontId="9" fillId="4" borderId="41" xfId="0" applyFont="1" applyFill="1" applyBorder="1" applyAlignment="1">
      <alignment horizontal="left" vertical="center"/>
    </xf>
    <xf numFmtId="0" fontId="9" fillId="4" borderId="37" xfId="0" applyFont="1" applyFill="1" applyBorder="1" applyAlignment="1">
      <alignment horizontal="left" vertical="center"/>
    </xf>
    <xf numFmtId="0" fontId="12" fillId="0" borderId="37" xfId="0" applyFont="1" applyBorder="1" applyAlignment="1">
      <alignment horizontal="left" vertical="center" wrapText="1"/>
    </xf>
    <xf numFmtId="0" fontId="12" fillId="0" borderId="42" xfId="0" applyFont="1" applyBorder="1" applyAlignment="1">
      <alignment horizontal="left" vertical="center" wrapText="1"/>
    </xf>
    <xf numFmtId="0" fontId="8"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8" borderId="4" xfId="0" applyFont="1" applyFill="1" applyBorder="1" applyAlignment="1">
      <alignment horizontal="left" vertical="center" wrapText="1"/>
    </xf>
    <xf numFmtId="0" fontId="9" fillId="8" borderId="43" xfId="0" applyFont="1" applyFill="1" applyBorder="1" applyAlignment="1">
      <alignment horizontal="left" vertical="center" wrapText="1"/>
    </xf>
    <xf numFmtId="0" fontId="10" fillId="0" borderId="30" xfId="0" applyFont="1" applyBorder="1" applyAlignment="1">
      <alignment horizontal="left" vertical="center" wrapText="1"/>
    </xf>
    <xf numFmtId="0" fontId="10" fillId="0" borderId="27" xfId="0" applyFont="1" applyBorder="1" applyAlignment="1">
      <alignment horizontal="left" vertical="center" wrapText="1"/>
    </xf>
    <xf numFmtId="0" fontId="9" fillId="2" borderId="41" xfId="0" applyFont="1" applyFill="1" applyBorder="1" applyAlignment="1">
      <alignment horizontal="left" vertical="center"/>
    </xf>
    <xf numFmtId="0" fontId="8" fillId="2" borderId="37" xfId="0" applyFont="1" applyFill="1" applyBorder="1" applyAlignment="1">
      <alignment horizontal="left" vertical="center" wrapText="1"/>
    </xf>
    <xf numFmtId="0" fontId="10" fillId="0" borderId="37" xfId="0" applyFont="1" applyBorder="1" applyAlignment="1">
      <alignment horizontal="left" vertical="center" wrapText="1"/>
    </xf>
    <xf numFmtId="0" fontId="10" fillId="0" borderId="42" xfId="0" applyFont="1" applyBorder="1" applyAlignment="1">
      <alignment horizontal="left" vertical="center" wrapText="1"/>
    </xf>
    <xf numFmtId="0" fontId="9" fillId="3" borderId="43" xfId="0" applyFont="1" applyFill="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3" fillId="0" borderId="4" xfId="0" applyFont="1" applyBorder="1" applyAlignment="1">
      <alignment horizontal="centerContinuous" vertical="center"/>
    </xf>
    <xf numFmtId="0" fontId="3" fillId="0" borderId="43" xfId="0" applyFont="1" applyBorder="1" applyAlignment="1">
      <alignment horizontal="centerContinuous" vertical="center"/>
    </xf>
    <xf numFmtId="0" fontId="4" fillId="0" borderId="38"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horizontal="left" vertical="center" wrapText="1"/>
    </xf>
    <xf numFmtId="0" fontId="4" fillId="0" borderId="39" xfId="0" applyFont="1" applyBorder="1" applyAlignment="1">
      <alignment horizontal="left" vertical="center"/>
    </xf>
    <xf numFmtId="0" fontId="4" fillId="0" borderId="29" xfId="0" applyFont="1" applyBorder="1" applyAlignment="1">
      <alignment horizontal="left" vertical="center"/>
    </xf>
    <xf numFmtId="0" fontId="4" fillId="0" borderId="30" xfId="0" applyFont="1" applyBorder="1" applyAlignment="1">
      <alignment horizontal="left" vertical="center"/>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26" xfId="0" applyFont="1" applyBorder="1" applyAlignment="1">
      <alignment horizontal="left" vertical="center" wrapText="1"/>
    </xf>
    <xf numFmtId="0" fontId="4" fillId="0" borderId="31" xfId="0" applyFont="1" applyBorder="1" applyAlignment="1">
      <alignment horizontal="left" vertical="center" wrapText="1"/>
    </xf>
    <xf numFmtId="0" fontId="4" fillId="0" borderId="27" xfId="0" applyFont="1" applyBorder="1" applyAlignment="1">
      <alignment horizontal="left" vertical="center" wrapText="1"/>
    </xf>
    <xf numFmtId="0" fontId="3" fillId="8" borderId="3" xfId="0" applyFont="1" applyFill="1" applyBorder="1" applyAlignment="1">
      <alignment horizontal="left" vertical="center" wrapText="1"/>
    </xf>
    <xf numFmtId="0" fontId="3" fillId="8" borderId="43" xfId="0" applyFont="1" applyFill="1" applyBorder="1" applyAlignment="1">
      <alignment horizontal="left" vertical="center" wrapText="1"/>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39" xfId="0" applyFont="1" applyBorder="1" applyAlignment="1">
      <alignment horizontal="left" vertical="center" wrapText="1"/>
    </xf>
    <xf numFmtId="0" fontId="3" fillId="8" borderId="10" xfId="0" applyFont="1" applyFill="1" applyBorder="1" applyAlignment="1">
      <alignment horizontal="left" vertical="center"/>
    </xf>
    <xf numFmtId="0" fontId="4" fillId="0" borderId="41" xfId="0" applyFont="1" applyBorder="1" applyAlignment="1">
      <alignment horizontal="left" vertical="center" wrapText="1"/>
    </xf>
    <xf numFmtId="0" fontId="4" fillId="0" borderId="37" xfId="0" applyFont="1" applyBorder="1" applyAlignment="1">
      <alignment horizontal="left" vertical="center" wrapText="1"/>
    </xf>
    <xf numFmtId="0" fontId="4" fillId="0" borderId="42" xfId="0" applyFont="1" applyBorder="1" applyAlignment="1">
      <alignment horizontal="left" vertical="center" wrapText="1"/>
    </xf>
    <xf numFmtId="0" fontId="3" fillId="8" borderId="4" xfId="0" applyFont="1" applyFill="1" applyBorder="1" applyAlignment="1">
      <alignment horizontal="left" vertical="center" wrapText="1"/>
    </xf>
    <xf numFmtId="0" fontId="3" fillId="8" borderId="49" xfId="0" applyFont="1" applyFill="1" applyBorder="1" applyAlignment="1">
      <alignment horizontal="left" vertical="center" wrapText="1"/>
    </xf>
    <xf numFmtId="0" fontId="3" fillId="8" borderId="16" xfId="0" applyFont="1" applyFill="1" applyBorder="1" applyAlignment="1">
      <alignment horizontal="left" vertical="center" wrapText="1"/>
    </xf>
    <xf numFmtId="0" fontId="3" fillId="8" borderId="44" xfId="0" applyFont="1" applyFill="1" applyBorder="1" applyAlignment="1">
      <alignment horizontal="left" vertical="center" wrapText="1"/>
    </xf>
    <xf numFmtId="0" fontId="4" fillId="0" borderId="31" xfId="0" applyFont="1" applyBorder="1" applyAlignment="1">
      <alignment horizontal="left" vertical="center"/>
    </xf>
    <xf numFmtId="0" fontId="14" fillId="5" borderId="38" xfId="0" applyFont="1" applyFill="1" applyBorder="1" applyAlignment="1">
      <alignment horizontal="center" vertical="center"/>
    </xf>
    <xf numFmtId="0" fontId="14" fillId="2" borderId="29" xfId="0" applyFont="1" applyFill="1" applyBorder="1" applyAlignment="1">
      <alignment horizontal="center" vertical="center"/>
    </xf>
    <xf numFmtId="0" fontId="6" fillId="0" borderId="10" xfId="0" applyFont="1" applyBorder="1" applyAlignment="1">
      <alignment vertical="center" wrapText="1"/>
    </xf>
    <xf numFmtId="0" fontId="6" fillId="0" borderId="10" xfId="0" applyFont="1" applyBorder="1" applyAlignment="1">
      <alignment vertical="center"/>
    </xf>
    <xf numFmtId="0" fontId="6" fillId="0" borderId="37" xfId="0" applyFont="1" applyBorder="1" applyAlignment="1">
      <alignment vertical="center"/>
    </xf>
    <xf numFmtId="0" fontId="6" fillId="0" borderId="9" xfId="0" applyFont="1" applyBorder="1" applyAlignment="1">
      <alignment vertical="center"/>
    </xf>
    <xf numFmtId="0" fontId="6" fillId="0" borderId="9" xfId="0" applyFont="1" applyBorder="1"/>
    <xf numFmtId="0" fontId="6" fillId="0" borderId="5" xfId="0" applyFont="1" applyBorder="1" applyAlignment="1">
      <alignment vertical="center"/>
    </xf>
    <xf numFmtId="0" fontId="7" fillId="6" borderId="28" xfId="0" applyFont="1" applyFill="1" applyBorder="1" applyAlignment="1">
      <alignment horizontal="left" vertical="center" wrapText="1"/>
    </xf>
    <xf numFmtId="0" fontId="7" fillId="0" borderId="28" xfId="0" applyFont="1" applyBorder="1" applyAlignment="1">
      <alignment horizontal="left" wrapText="1"/>
    </xf>
    <xf numFmtId="0" fontId="7" fillId="6" borderId="28" xfId="0" applyFont="1" applyFill="1" applyBorder="1" applyAlignment="1">
      <alignment horizontal="left" vertical="top" wrapText="1"/>
    </xf>
    <xf numFmtId="0" fontId="7" fillId="0" borderId="28" xfId="0" applyFont="1" applyBorder="1" applyAlignment="1">
      <alignment horizontal="left" vertical="top" wrapText="1"/>
    </xf>
    <xf numFmtId="1" fontId="18" fillId="0" borderId="9" xfId="3" applyNumberFormat="1" applyFont="1" applyBorder="1" applyAlignment="1">
      <alignment horizontal="left" vertical="center"/>
    </xf>
    <xf numFmtId="1" fontId="7" fillId="0" borderId="10" xfId="6" applyNumberFormat="1" applyFont="1" applyBorder="1" applyAlignment="1">
      <alignment horizontal="left" vertical="center"/>
    </xf>
    <xf numFmtId="1" fontId="7" fillId="0" borderId="9" xfId="6" applyNumberFormat="1" applyFont="1" applyBorder="1" applyAlignment="1">
      <alignment horizontal="left" vertical="center"/>
    </xf>
    <xf numFmtId="1" fontId="7" fillId="0" borderId="9" xfId="6" applyNumberFormat="1" applyFont="1" applyBorder="1" applyAlignment="1">
      <alignment horizontal="left" vertical="center" wrapText="1"/>
    </xf>
    <xf numFmtId="1" fontId="5" fillId="0" borderId="10" xfId="6" applyNumberFormat="1" applyFont="1" applyBorder="1" applyAlignment="1">
      <alignment horizontal="left" vertical="center"/>
    </xf>
    <xf numFmtId="1" fontId="7" fillId="0" borderId="9" xfId="6" applyNumberFormat="1" applyFont="1" applyBorder="1" applyAlignment="1">
      <alignment horizontal="left"/>
    </xf>
    <xf numFmtId="1" fontId="7" fillId="6" borderId="5" xfId="6" applyNumberFormat="1" applyFont="1" applyFill="1" applyBorder="1" applyAlignment="1">
      <alignment horizontal="left" vertical="top" wrapText="1"/>
    </xf>
    <xf numFmtId="0" fontId="7" fillId="0" borderId="0" xfId="0" applyFont="1" applyAlignment="1">
      <alignment horizontal="left" vertical="center" wrapText="1"/>
    </xf>
    <xf numFmtId="1" fontId="7" fillId="0" borderId="10" xfId="10" applyNumberFormat="1" applyFont="1" applyBorder="1" applyAlignment="1">
      <alignment horizontal="left" vertical="center"/>
    </xf>
    <xf numFmtId="0" fontId="6" fillId="0" borderId="10" xfId="0" applyFont="1" applyBorder="1" applyAlignment="1">
      <alignment horizontal="left" vertical="center" wrapText="1"/>
    </xf>
    <xf numFmtId="1" fontId="7" fillId="6" borderId="9" xfId="6" applyNumberFormat="1" applyFont="1" applyFill="1" applyBorder="1" applyAlignment="1">
      <alignment horizontal="left" vertical="center" wrapText="1"/>
    </xf>
    <xf numFmtId="1" fontId="7" fillId="6" borderId="9" xfId="6" applyNumberFormat="1" applyFont="1" applyFill="1" applyBorder="1" applyAlignment="1">
      <alignment horizontal="left" vertical="center"/>
    </xf>
    <xf numFmtId="1" fontId="7" fillId="6" borderId="5" xfId="6" applyNumberFormat="1" applyFont="1" applyFill="1" applyBorder="1" applyAlignment="1">
      <alignment horizontal="left" vertical="center"/>
    </xf>
    <xf numFmtId="1" fontId="7" fillId="5" borderId="9" xfId="6" applyNumberFormat="1" applyFont="1" applyFill="1" applyBorder="1" applyAlignment="1">
      <alignment horizontal="left" vertical="center"/>
    </xf>
    <xf numFmtId="1" fontId="7" fillId="0" borderId="5" xfId="6" applyNumberFormat="1" applyFont="1" applyBorder="1" applyAlignment="1">
      <alignment horizontal="left" vertical="center"/>
    </xf>
    <xf numFmtId="1" fontId="7" fillId="5" borderId="37" xfId="6" applyNumberFormat="1" applyFont="1" applyFill="1" applyBorder="1" applyAlignment="1">
      <alignment horizontal="left"/>
    </xf>
    <xf numFmtId="1" fontId="7" fillId="6" borderId="37" xfId="6" applyNumberFormat="1" applyFont="1" applyFill="1" applyBorder="1" applyAlignment="1">
      <alignment horizontal="left"/>
    </xf>
    <xf numFmtId="1" fontId="7" fillId="0" borderId="5" xfId="6" applyNumberFormat="1" applyFont="1" applyBorder="1" applyAlignment="1">
      <alignment horizontal="left" vertical="top"/>
    </xf>
    <xf numFmtId="1" fontId="7" fillId="5" borderId="5" xfId="6" applyNumberFormat="1" applyFont="1" applyFill="1" applyBorder="1" applyAlignment="1">
      <alignment horizontal="left"/>
    </xf>
    <xf numFmtId="1" fontId="7" fillId="0" borderId="31" xfId="6" applyNumberFormat="1" applyFont="1" applyBorder="1" applyAlignment="1">
      <alignment horizontal="left" vertical="center"/>
    </xf>
    <xf numFmtId="0" fontId="7" fillId="0" borderId="10" xfId="0" applyFont="1" applyBorder="1" applyAlignment="1">
      <alignment horizontal="left" vertical="center" wrapText="1"/>
    </xf>
    <xf numFmtId="1" fontId="7" fillId="6" borderId="9" xfId="10" applyNumberFormat="1" applyFont="1" applyFill="1" applyBorder="1" applyAlignment="1">
      <alignment horizontal="left" vertical="center"/>
    </xf>
    <xf numFmtId="1" fontId="18" fillId="6" borderId="9" xfId="3" applyNumberFormat="1" applyFont="1" applyFill="1" applyBorder="1" applyAlignment="1">
      <alignment horizontal="left" vertical="center"/>
    </xf>
    <xf numFmtId="1" fontId="7" fillId="5" borderId="5" xfId="6" applyNumberFormat="1" applyFont="1" applyFill="1" applyBorder="1" applyAlignment="1">
      <alignment horizontal="left" vertical="center"/>
    </xf>
    <xf numFmtId="1" fontId="7" fillId="5" borderId="9" xfId="6" applyNumberFormat="1" applyFont="1" applyFill="1" applyBorder="1" applyAlignment="1">
      <alignment horizontal="left"/>
    </xf>
    <xf numFmtId="1" fontId="7" fillId="5" borderId="5" xfId="6" applyNumberFormat="1" applyFont="1" applyFill="1" applyBorder="1" applyAlignment="1">
      <alignment horizontal="left" vertical="top"/>
    </xf>
    <xf numFmtId="1" fontId="7" fillId="6" borderId="37" xfId="6" applyNumberFormat="1" applyFont="1" applyFill="1" applyBorder="1" applyAlignment="1">
      <alignment horizontal="left" vertical="top"/>
    </xf>
    <xf numFmtId="1" fontId="5" fillId="6" borderId="10" xfId="6" applyNumberFormat="1" applyFont="1" applyFill="1" applyBorder="1" applyAlignment="1">
      <alignment horizontal="left" vertical="center"/>
    </xf>
    <xf numFmtId="1" fontId="7" fillId="6" borderId="9" xfId="6" applyNumberFormat="1" applyFont="1" applyFill="1" applyBorder="1" applyAlignment="1">
      <alignment horizontal="left"/>
    </xf>
    <xf numFmtId="1" fontId="7" fillId="6" borderId="10" xfId="6" applyNumberFormat="1" applyFont="1" applyFill="1" applyBorder="1" applyAlignment="1">
      <alignment horizontal="left" vertical="center"/>
    </xf>
    <xf numFmtId="0" fontId="7" fillId="0" borderId="9" xfId="0" applyFont="1" applyBorder="1" applyAlignment="1">
      <alignment horizontal="left" wrapText="1"/>
    </xf>
    <xf numFmtId="0" fontId="7" fillId="6" borderId="37" xfId="0" applyFont="1" applyFill="1" applyBorder="1" applyAlignment="1">
      <alignment horizontal="left" vertical="center" wrapText="1"/>
    </xf>
    <xf numFmtId="0" fontId="7" fillId="0" borderId="12" xfId="0" applyFont="1" applyBorder="1" applyAlignment="1">
      <alignment horizontal="left" vertical="center" wrapText="1"/>
    </xf>
    <xf numFmtId="0" fontId="7" fillId="5" borderId="37" xfId="0" applyFont="1" applyFill="1" applyBorder="1" applyAlignment="1">
      <alignment horizontal="left" vertical="center" wrapText="1"/>
    </xf>
    <xf numFmtId="1" fontId="7" fillId="2" borderId="10" xfId="6" applyNumberFormat="1" applyFont="1" applyFill="1" applyBorder="1" applyAlignment="1">
      <alignment horizontal="left" vertical="center"/>
    </xf>
    <xf numFmtId="1" fontId="7" fillId="0" borderId="13" xfId="10" applyNumberFormat="1" applyFont="1" applyBorder="1" applyAlignment="1">
      <alignment horizontal="left" vertical="center"/>
    </xf>
    <xf numFmtId="1" fontId="7" fillId="0" borderId="8" xfId="6" applyNumberFormat="1" applyFont="1" applyBorder="1" applyAlignment="1">
      <alignment horizontal="left" vertical="center"/>
    </xf>
    <xf numFmtId="1" fontId="7" fillId="0" borderId="13" xfId="6" applyNumberFormat="1" applyFont="1" applyBorder="1" applyAlignment="1">
      <alignment horizontal="left" vertical="center"/>
    </xf>
    <xf numFmtId="0" fontId="7" fillId="0" borderId="8" xfId="6" applyFont="1" applyBorder="1" applyAlignment="1">
      <alignment horizontal="left" vertical="center"/>
    </xf>
    <xf numFmtId="1" fontId="19" fillId="4" borderId="8" xfId="6" applyNumberFormat="1" applyFont="1" applyFill="1" applyBorder="1" applyAlignment="1">
      <alignment horizontal="left" vertical="center"/>
    </xf>
    <xf numFmtId="1" fontId="5" fillId="0" borderId="23" xfId="6" applyNumberFormat="1" applyFont="1" applyBorder="1" applyAlignment="1">
      <alignment horizontal="left" vertical="top" wrapText="1"/>
    </xf>
    <xf numFmtId="1" fontId="5" fillId="0" borderId="13" xfId="6" applyNumberFormat="1" applyFont="1" applyBorder="1" applyAlignment="1">
      <alignment horizontal="left" vertical="center"/>
    </xf>
    <xf numFmtId="1" fontId="7" fillId="0" borderId="8" xfId="6" applyNumberFormat="1" applyFont="1" applyBorder="1" applyAlignment="1">
      <alignment horizontal="left" wrapText="1"/>
    </xf>
    <xf numFmtId="1" fontId="7" fillId="4" borderId="23" xfId="6" applyNumberFormat="1" applyFont="1" applyFill="1" applyBorder="1" applyAlignment="1">
      <alignment horizontal="left"/>
    </xf>
    <xf numFmtId="1" fontId="5" fillId="4" borderId="8" xfId="6" applyNumberFormat="1" applyFont="1" applyFill="1" applyBorder="1" applyAlignment="1">
      <alignment horizontal="left"/>
    </xf>
    <xf numFmtId="1" fontId="5" fillId="0" borderId="23" xfId="6" applyNumberFormat="1" applyFont="1" applyBorder="1" applyAlignment="1">
      <alignment horizontal="left" vertical="center"/>
    </xf>
    <xf numFmtId="1" fontId="5" fillId="4" borderId="23" xfId="6" applyNumberFormat="1" applyFont="1" applyFill="1" applyBorder="1" applyAlignment="1">
      <alignment horizontal="left"/>
    </xf>
    <xf numFmtId="1" fontId="7" fillId="0" borderId="8" xfId="6" applyNumberFormat="1" applyFont="1" applyBorder="1" applyAlignment="1">
      <alignment horizontal="left"/>
    </xf>
    <xf numFmtId="1" fontId="7" fillId="4" borderId="20" xfId="6" applyNumberFormat="1" applyFont="1" applyFill="1" applyBorder="1" applyAlignment="1">
      <alignment horizontal="left"/>
    </xf>
    <xf numFmtId="0" fontId="7" fillId="0" borderId="13" xfId="6" applyFont="1" applyBorder="1" applyAlignment="1">
      <alignment horizontal="left" vertical="center"/>
    </xf>
    <xf numFmtId="1" fontId="7" fillId="4" borderId="8" xfId="6" applyNumberFormat="1" applyFont="1" applyFill="1" applyBorder="1" applyAlignment="1">
      <alignment horizontal="left" vertical="center"/>
    </xf>
    <xf numFmtId="1" fontId="7" fillId="0" borderId="23" xfId="6" applyNumberFormat="1" applyFont="1" applyBorder="1" applyAlignment="1">
      <alignment horizontal="left" vertical="top"/>
    </xf>
    <xf numFmtId="0" fontId="7" fillId="0" borderId="9" xfId="6" applyFont="1" applyBorder="1" applyAlignment="1">
      <alignment horizontal="left" vertical="center"/>
    </xf>
    <xf numFmtId="1" fontId="19" fillId="4" borderId="9" xfId="6" applyNumberFormat="1" applyFont="1" applyFill="1" applyBorder="1" applyAlignment="1">
      <alignment horizontal="left" vertical="center"/>
    </xf>
    <xf numFmtId="1" fontId="5" fillId="0" borderId="5" xfId="6" applyNumberFormat="1" applyFont="1" applyBorder="1" applyAlignment="1">
      <alignment horizontal="left" vertical="top" wrapText="1"/>
    </xf>
    <xf numFmtId="1" fontId="7" fillId="0" borderId="9" xfId="6" applyNumberFormat="1" applyFont="1" applyBorder="1" applyAlignment="1">
      <alignment horizontal="left" wrapText="1"/>
    </xf>
    <xf numFmtId="1" fontId="7" fillId="4" borderId="5" xfId="6" applyNumberFormat="1" applyFont="1" applyFill="1" applyBorder="1" applyAlignment="1">
      <alignment horizontal="left"/>
    </xf>
    <xf numFmtId="1" fontId="5" fillId="4" borderId="9" xfId="6" applyNumberFormat="1" applyFont="1" applyFill="1" applyBorder="1" applyAlignment="1">
      <alignment horizontal="left"/>
    </xf>
    <xf numFmtId="1" fontId="5" fillId="0" borderId="5" xfId="6" applyNumberFormat="1" applyFont="1" applyBorder="1" applyAlignment="1">
      <alignment horizontal="left" vertical="center"/>
    </xf>
    <xf numFmtId="1" fontId="5" fillId="4" borderId="5" xfId="6" applyNumberFormat="1" applyFont="1" applyFill="1" applyBorder="1" applyAlignment="1">
      <alignment horizontal="left"/>
    </xf>
    <xf numFmtId="1" fontId="7" fillId="4" borderId="37" xfId="6" applyNumberFormat="1" applyFont="1" applyFill="1" applyBorder="1" applyAlignment="1">
      <alignment horizontal="left"/>
    </xf>
    <xf numFmtId="0" fontId="7" fillId="0" borderId="10" xfId="6" applyFont="1" applyBorder="1" applyAlignment="1">
      <alignment horizontal="left" vertical="center"/>
    </xf>
    <xf numFmtId="1" fontId="7" fillId="4" borderId="9" xfId="6" applyNumberFormat="1" applyFont="1" applyFill="1" applyBorder="1" applyAlignment="1">
      <alignment horizontal="left" vertical="center"/>
    </xf>
    <xf numFmtId="0" fontId="3" fillId="10" borderId="10" xfId="0" applyFont="1" applyFill="1" applyBorder="1" applyAlignment="1">
      <alignment horizontal="left" vertical="center"/>
    </xf>
    <xf numFmtId="1" fontId="7" fillId="0" borderId="37" xfId="10" applyNumberFormat="1" applyFont="1" applyBorder="1" applyAlignment="1">
      <alignment horizontal="left" vertical="center"/>
    </xf>
    <xf numFmtId="1" fontId="7" fillId="0" borderId="20" xfId="10" applyNumberFormat="1" applyFont="1" applyBorder="1" applyAlignment="1">
      <alignment horizontal="left" vertical="center"/>
    </xf>
    <xf numFmtId="1" fontId="7" fillId="5" borderId="37" xfId="10" applyNumberFormat="1" applyFont="1" applyFill="1" applyBorder="1" applyAlignment="1">
      <alignment horizontal="left" vertical="center"/>
    </xf>
    <xf numFmtId="0" fontId="7" fillId="6" borderId="0" xfId="0" applyFont="1" applyFill="1" applyAlignment="1">
      <alignment horizontal="left" vertical="center" wrapText="1"/>
    </xf>
    <xf numFmtId="0" fontId="7" fillId="0" borderId="0" xfId="0" applyFont="1" applyAlignment="1">
      <alignment horizontal="left" vertical="top" wrapText="1"/>
    </xf>
    <xf numFmtId="0" fontId="7" fillId="0" borderId="0" xfId="0" applyFont="1" applyAlignment="1">
      <alignment horizontal="left" wrapText="1"/>
    </xf>
    <xf numFmtId="0" fontId="7" fillId="0" borderId="6" xfId="0" applyFont="1" applyBorder="1" applyAlignment="1">
      <alignment horizontal="left"/>
    </xf>
    <xf numFmtId="0" fontId="7" fillId="2" borderId="19"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0" borderId="22" xfId="0" applyFont="1" applyBorder="1" applyAlignment="1">
      <alignment horizontal="left" vertical="center" wrapText="1"/>
    </xf>
    <xf numFmtId="0" fontId="7" fillId="5" borderId="9" xfId="0" applyFont="1" applyFill="1" applyBorder="1" applyAlignment="1">
      <alignment horizontal="left" vertical="center" wrapText="1"/>
    </xf>
    <xf numFmtId="0" fontId="7" fillId="0" borderId="5" xfId="0" applyFont="1" applyBorder="1" applyAlignment="1">
      <alignment horizontal="left" vertical="center" wrapText="1"/>
    </xf>
    <xf numFmtId="0" fontId="7" fillId="0" borderId="9" xfId="0" applyFont="1" applyBorder="1" applyAlignment="1">
      <alignment horizontal="left"/>
    </xf>
    <xf numFmtId="0" fontId="7" fillId="5" borderId="37" xfId="0" applyFont="1" applyFill="1" applyBorder="1" applyAlignment="1">
      <alignment horizontal="left" vertical="top" wrapText="1"/>
    </xf>
    <xf numFmtId="0" fontId="7" fillId="6" borderId="9" xfId="0" applyFont="1" applyFill="1" applyBorder="1" applyAlignment="1">
      <alignment horizontal="left" vertical="center" wrapText="1"/>
    </xf>
    <xf numFmtId="0" fontId="7" fillId="0" borderId="37" xfId="0" applyFont="1" applyBorder="1" applyAlignment="1">
      <alignment horizontal="left" vertical="top" wrapText="1"/>
    </xf>
    <xf numFmtId="0" fontId="15" fillId="8" borderId="51" xfId="1" applyFont="1" applyFill="1" applyBorder="1" applyAlignment="1">
      <alignment horizontal="centerContinuous" vertical="center" wrapText="1"/>
    </xf>
    <xf numFmtId="0" fontId="21" fillId="8" borderId="14" xfId="1" applyFont="1" applyFill="1" applyBorder="1" applyAlignment="1" applyProtection="1">
      <alignment horizontal="centerContinuous" vertical="center" wrapText="1"/>
      <protection locked="0"/>
    </xf>
    <xf numFmtId="0" fontId="21" fillId="8" borderId="15" xfId="1" applyFont="1" applyFill="1" applyBorder="1" applyAlignment="1" applyProtection="1">
      <alignment horizontal="centerContinuous" vertical="center" wrapText="1"/>
      <protection locked="0"/>
    </xf>
    <xf numFmtId="0" fontId="21" fillId="11" borderId="51" xfId="0" applyFont="1" applyFill="1" applyBorder="1" applyAlignment="1">
      <alignment horizontal="centerContinuous" vertical="center" wrapText="1"/>
    </xf>
    <xf numFmtId="0" fontId="15" fillId="11" borderId="14" xfId="0" applyFont="1" applyFill="1" applyBorder="1" applyAlignment="1">
      <alignment horizontal="centerContinuous" vertical="center" wrapText="1"/>
    </xf>
    <xf numFmtId="0" fontId="15" fillId="11" borderId="15" xfId="0" applyFont="1" applyFill="1" applyBorder="1" applyAlignment="1">
      <alignment horizontal="centerContinuous" vertical="center" wrapText="1"/>
    </xf>
    <xf numFmtId="0" fontId="15" fillId="0" borderId="0" xfId="0" applyFont="1" applyAlignment="1">
      <alignment horizontal="left" vertical="center" wrapText="1"/>
    </xf>
    <xf numFmtId="0" fontId="13" fillId="9" borderId="4" xfId="2" applyFont="1" applyFill="1" applyBorder="1" applyAlignment="1">
      <alignment horizontal="left" vertical="center" wrapText="1"/>
    </xf>
    <xf numFmtId="0" fontId="13" fillId="11" borderId="16" xfId="7" applyFont="1" applyFill="1" applyBorder="1" applyAlignment="1">
      <alignment horizontal="left" vertical="center" wrapText="1"/>
    </xf>
    <xf numFmtId="0" fontId="13" fillId="11" borderId="44" xfId="7" applyFont="1" applyFill="1" applyBorder="1" applyAlignment="1">
      <alignment horizontal="left" vertical="center" wrapText="1"/>
    </xf>
    <xf numFmtId="0" fontId="7" fillId="0" borderId="37" xfId="0" applyFont="1" applyBorder="1" applyAlignment="1">
      <alignment horizontal="left" vertical="center" wrapText="1"/>
    </xf>
    <xf numFmtId="0" fontId="6" fillId="0" borderId="37" xfId="0" applyFont="1" applyBorder="1" applyAlignment="1">
      <alignment horizontal="left" vertical="center" wrapText="1"/>
    </xf>
    <xf numFmtId="0" fontId="21" fillId="9" borderId="2" xfId="0" applyFont="1" applyFill="1" applyBorder="1" applyAlignment="1">
      <alignment horizontal="centerContinuous" vertical="center" wrapText="1"/>
    </xf>
    <xf numFmtId="0" fontId="15" fillId="9" borderId="2" xfId="0" applyFont="1" applyFill="1" applyBorder="1" applyAlignment="1">
      <alignment horizontal="centerContinuous" vertical="center" wrapText="1"/>
    </xf>
    <xf numFmtId="0" fontId="13" fillId="8" borderId="3" xfId="2" applyFont="1" applyFill="1" applyBorder="1" applyAlignment="1">
      <alignment horizontal="left" vertical="center" wrapText="1"/>
    </xf>
    <xf numFmtId="0" fontId="13" fillId="8" borderId="4" xfId="2" applyFont="1" applyFill="1" applyBorder="1" applyAlignment="1">
      <alignment horizontal="left" vertical="center" wrapText="1"/>
    </xf>
    <xf numFmtId="0" fontId="21" fillId="9" borderId="4" xfId="0" applyFont="1" applyFill="1" applyBorder="1" applyAlignment="1">
      <alignment horizontal="left" vertical="center" wrapText="1"/>
    </xf>
    <xf numFmtId="0" fontId="6" fillId="0" borderId="10" xfId="0" applyFont="1" applyBorder="1" applyAlignment="1">
      <alignment horizontal="left" vertical="center"/>
    </xf>
    <xf numFmtId="16" fontId="6" fillId="0" borderId="10" xfId="0" applyNumberFormat="1" applyFont="1" applyBorder="1" applyAlignment="1">
      <alignment horizontal="left" vertical="center"/>
    </xf>
    <xf numFmtId="0" fontId="6" fillId="0" borderId="30" xfId="0" applyFont="1" applyBorder="1" applyAlignment="1">
      <alignment horizontal="left" vertical="center" wrapText="1"/>
    </xf>
    <xf numFmtId="0" fontId="6" fillId="0" borderId="31" xfId="0" applyFont="1" applyBorder="1" applyAlignment="1">
      <alignment horizontal="left" vertical="center"/>
    </xf>
    <xf numFmtId="0" fontId="6" fillId="0" borderId="31" xfId="0" applyFont="1" applyBorder="1" applyAlignment="1">
      <alignment horizontal="left" vertical="center" wrapText="1"/>
    </xf>
    <xf numFmtId="0" fontId="6" fillId="0" borderId="31" xfId="0" applyFont="1" applyBorder="1" applyAlignment="1">
      <alignment vertical="center" wrapText="1"/>
    </xf>
    <xf numFmtId="0" fontId="6" fillId="0" borderId="27" xfId="0" applyFont="1" applyBorder="1" applyAlignment="1">
      <alignment horizontal="left" vertical="center" wrapText="1"/>
    </xf>
    <xf numFmtId="0" fontId="5" fillId="8" borderId="38" xfId="2" applyFont="1" applyFill="1" applyBorder="1" applyAlignment="1">
      <alignment horizontal="left" vertical="center" wrapText="1"/>
    </xf>
    <xf numFmtId="0" fontId="5" fillId="8" borderId="17" xfId="2" applyFont="1" applyFill="1" applyBorder="1" applyAlignment="1">
      <alignment horizontal="left" vertical="center" wrapText="1"/>
    </xf>
    <xf numFmtId="0" fontId="5" fillId="8" borderId="39" xfId="2" applyFont="1" applyFill="1" applyBorder="1" applyAlignment="1">
      <alignment horizontal="left" vertical="center" wrapText="1"/>
    </xf>
    <xf numFmtId="0" fontId="15" fillId="9" borderId="25" xfId="0" applyFont="1" applyFill="1" applyBorder="1" applyAlignment="1">
      <alignment horizontal="centerContinuous" vertical="center" wrapText="1"/>
    </xf>
    <xf numFmtId="0" fontId="21" fillId="9" borderId="3" xfId="0" applyFont="1" applyFill="1" applyBorder="1" applyAlignment="1">
      <alignment horizontal="left" vertical="center" wrapText="1"/>
    </xf>
    <xf numFmtId="0" fontId="13" fillId="9" borderId="43" xfId="2" applyFont="1" applyFill="1" applyBorder="1" applyAlignment="1">
      <alignment horizontal="left" vertical="center" wrapText="1"/>
    </xf>
    <xf numFmtId="0" fontId="6" fillId="0" borderId="41" xfId="0" applyFont="1" applyBorder="1" applyAlignment="1">
      <alignment horizontal="left" vertical="center" wrapText="1"/>
    </xf>
    <xf numFmtId="0" fontId="6" fillId="0" borderId="29" xfId="0" applyFont="1" applyBorder="1" applyAlignment="1">
      <alignment horizontal="left" vertical="center" wrapText="1"/>
    </xf>
    <xf numFmtId="0" fontId="7" fillId="5" borderId="0" xfId="0" applyFont="1" applyFill="1" applyAlignment="1">
      <alignment horizontal="left" vertical="center" wrapText="1"/>
    </xf>
    <xf numFmtId="0" fontId="6" fillId="0" borderId="26" xfId="0" applyFont="1" applyBorder="1" applyAlignment="1">
      <alignment horizontal="left" vertical="center" wrapText="1"/>
    </xf>
    <xf numFmtId="0" fontId="7" fillId="0" borderId="52" xfId="0" applyFont="1" applyBorder="1" applyAlignment="1">
      <alignment horizontal="left" vertical="center" wrapText="1"/>
    </xf>
    <xf numFmtId="1" fontId="7" fillId="5" borderId="31" xfId="6" applyNumberFormat="1" applyFont="1" applyFill="1" applyBorder="1" applyAlignment="1">
      <alignment horizontal="left" vertical="center"/>
    </xf>
    <xf numFmtId="0" fontId="13" fillId="8" borderId="43" xfId="2" applyFont="1" applyFill="1" applyBorder="1" applyAlignment="1">
      <alignment horizontal="left" vertical="center" wrapText="1"/>
    </xf>
    <xf numFmtId="0" fontId="7" fillId="0" borderId="41" xfId="0" applyFont="1" applyBorder="1" applyAlignment="1">
      <alignment horizontal="left" vertical="center" wrapText="1"/>
    </xf>
    <xf numFmtId="0" fontId="7" fillId="0" borderId="42" xfId="0" applyFont="1" applyBorder="1" applyAlignment="1">
      <alignment horizontal="left" vertical="center" wrapText="1"/>
    </xf>
    <xf numFmtId="0" fontId="7" fillId="0" borderId="29" xfId="0" applyFont="1" applyBorder="1" applyAlignment="1">
      <alignment horizontal="left" vertical="center" wrapText="1"/>
    </xf>
    <xf numFmtId="0" fontId="7" fillId="0" borderId="30" xfId="0" applyFont="1" applyBorder="1" applyAlignment="1">
      <alignment horizontal="left" vertical="center" wrapText="1"/>
    </xf>
    <xf numFmtId="0" fontId="7" fillId="4" borderId="0" xfId="0" applyFont="1" applyFill="1" applyAlignment="1">
      <alignment horizontal="left" vertical="center" wrapText="1"/>
    </xf>
    <xf numFmtId="0" fontId="7" fillId="2" borderId="0" xfId="0" applyFont="1" applyFill="1" applyAlignment="1">
      <alignment horizontal="left" vertical="center" wrapText="1"/>
    </xf>
    <xf numFmtId="0" fontId="7" fillId="6" borderId="53" xfId="0" applyFont="1" applyFill="1" applyBorder="1" applyAlignment="1">
      <alignment horizontal="left" vertical="center" wrapText="1"/>
    </xf>
    <xf numFmtId="0" fontId="7" fillId="6" borderId="54" xfId="0" applyFont="1" applyFill="1" applyBorder="1" applyAlignment="1">
      <alignment horizontal="left" vertical="center" wrapText="1"/>
    </xf>
    <xf numFmtId="0" fontId="7" fillId="0" borderId="53" xfId="0" applyFont="1" applyBorder="1" applyAlignment="1">
      <alignment horizontal="left"/>
    </xf>
    <xf numFmtId="0" fontId="7" fillId="2" borderId="0" xfId="0" applyFont="1" applyFill="1" applyAlignment="1">
      <alignment horizontal="left" vertical="top" wrapText="1"/>
    </xf>
    <xf numFmtId="0" fontId="7" fillId="0" borderId="26" xfId="0" applyFont="1" applyBorder="1" applyAlignment="1">
      <alignment horizontal="left" vertical="center" wrapText="1"/>
    </xf>
    <xf numFmtId="0" fontId="7" fillId="0" borderId="31" xfId="0" applyFont="1" applyBorder="1" applyAlignment="1">
      <alignment horizontal="left" vertical="center" wrapText="1"/>
    </xf>
    <xf numFmtId="0" fontId="7" fillId="0" borderId="27" xfId="0" applyFont="1" applyBorder="1" applyAlignment="1">
      <alignment horizontal="left" vertical="center" wrapText="1"/>
    </xf>
    <xf numFmtId="1" fontId="7" fillId="0" borderId="19" xfId="10" applyNumberFormat="1" applyFont="1" applyBorder="1" applyAlignment="1">
      <alignment horizontal="left" vertical="center"/>
    </xf>
    <xf numFmtId="1" fontId="18" fillId="0" borderId="6" xfId="3" applyNumberFormat="1" applyFont="1" applyBorder="1" applyAlignment="1">
      <alignment horizontal="left" vertical="center"/>
    </xf>
    <xf numFmtId="1" fontId="7" fillId="0" borderId="6" xfId="6" applyNumberFormat="1" applyFont="1" applyBorder="1" applyAlignment="1">
      <alignment horizontal="left" vertical="center"/>
    </xf>
    <xf numFmtId="1" fontId="7" fillId="0" borderId="11" xfId="6" applyNumberFormat="1" applyFont="1" applyBorder="1" applyAlignment="1">
      <alignment horizontal="left" vertical="center"/>
    </xf>
    <xf numFmtId="1" fontId="7" fillId="6" borderId="6" xfId="6" applyNumberFormat="1" applyFont="1" applyFill="1" applyBorder="1" applyAlignment="1">
      <alignment horizontal="left" vertical="center"/>
    </xf>
    <xf numFmtId="1" fontId="7" fillId="0" borderId="19" xfId="6" applyNumberFormat="1" applyFont="1" applyBorder="1" applyAlignment="1">
      <alignment horizontal="left" vertical="top"/>
    </xf>
    <xf numFmtId="1" fontId="5" fillId="0" borderId="11" xfId="6" applyNumberFormat="1" applyFont="1" applyBorder="1" applyAlignment="1">
      <alignment horizontal="left" vertical="center"/>
    </xf>
    <xf numFmtId="1" fontId="7" fillId="0" borderId="6" xfId="6" applyNumberFormat="1" applyFont="1" applyBorder="1" applyAlignment="1">
      <alignment horizontal="left"/>
    </xf>
    <xf numFmtId="1" fontId="7" fillId="6" borderId="22" xfId="6" applyNumberFormat="1" applyFont="1" applyFill="1" applyBorder="1" applyAlignment="1">
      <alignment horizontal="left" vertical="center"/>
    </xf>
    <xf numFmtId="1" fontId="7" fillId="5" borderId="6" xfId="6" applyNumberFormat="1" applyFont="1" applyFill="1" applyBorder="1" applyAlignment="1">
      <alignment horizontal="left" vertical="center"/>
    </xf>
    <xf numFmtId="1" fontId="7" fillId="0" borderId="22" xfId="6" applyNumberFormat="1" applyFont="1" applyBorder="1" applyAlignment="1">
      <alignment horizontal="left" vertical="center"/>
    </xf>
    <xf numFmtId="1" fontId="7" fillId="5" borderId="19" xfId="6" applyNumberFormat="1" applyFont="1" applyFill="1" applyBorder="1" applyAlignment="1">
      <alignment horizontal="left"/>
    </xf>
    <xf numFmtId="1" fontId="7" fillId="6" borderId="19" xfId="6" applyNumberFormat="1" applyFont="1" applyFill="1" applyBorder="1" applyAlignment="1">
      <alignment horizontal="left"/>
    </xf>
    <xf numFmtId="1" fontId="7" fillId="5" borderId="22" xfId="6" applyNumberFormat="1" applyFont="1" applyFill="1" applyBorder="1" applyAlignment="1">
      <alignment horizontal="left"/>
    </xf>
    <xf numFmtId="1" fontId="7" fillId="0" borderId="55" xfId="6" applyNumberFormat="1" applyFont="1" applyBorder="1" applyAlignment="1">
      <alignment horizontal="left" vertical="center"/>
    </xf>
    <xf numFmtId="0" fontId="13" fillId="11" borderId="49" xfId="7" applyFont="1" applyFill="1" applyBorder="1" applyAlignment="1">
      <alignment horizontal="left" vertical="center" wrapText="1"/>
    </xf>
    <xf numFmtId="0" fontId="7" fillId="0" borderId="9" xfId="0" applyFont="1" applyBorder="1" applyAlignment="1">
      <alignment horizontal="left" vertical="center" wrapText="1"/>
    </xf>
    <xf numFmtId="1" fontId="7" fillId="0" borderId="8" xfId="6" applyNumberFormat="1" applyFont="1" applyBorder="1" applyAlignment="1">
      <alignment horizontal="left" vertical="center" wrapText="1"/>
    </xf>
    <xf numFmtId="0" fontId="6" fillId="0" borderId="38" xfId="0" applyFont="1" applyBorder="1" applyAlignment="1">
      <alignment horizontal="left" vertical="center" wrapText="1"/>
    </xf>
    <xf numFmtId="0" fontId="6" fillId="0" borderId="56" xfId="0" applyFont="1" applyBorder="1" applyAlignment="1">
      <alignment horizontal="left" vertical="center" wrapText="1"/>
    </xf>
    <xf numFmtId="0" fontId="6" fillId="0" borderId="17" xfId="0" applyFont="1" applyBorder="1" applyAlignment="1">
      <alignment horizontal="left" vertical="center" wrapText="1"/>
    </xf>
    <xf numFmtId="164" fontId="6" fillId="0" borderId="56" xfId="0" applyNumberFormat="1" applyFont="1" applyBorder="1" applyAlignment="1">
      <alignment horizontal="left" vertical="center" wrapText="1"/>
    </xf>
    <xf numFmtId="164" fontId="6" fillId="0" borderId="17" xfId="0" applyNumberFormat="1" applyFont="1" applyBorder="1" applyAlignment="1">
      <alignment horizontal="left" vertical="center" wrapText="1"/>
    </xf>
    <xf numFmtId="0" fontId="6" fillId="0" borderId="57" xfId="0" applyFont="1" applyBorder="1" applyAlignment="1">
      <alignment horizontal="left" vertical="center" wrapText="1"/>
    </xf>
    <xf numFmtId="0" fontId="6" fillId="0" borderId="12" xfId="0" applyFont="1" applyBorder="1" applyAlignment="1">
      <alignment horizontal="left" vertical="center" wrapText="1"/>
    </xf>
    <xf numFmtId="164" fontId="6" fillId="0" borderId="12" xfId="0" applyNumberFormat="1" applyFont="1" applyBorder="1" applyAlignment="1">
      <alignment horizontal="left" vertical="center" wrapText="1"/>
    </xf>
    <xf numFmtId="164" fontId="6" fillId="0" borderId="10" xfId="0" applyNumberFormat="1" applyFont="1" applyBorder="1" applyAlignment="1">
      <alignment horizontal="left" vertical="center" wrapText="1"/>
    </xf>
    <xf numFmtId="0" fontId="6" fillId="0" borderId="58" xfId="0" applyFont="1" applyBorder="1" applyAlignment="1">
      <alignment horizontal="left" vertical="center" wrapText="1"/>
    </xf>
    <xf numFmtId="0" fontId="6" fillId="0" borderId="24" xfId="0" applyFont="1" applyBorder="1" applyAlignment="1">
      <alignment horizontal="left" vertical="center" wrapText="1"/>
    </xf>
    <xf numFmtId="0" fontId="6" fillId="0" borderId="24" xfId="0" applyFont="1" applyBorder="1" applyAlignment="1">
      <alignment horizontal="left" vertical="top" wrapText="1"/>
    </xf>
    <xf numFmtId="0" fontId="6" fillId="0" borderId="50" xfId="0" applyFont="1" applyBorder="1" applyAlignment="1">
      <alignment horizontal="left" vertical="center" wrapText="1"/>
    </xf>
    <xf numFmtId="0" fontId="6" fillId="0" borderId="7" xfId="0" applyFont="1" applyBorder="1" applyAlignment="1">
      <alignment horizontal="left" vertical="center" wrapText="1"/>
    </xf>
    <xf numFmtId="0" fontId="6" fillId="0" borderId="9" xfId="0" applyFont="1" applyBorder="1" applyAlignment="1">
      <alignment horizontal="left" vertical="center" wrapText="1"/>
    </xf>
    <xf numFmtId="164" fontId="6" fillId="0" borderId="7" xfId="0" applyNumberFormat="1" applyFont="1" applyBorder="1" applyAlignment="1">
      <alignment horizontal="left" vertical="center" wrapText="1"/>
    </xf>
    <xf numFmtId="164" fontId="6" fillId="0" borderId="9" xfId="0" applyNumberFormat="1" applyFont="1" applyBorder="1" applyAlignment="1">
      <alignment horizontal="left" vertical="center" wrapText="1"/>
    </xf>
    <xf numFmtId="0" fontId="6" fillId="0" borderId="53" xfId="0" applyFont="1" applyBorder="1" applyAlignment="1">
      <alignment horizontal="left" vertical="center" wrapText="1"/>
    </xf>
    <xf numFmtId="0" fontId="6" fillId="0" borderId="41" xfId="0" applyFont="1" applyBorder="1" applyAlignment="1">
      <alignment horizontal="left" vertical="top" wrapText="1"/>
    </xf>
    <xf numFmtId="0" fontId="6" fillId="0" borderId="21" xfId="0" applyFont="1" applyBorder="1" applyAlignment="1">
      <alignment horizontal="left" vertical="top" wrapText="1"/>
    </xf>
    <xf numFmtId="0" fontId="6" fillId="0" borderId="37" xfId="0" applyFont="1" applyBorder="1" applyAlignment="1">
      <alignment horizontal="left" vertical="top" wrapText="1"/>
    </xf>
    <xf numFmtId="164" fontId="6" fillId="0" borderId="21" xfId="0" applyNumberFormat="1" applyFont="1" applyBorder="1" applyAlignment="1">
      <alignment horizontal="left" vertical="top" wrapText="1"/>
    </xf>
    <xf numFmtId="164" fontId="6" fillId="0" borderId="37" xfId="0" applyNumberFormat="1" applyFont="1" applyBorder="1" applyAlignment="1">
      <alignment horizontal="left" vertical="top" wrapText="1"/>
    </xf>
    <xf numFmtId="0" fontId="6" fillId="0" borderId="54" xfId="0" applyFont="1" applyBorder="1" applyAlignment="1">
      <alignment horizontal="left" vertical="top" wrapText="1"/>
    </xf>
    <xf numFmtId="0" fontId="6" fillId="0" borderId="5" xfId="0" applyFont="1" applyBorder="1" applyAlignment="1">
      <alignment horizontal="left" vertical="center" wrapText="1"/>
    </xf>
    <xf numFmtId="164" fontId="6" fillId="0" borderId="0" xfId="0" applyNumberFormat="1" applyFont="1" applyAlignment="1">
      <alignment horizontal="left" vertical="center" wrapText="1"/>
    </xf>
    <xf numFmtId="164" fontId="6" fillId="0" borderId="5" xfId="0" applyNumberFormat="1" applyFont="1" applyBorder="1" applyAlignment="1">
      <alignment horizontal="left" vertical="center" wrapText="1"/>
    </xf>
    <xf numFmtId="0" fontId="6" fillId="0" borderId="28" xfId="0" applyFont="1" applyBorder="1" applyAlignment="1">
      <alignment horizontal="left" vertical="center" wrapText="1"/>
    </xf>
    <xf numFmtId="0" fontId="6" fillId="0" borderId="21" xfId="0" applyFont="1" applyBorder="1" applyAlignment="1">
      <alignment horizontal="left" vertical="center" wrapText="1"/>
    </xf>
    <xf numFmtId="164" fontId="6" fillId="0" borderId="21" xfId="0" applyNumberFormat="1" applyFont="1" applyBorder="1" applyAlignment="1">
      <alignment horizontal="left" vertical="center" wrapText="1"/>
    </xf>
    <xf numFmtId="164" fontId="6" fillId="0" borderId="37" xfId="0" applyNumberFormat="1" applyFont="1" applyBorder="1" applyAlignment="1">
      <alignment horizontal="left" vertical="center" wrapText="1"/>
    </xf>
    <xf numFmtId="0" fontId="6" fillId="0" borderId="54" xfId="0" applyFont="1" applyBorder="1" applyAlignment="1">
      <alignment horizontal="left" vertical="center" wrapText="1"/>
    </xf>
    <xf numFmtId="0" fontId="6" fillId="0" borderId="50" xfId="0" applyFont="1" applyBorder="1" applyAlignment="1">
      <alignment horizontal="left" wrapText="1"/>
    </xf>
    <xf numFmtId="0" fontId="6" fillId="0" borderId="7" xfId="0" applyFont="1" applyBorder="1" applyAlignment="1">
      <alignment horizontal="left" wrapText="1"/>
    </xf>
    <xf numFmtId="0" fontId="6" fillId="0" borderId="9" xfId="0" applyFont="1" applyBorder="1" applyAlignment="1">
      <alignment horizontal="left" wrapText="1"/>
    </xf>
    <xf numFmtId="164" fontId="6" fillId="0" borderId="7" xfId="0" applyNumberFormat="1" applyFont="1" applyBorder="1" applyAlignment="1">
      <alignment horizontal="left" wrapText="1"/>
    </xf>
    <xf numFmtId="164" fontId="6" fillId="0" borderId="9" xfId="0" applyNumberFormat="1" applyFont="1" applyBorder="1" applyAlignment="1">
      <alignment horizontal="left" wrapText="1"/>
    </xf>
    <xf numFmtId="0" fontId="6" fillId="0" borderId="53" xfId="0" applyFont="1" applyBorder="1" applyAlignment="1">
      <alignment horizontal="left" wrapText="1"/>
    </xf>
    <xf numFmtId="0" fontId="6" fillId="0" borderId="52" xfId="0" applyFont="1" applyBorder="1" applyAlignment="1">
      <alignment horizontal="left" vertical="center" wrapText="1"/>
    </xf>
    <xf numFmtId="164" fontId="6" fillId="0" borderId="52" xfId="0" applyNumberFormat="1" applyFont="1" applyBorder="1" applyAlignment="1">
      <alignment horizontal="left" vertical="center" wrapText="1"/>
    </xf>
    <xf numFmtId="164" fontId="6" fillId="0" borderId="31" xfId="0" applyNumberFormat="1" applyFont="1" applyBorder="1" applyAlignment="1">
      <alignment horizontal="left" vertical="center" wrapText="1"/>
    </xf>
    <xf numFmtId="0" fontId="6" fillId="0" borderId="59" xfId="0" applyFont="1" applyBorder="1" applyAlignment="1">
      <alignment horizontal="left" vertical="center" wrapText="1"/>
    </xf>
    <xf numFmtId="49" fontId="10" fillId="0" borderId="10" xfId="0" applyNumberFormat="1" applyFont="1" applyBorder="1" applyAlignment="1">
      <alignment horizontal="left" vertical="center" wrapText="1"/>
    </xf>
    <xf numFmtId="0" fontId="3" fillId="3" borderId="10" xfId="0" applyFont="1" applyFill="1" applyBorder="1" applyAlignment="1">
      <alignment horizontal="left" vertical="center" wrapText="1"/>
    </xf>
    <xf numFmtId="0" fontId="4" fillId="5" borderId="10" xfId="0" applyFont="1" applyFill="1" applyBorder="1" applyAlignment="1">
      <alignment horizontal="left" vertical="center" wrapText="1"/>
    </xf>
    <xf numFmtId="0" fontId="7" fillId="0" borderId="29" xfId="0" applyFont="1" applyBorder="1" applyAlignment="1">
      <alignment horizontal="left" vertical="center"/>
    </xf>
    <xf numFmtId="0" fontId="7" fillId="0" borderId="26" xfId="0" applyFont="1" applyBorder="1" applyAlignment="1">
      <alignment horizontal="left" vertical="center"/>
    </xf>
    <xf numFmtId="0" fontId="6" fillId="0" borderId="10" xfId="0" applyFont="1" applyBorder="1" applyAlignment="1">
      <alignment horizontal="left" vertical="center" wrapText="1"/>
    </xf>
    <xf numFmtId="0" fontId="6" fillId="0" borderId="10" xfId="0" applyFont="1" applyBorder="1" applyAlignment="1">
      <alignment vertical="center" wrapText="1"/>
    </xf>
    <xf numFmtId="0" fontId="6" fillId="0" borderId="31" xfId="0" applyFont="1" applyBorder="1" applyAlignment="1">
      <alignment vertical="center" wrapText="1"/>
    </xf>
    <xf numFmtId="0" fontId="7" fillId="12" borderId="10" xfId="0" applyFont="1" applyFill="1" applyBorder="1" applyAlignment="1">
      <alignment horizontal="left" vertical="center" wrapText="1"/>
    </xf>
    <xf numFmtId="0" fontId="6" fillId="0" borderId="31" xfId="0" applyFont="1" applyBorder="1" applyAlignment="1">
      <alignment horizontal="left" vertical="center" wrapText="1"/>
    </xf>
    <xf numFmtId="0" fontId="6" fillId="0" borderId="37" xfId="0" applyFont="1" applyBorder="1" applyAlignment="1">
      <alignment vertical="center" wrapText="1"/>
    </xf>
    <xf numFmtId="0" fontId="6" fillId="0" borderId="37" xfId="0" applyFont="1" applyBorder="1" applyAlignment="1">
      <alignment horizontal="left" vertical="center" wrapText="1"/>
    </xf>
    <xf numFmtId="0" fontId="5" fillId="8" borderId="3" xfId="2" applyFont="1" applyFill="1" applyBorder="1" applyAlignment="1">
      <alignment horizontal="left" vertical="center" wrapText="1"/>
    </xf>
    <xf numFmtId="0" fontId="5" fillId="9" borderId="4" xfId="2" applyFont="1" applyFill="1" applyBorder="1" applyAlignment="1">
      <alignment horizontal="left" vertical="center" wrapText="1"/>
    </xf>
    <xf numFmtId="0" fontId="5" fillId="9" borderId="43" xfId="2" applyFont="1" applyFill="1" applyBorder="1" applyAlignment="1">
      <alignment horizontal="left" vertical="center" wrapText="1"/>
    </xf>
    <xf numFmtId="0" fontId="7" fillId="0" borderId="41" xfId="0" applyFont="1" applyBorder="1" applyAlignment="1">
      <alignment vertical="center" wrapText="1"/>
    </xf>
    <xf numFmtId="0" fontId="6" fillId="0" borderId="42" xfId="0" applyFont="1" applyBorder="1" applyAlignment="1">
      <alignment vertical="center"/>
    </xf>
    <xf numFmtId="0" fontId="7" fillId="0" borderId="29" xfId="0" applyFont="1" applyBorder="1" applyAlignment="1">
      <alignment vertical="center" wrapText="1"/>
    </xf>
    <xf numFmtId="0" fontId="6" fillId="0" borderId="30" xfId="0" applyFont="1" applyBorder="1" applyAlignment="1">
      <alignment vertical="center"/>
    </xf>
    <xf numFmtId="0" fontId="6" fillId="0" borderId="60" xfId="0" applyFont="1" applyBorder="1"/>
    <xf numFmtId="0" fontId="6" fillId="0" borderId="60" xfId="0" applyFont="1" applyBorder="1" applyAlignment="1">
      <alignment vertical="center"/>
    </xf>
    <xf numFmtId="0" fontId="6" fillId="0" borderId="61" xfId="0" applyFont="1" applyBorder="1" applyAlignment="1">
      <alignment vertical="center"/>
    </xf>
    <xf numFmtId="0" fontId="7" fillId="0" borderId="26" xfId="0" applyFont="1" applyBorder="1" applyAlignment="1">
      <alignment vertical="center" wrapText="1"/>
    </xf>
    <xf numFmtId="0" fontId="6" fillId="0" borderId="31" xfId="0" applyFont="1" applyBorder="1" applyAlignment="1">
      <alignment vertical="center"/>
    </xf>
    <xf numFmtId="0" fontId="6" fillId="0" borderId="27" xfId="0" applyFont="1" applyBorder="1" applyAlignment="1">
      <alignment vertical="center"/>
    </xf>
  </cellXfs>
  <cellStyles count="15">
    <cellStyle name="Hyperlink" xfId="13" xr:uid="{E330DCDC-BB56-4DAA-9443-D84B972D69D1}"/>
    <cellStyle name="Millares 2" xfId="14" xr:uid="{09DEA550-F3E2-4C6A-81E7-095C966FBBA5}"/>
    <cellStyle name="Normal" xfId="0" builtinId="0"/>
    <cellStyle name="Normal 15" xfId="4" xr:uid="{F4089EC1-89BE-4B32-8E04-2EDEBC7A6D56}"/>
    <cellStyle name="Normal 2 2" xfId="3" xr:uid="{CA01A287-79F2-4713-A304-5F8B9D7165FB}"/>
    <cellStyle name="Normal 2 3" xfId="5" xr:uid="{6BD4059E-7775-45C2-99A0-9C47BEC9F2CB}"/>
    <cellStyle name="Normal 2 3 2" xfId="7" xr:uid="{10FC4111-7C49-46AB-B9E4-5D91EE46F6E8}"/>
    <cellStyle name="Normal 2 3 4" xfId="2" xr:uid="{B157969D-03F8-4606-9E53-843120CF856C}"/>
    <cellStyle name="Normal 3 2" xfId="11" xr:uid="{7AD03FB9-9285-4EDF-BC45-069EEE0D2A5E}"/>
    <cellStyle name="Normal 3 3 2 4" xfId="10" xr:uid="{0E27051E-FEE3-4E9D-860E-FBA57554F3FA}"/>
    <cellStyle name="Normal 3 5 2 2" xfId="6" xr:uid="{5ED52495-77E2-4E02-B1F5-A2D7D322940F}"/>
    <cellStyle name="Normal 3 5 2 2 3" xfId="1" xr:uid="{DD9D6805-A5F9-46EF-8E55-0659C19506C9}"/>
    <cellStyle name="Normal 5 2" xfId="12" xr:uid="{1B9686DC-8395-4A64-BDC4-C9219D359108}"/>
    <cellStyle name="Normal 8 3" xfId="8" xr:uid="{B3C34CD4-D4E2-4206-A761-63B7C8137B64}"/>
    <cellStyle name="Normal 8 4 3" xfId="9" xr:uid="{ABB6F9EF-3538-4462-BCF4-31CF6AA59B7B}"/>
  </cellStyles>
  <dxfs count="20">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92D050"/>
        </patternFill>
      </fill>
    </dxf>
  </dxfs>
  <tableStyles count="0" defaultTableStyle="TableStyleMedium2" defaultPivotStyle="PivotStyleLight16"/>
  <colors>
    <mruColors>
      <color rgb="FFC0E6F5"/>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11207</xdr:colOff>
      <xdr:row>10</xdr:row>
      <xdr:rowOff>476088</xdr:rowOff>
    </xdr:from>
    <xdr:to>
      <xdr:col>11</xdr:col>
      <xdr:colOff>22412</xdr:colOff>
      <xdr:row>15</xdr:row>
      <xdr:rowOff>516750</xdr:rowOff>
    </xdr:to>
    <xdr:pic>
      <xdr:nvPicPr>
        <xdr:cNvPr id="2" name="Imagen 1" descr="la imagen cuenta con la leyenda: No aplica para los riesgos de corrupción">
          <a:extLst>
            <a:ext uri="{FF2B5EF4-FFF2-40B4-BE49-F238E27FC236}">
              <a16:creationId xmlns:a16="http://schemas.microsoft.com/office/drawing/2014/main" id="{E94E8784-4833-4308-9CCF-1B8D27D7DFB7}"/>
            </a:ext>
          </a:extLst>
        </xdr:cNvPr>
        <xdr:cNvPicPr>
          <a:picLocks noChangeAspect="1"/>
        </xdr:cNvPicPr>
      </xdr:nvPicPr>
      <xdr:blipFill rotWithShape="1">
        <a:blip xmlns:r="http://schemas.openxmlformats.org/officeDocument/2006/relationships" r:embed="rId1"/>
        <a:srcRect l="807" b="1559"/>
        <a:stretch/>
      </xdr:blipFill>
      <xdr:spPr>
        <a:xfrm>
          <a:off x="18985007" y="3552663"/>
          <a:ext cx="1992405" cy="2660037"/>
        </a:xfrm>
        <a:prstGeom prst="rect">
          <a:avLst/>
        </a:prstGeom>
      </xdr:spPr>
    </xdr:pic>
    <xdr:clientData/>
  </xdr:twoCellAnchor>
  <xdr:twoCellAnchor>
    <xdr:from>
      <xdr:col>6</xdr:col>
      <xdr:colOff>537885</xdr:colOff>
      <xdr:row>10</xdr:row>
      <xdr:rowOff>448235</xdr:rowOff>
    </xdr:from>
    <xdr:to>
      <xdr:col>6</xdr:col>
      <xdr:colOff>872318</xdr:colOff>
      <xdr:row>15</xdr:row>
      <xdr:rowOff>510427</xdr:rowOff>
    </xdr:to>
    <xdr:sp macro="" textlink="">
      <xdr:nvSpPr>
        <xdr:cNvPr id="3" name="Flecha: a la derecha 2" descr="Flecha con la leyenda probabilidad">
          <a:extLst>
            <a:ext uri="{FF2B5EF4-FFF2-40B4-BE49-F238E27FC236}">
              <a16:creationId xmlns:a16="http://schemas.microsoft.com/office/drawing/2014/main" id="{A37A86D6-3CC7-4ADF-89AD-A152F8F55C77}"/>
            </a:ext>
          </a:extLst>
        </xdr:cNvPr>
        <xdr:cNvSpPr/>
      </xdr:nvSpPr>
      <xdr:spPr>
        <a:xfrm rot="16200000">
          <a:off x="15168815" y="4699217"/>
          <a:ext cx="2695574" cy="334433"/>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PROBABILIDAD</a:t>
          </a:r>
        </a:p>
      </xdr:txBody>
    </xdr:sp>
    <xdr:clientData/>
  </xdr:twoCellAnchor>
  <xdr:twoCellAnchor>
    <xdr:from>
      <xdr:col>9</xdr:col>
      <xdr:colOff>28575</xdr:colOff>
      <xdr:row>17</xdr:row>
      <xdr:rowOff>82924</xdr:rowOff>
    </xdr:from>
    <xdr:to>
      <xdr:col>13</xdr:col>
      <xdr:colOff>578646</xdr:colOff>
      <xdr:row>18</xdr:row>
      <xdr:rowOff>213887</xdr:rowOff>
    </xdr:to>
    <xdr:sp macro="" textlink="">
      <xdr:nvSpPr>
        <xdr:cNvPr id="4" name="Flecha: a la derecha 3" descr="Flecha con la leyenda impacto">
          <a:extLst>
            <a:ext uri="{FF2B5EF4-FFF2-40B4-BE49-F238E27FC236}">
              <a16:creationId xmlns:a16="http://schemas.microsoft.com/office/drawing/2014/main" id="{368DAF2A-ED57-4354-A162-64554D6430B5}"/>
            </a:ext>
          </a:extLst>
        </xdr:cNvPr>
        <xdr:cNvSpPr/>
      </xdr:nvSpPr>
      <xdr:spPr>
        <a:xfrm>
          <a:off x="19002375" y="6693274"/>
          <a:ext cx="4512471" cy="378613"/>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IMPACTO</a:t>
          </a:r>
        </a:p>
      </xdr:txBody>
    </xdr:sp>
    <xdr:clientData/>
  </xdr:twoCellAnchor>
  <xdr:twoCellAnchor>
    <xdr:from>
      <xdr:col>6</xdr:col>
      <xdr:colOff>425833</xdr:colOff>
      <xdr:row>25</xdr:row>
      <xdr:rowOff>358587</xdr:rowOff>
    </xdr:from>
    <xdr:to>
      <xdr:col>6</xdr:col>
      <xdr:colOff>806825</xdr:colOff>
      <xdr:row>29</xdr:row>
      <xdr:rowOff>756957</xdr:rowOff>
    </xdr:to>
    <xdr:sp macro="" textlink="">
      <xdr:nvSpPr>
        <xdr:cNvPr id="5" name="Flecha: a la derecha 4" descr="Flecha con la leyenda probabilidad">
          <a:extLst>
            <a:ext uri="{FF2B5EF4-FFF2-40B4-BE49-F238E27FC236}">
              <a16:creationId xmlns:a16="http://schemas.microsoft.com/office/drawing/2014/main" id="{73B48E33-2DA7-4D45-9CDD-EEBD83D6E572}"/>
            </a:ext>
          </a:extLst>
        </xdr:cNvPr>
        <xdr:cNvSpPr/>
      </xdr:nvSpPr>
      <xdr:spPr>
        <a:xfrm rot="16200000">
          <a:off x="14085519" y="12568801"/>
          <a:ext cx="4684620" cy="380992"/>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PROBABILIDAD</a:t>
          </a:r>
        </a:p>
      </xdr:txBody>
    </xdr:sp>
    <xdr:clientData/>
  </xdr:twoCellAnchor>
  <xdr:twoCellAnchor>
    <xdr:from>
      <xdr:col>9</xdr:col>
      <xdr:colOff>28575</xdr:colOff>
      <xdr:row>31</xdr:row>
      <xdr:rowOff>71718</xdr:rowOff>
    </xdr:from>
    <xdr:to>
      <xdr:col>13</xdr:col>
      <xdr:colOff>578646</xdr:colOff>
      <xdr:row>32</xdr:row>
      <xdr:rowOff>202681</xdr:rowOff>
    </xdr:to>
    <xdr:sp macro="" textlink="">
      <xdr:nvSpPr>
        <xdr:cNvPr id="6" name="Flecha: a la derecha 5" descr="Flecha con la leyenda impacto">
          <a:extLst>
            <a:ext uri="{FF2B5EF4-FFF2-40B4-BE49-F238E27FC236}">
              <a16:creationId xmlns:a16="http://schemas.microsoft.com/office/drawing/2014/main" id="{A528D1A2-3B4F-4F2D-A8D9-B3DFF0761F3F}"/>
            </a:ext>
          </a:extLst>
        </xdr:cNvPr>
        <xdr:cNvSpPr/>
      </xdr:nvSpPr>
      <xdr:spPr>
        <a:xfrm>
          <a:off x="19002375" y="16102293"/>
          <a:ext cx="4512471" cy="369088"/>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IMPACTO</a:t>
          </a:r>
        </a:p>
      </xdr:txBody>
    </xdr:sp>
    <xdr:clientData/>
  </xdr:twoCellAnchor>
  <xdr:twoCellAnchor editAs="oneCell">
    <xdr:from>
      <xdr:col>9</xdr:col>
      <xdr:colOff>33617</xdr:colOff>
      <xdr:row>25</xdr:row>
      <xdr:rowOff>11206</xdr:rowOff>
    </xdr:from>
    <xdr:to>
      <xdr:col>11</xdr:col>
      <xdr:colOff>11205</xdr:colOff>
      <xdr:row>30</xdr:row>
      <xdr:rowOff>0</xdr:rowOff>
    </xdr:to>
    <xdr:pic>
      <xdr:nvPicPr>
        <xdr:cNvPr id="7" name="Imagen 6" descr="la imagen cuenta con la leyenda: No aplica para los riesgos de corrupción">
          <a:extLst>
            <a:ext uri="{FF2B5EF4-FFF2-40B4-BE49-F238E27FC236}">
              <a16:creationId xmlns:a16="http://schemas.microsoft.com/office/drawing/2014/main" id="{8B577CD1-785C-40E3-9D71-090B5495E9CB}"/>
            </a:ext>
          </a:extLst>
        </xdr:cNvPr>
        <xdr:cNvPicPr>
          <a:picLocks noChangeAspect="1"/>
        </xdr:cNvPicPr>
      </xdr:nvPicPr>
      <xdr:blipFill rotWithShape="1">
        <a:blip xmlns:r="http://schemas.openxmlformats.org/officeDocument/2006/relationships" r:embed="rId2"/>
        <a:srcRect l="1136"/>
        <a:stretch/>
      </xdr:blipFill>
      <xdr:spPr>
        <a:xfrm>
          <a:off x="19007417" y="10069606"/>
          <a:ext cx="1958788" cy="5237069"/>
        </a:xfrm>
        <a:prstGeom prst="rect">
          <a:avLst/>
        </a:prstGeom>
        <a:ln w="38100">
          <a:solidFill>
            <a:schemeClr val="accent1"/>
          </a:solidFill>
        </a:ln>
      </xdr:spPr>
    </xdr:pic>
    <xdr:clientData/>
  </xdr:twoCellAnchor>
  <xdr:twoCellAnchor>
    <xdr:from>
      <xdr:col>11</xdr:col>
      <xdr:colOff>327212</xdr:colOff>
      <xdr:row>25</xdr:row>
      <xdr:rowOff>672353</xdr:rowOff>
    </xdr:from>
    <xdr:to>
      <xdr:col>11</xdr:col>
      <xdr:colOff>693499</xdr:colOff>
      <xdr:row>26</xdr:row>
      <xdr:rowOff>189235</xdr:rowOff>
    </xdr:to>
    <xdr:sp macro="" textlink="">
      <xdr:nvSpPr>
        <xdr:cNvPr id="8" name="Flecha: a la derecha 7" descr="Flecha&#10;">
          <a:extLst>
            <a:ext uri="{FF2B5EF4-FFF2-40B4-BE49-F238E27FC236}">
              <a16:creationId xmlns:a16="http://schemas.microsoft.com/office/drawing/2014/main" id="{5D225835-AD55-48CE-A564-D22EBF21BFDA}"/>
            </a:ext>
          </a:extLst>
        </xdr:cNvPr>
        <xdr:cNvSpPr/>
      </xdr:nvSpPr>
      <xdr:spPr>
        <a:xfrm rot="5400000">
          <a:off x="21230665" y="10782300"/>
          <a:ext cx="469382" cy="366287"/>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12</xdr:col>
      <xdr:colOff>322730</xdr:colOff>
      <xdr:row>26</xdr:row>
      <xdr:rowOff>1160932</xdr:rowOff>
    </xdr:from>
    <xdr:to>
      <xdr:col>12</xdr:col>
      <xdr:colOff>689017</xdr:colOff>
      <xdr:row>27</xdr:row>
      <xdr:rowOff>195961</xdr:rowOff>
    </xdr:to>
    <xdr:sp macro="" textlink="">
      <xdr:nvSpPr>
        <xdr:cNvPr id="9" name="Flecha: a la derecha 8" descr="Flecha&#10;">
          <a:extLst>
            <a:ext uri="{FF2B5EF4-FFF2-40B4-BE49-F238E27FC236}">
              <a16:creationId xmlns:a16="http://schemas.microsoft.com/office/drawing/2014/main" id="{7D4F4955-516A-40DF-9F4B-6DAA1A3D9DA6}"/>
            </a:ext>
          </a:extLst>
        </xdr:cNvPr>
        <xdr:cNvSpPr/>
      </xdr:nvSpPr>
      <xdr:spPr>
        <a:xfrm rot="5400000">
          <a:off x="22219584" y="12220578"/>
          <a:ext cx="463779" cy="366287"/>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13</xdr:col>
      <xdr:colOff>329455</xdr:colOff>
      <xdr:row>28</xdr:row>
      <xdr:rowOff>439278</xdr:rowOff>
    </xdr:from>
    <xdr:to>
      <xdr:col>13</xdr:col>
      <xdr:colOff>695742</xdr:colOff>
      <xdr:row>29</xdr:row>
      <xdr:rowOff>191484</xdr:rowOff>
    </xdr:to>
    <xdr:sp macro="" textlink="">
      <xdr:nvSpPr>
        <xdr:cNvPr id="10" name="Flecha: a la derecha 9" descr="Flecha&#10;">
          <a:extLst>
            <a:ext uri="{FF2B5EF4-FFF2-40B4-BE49-F238E27FC236}">
              <a16:creationId xmlns:a16="http://schemas.microsoft.com/office/drawing/2014/main" id="{BE89D8BC-0DBA-4726-A9AD-7D603812B0C3}"/>
            </a:ext>
          </a:extLst>
        </xdr:cNvPr>
        <xdr:cNvSpPr/>
      </xdr:nvSpPr>
      <xdr:spPr>
        <a:xfrm rot="5400000">
          <a:off x="23215508" y="14119700"/>
          <a:ext cx="466581" cy="366287"/>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295278</xdr:colOff>
      <xdr:row>3</xdr:row>
      <xdr:rowOff>378757</xdr:rowOff>
    </xdr:from>
    <xdr:to>
      <xdr:col>1</xdr:col>
      <xdr:colOff>700869</xdr:colOff>
      <xdr:row>7</xdr:row>
      <xdr:rowOff>777127</xdr:rowOff>
    </xdr:to>
    <xdr:sp macro="" textlink="">
      <xdr:nvSpPr>
        <xdr:cNvPr id="3" name="Flecha: a la derecha 2" descr="Flecha con la leyenda probabilidad">
          <a:extLst>
            <a:ext uri="{FF2B5EF4-FFF2-40B4-BE49-F238E27FC236}">
              <a16:creationId xmlns:a16="http://schemas.microsoft.com/office/drawing/2014/main" id="{2088B494-D88B-4707-9C5A-13BA12FC5CEF}"/>
            </a:ext>
          </a:extLst>
        </xdr:cNvPr>
        <xdr:cNvSpPr/>
      </xdr:nvSpPr>
      <xdr:spPr>
        <a:xfrm rot="16200000">
          <a:off x="-1320361" y="3585071"/>
          <a:ext cx="4055970" cy="405591"/>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PROBABILIDAD</a:t>
          </a:r>
        </a:p>
      </xdr:txBody>
    </xdr:sp>
    <xdr:clientData/>
  </xdr:twoCellAnchor>
  <xdr:twoCellAnchor>
    <xdr:from>
      <xdr:col>4</xdr:col>
      <xdr:colOff>381000</xdr:colOff>
      <xdr:row>9</xdr:row>
      <xdr:rowOff>82923</xdr:rowOff>
    </xdr:from>
    <xdr:to>
      <xdr:col>8</xdr:col>
      <xdr:colOff>931071</xdr:colOff>
      <xdr:row>11</xdr:row>
      <xdr:rowOff>28574</xdr:rowOff>
    </xdr:to>
    <xdr:sp macro="" textlink="">
      <xdr:nvSpPr>
        <xdr:cNvPr id="4" name="Flecha: a la derecha 3" descr="Flecha con la leyenda impacto">
          <a:extLst>
            <a:ext uri="{FF2B5EF4-FFF2-40B4-BE49-F238E27FC236}">
              <a16:creationId xmlns:a16="http://schemas.microsoft.com/office/drawing/2014/main" id="{4B6E152A-5EE4-4B0D-96F1-9A994E42B526}"/>
            </a:ext>
          </a:extLst>
        </xdr:cNvPr>
        <xdr:cNvSpPr/>
      </xdr:nvSpPr>
      <xdr:spPr>
        <a:xfrm>
          <a:off x="3114675" y="6578973"/>
          <a:ext cx="6607971" cy="421901"/>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IMPACTO</a:t>
          </a:r>
        </a:p>
      </xdr:txBody>
    </xdr:sp>
    <xdr:clientData/>
  </xdr:twoCellAnchor>
  <xdr:twoCellAnchor>
    <xdr:from>
      <xdr:col>15</xdr:col>
      <xdr:colOff>28575</xdr:colOff>
      <xdr:row>9</xdr:row>
      <xdr:rowOff>71718</xdr:rowOff>
    </xdr:from>
    <xdr:to>
      <xdr:col>19</xdr:col>
      <xdr:colOff>578646</xdr:colOff>
      <xdr:row>10</xdr:row>
      <xdr:rowOff>202681</xdr:rowOff>
    </xdr:to>
    <xdr:sp macro="" textlink="">
      <xdr:nvSpPr>
        <xdr:cNvPr id="6" name="Flecha: a la derecha 5" descr="Flecha con la leyenda impacto">
          <a:extLst>
            <a:ext uri="{FF2B5EF4-FFF2-40B4-BE49-F238E27FC236}">
              <a16:creationId xmlns:a16="http://schemas.microsoft.com/office/drawing/2014/main" id="{082B82FD-94EC-4155-8891-1FAC02905453}"/>
            </a:ext>
          </a:extLst>
        </xdr:cNvPr>
        <xdr:cNvSpPr/>
      </xdr:nvSpPr>
      <xdr:spPr>
        <a:xfrm>
          <a:off x="19002375" y="16102293"/>
          <a:ext cx="4512471" cy="369088"/>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IMPACTO</a:t>
          </a:r>
        </a:p>
      </xdr:txBody>
    </xdr:sp>
    <xdr:clientData/>
  </xdr:twoCellAnchor>
  <xdr:twoCellAnchor>
    <xdr:from>
      <xdr:col>12</xdr:col>
      <xdr:colOff>180978</xdr:colOff>
      <xdr:row>3</xdr:row>
      <xdr:rowOff>140632</xdr:rowOff>
    </xdr:from>
    <xdr:to>
      <xdr:col>12</xdr:col>
      <xdr:colOff>586569</xdr:colOff>
      <xdr:row>7</xdr:row>
      <xdr:rowOff>539002</xdr:rowOff>
    </xdr:to>
    <xdr:sp macro="" textlink="">
      <xdr:nvSpPr>
        <xdr:cNvPr id="11" name="Flecha: a la derecha 10" descr="Flecha con la leyenda probabilidad">
          <a:extLst>
            <a:ext uri="{FF2B5EF4-FFF2-40B4-BE49-F238E27FC236}">
              <a16:creationId xmlns:a16="http://schemas.microsoft.com/office/drawing/2014/main" id="{BDA13A05-12A1-42EE-A944-D9645759CE09}"/>
            </a:ext>
          </a:extLst>
        </xdr:cNvPr>
        <xdr:cNvSpPr/>
      </xdr:nvSpPr>
      <xdr:spPr>
        <a:xfrm rot="16200000">
          <a:off x="11014514" y="3346946"/>
          <a:ext cx="4055970" cy="405591"/>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PROBABILIDAD</a:t>
          </a:r>
        </a:p>
      </xdr:txBody>
    </xdr:sp>
    <xdr:clientData/>
  </xdr:twoCellAnchor>
  <xdr:twoCellAnchor>
    <xdr:from>
      <xdr:col>7</xdr:col>
      <xdr:colOff>66674</xdr:colOff>
      <xdr:row>7</xdr:row>
      <xdr:rowOff>171450</xdr:rowOff>
    </xdr:from>
    <xdr:to>
      <xdr:col>7</xdr:col>
      <xdr:colOff>657223</xdr:colOff>
      <xdr:row>7</xdr:row>
      <xdr:rowOff>771526</xdr:rowOff>
    </xdr:to>
    <xdr:sp macro="" textlink="">
      <xdr:nvSpPr>
        <xdr:cNvPr id="12" name="Elipse 11" descr="En la forma se presenta el numero de riesgos según la zona">
          <a:extLst>
            <a:ext uri="{FF2B5EF4-FFF2-40B4-BE49-F238E27FC236}">
              <a16:creationId xmlns:a16="http://schemas.microsoft.com/office/drawing/2014/main" id="{E6354E2C-1698-4596-AC81-AC18E6D6C449}"/>
            </a:ext>
          </a:extLst>
        </xdr:cNvPr>
        <xdr:cNvSpPr/>
      </xdr:nvSpPr>
      <xdr:spPr>
        <a:xfrm>
          <a:off x="7343774" y="521017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6</xdr:col>
      <xdr:colOff>85724</xdr:colOff>
      <xdr:row>5</xdr:row>
      <xdr:rowOff>152400</xdr:rowOff>
    </xdr:from>
    <xdr:to>
      <xdr:col>6</xdr:col>
      <xdr:colOff>676273</xdr:colOff>
      <xdr:row>5</xdr:row>
      <xdr:rowOff>752476</xdr:rowOff>
    </xdr:to>
    <xdr:sp macro="" textlink="">
      <xdr:nvSpPr>
        <xdr:cNvPr id="14" name="Elipse 13" descr="En la forma se presenta el numero de riesgos según la zona">
          <a:extLst>
            <a:ext uri="{FF2B5EF4-FFF2-40B4-BE49-F238E27FC236}">
              <a16:creationId xmlns:a16="http://schemas.microsoft.com/office/drawing/2014/main" id="{4B9E39C6-0E18-410F-B4D4-6A8BA7E59A84}"/>
            </a:ext>
          </a:extLst>
        </xdr:cNvPr>
        <xdr:cNvSpPr/>
      </xdr:nvSpPr>
      <xdr:spPr>
        <a:xfrm>
          <a:off x="5848349" y="33623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7</xdr:col>
      <xdr:colOff>66674</xdr:colOff>
      <xdr:row>6</xdr:row>
      <xdr:rowOff>190500</xdr:rowOff>
    </xdr:from>
    <xdr:to>
      <xdr:col>7</xdr:col>
      <xdr:colOff>657223</xdr:colOff>
      <xdr:row>6</xdr:row>
      <xdr:rowOff>790576</xdr:rowOff>
    </xdr:to>
    <xdr:sp macro="" textlink="">
      <xdr:nvSpPr>
        <xdr:cNvPr id="16" name="Elipse 15" descr="En la forma se presenta el numero de riesgos según la zona">
          <a:extLst>
            <a:ext uri="{FF2B5EF4-FFF2-40B4-BE49-F238E27FC236}">
              <a16:creationId xmlns:a16="http://schemas.microsoft.com/office/drawing/2014/main" id="{9483AD44-412D-4ED8-9847-6E2C2F2BCD98}"/>
            </a:ext>
          </a:extLst>
        </xdr:cNvPr>
        <xdr:cNvSpPr/>
      </xdr:nvSpPr>
      <xdr:spPr>
        <a:xfrm>
          <a:off x="7343774" y="43148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3</a:t>
          </a:r>
        </a:p>
      </xdr:txBody>
    </xdr:sp>
    <xdr:clientData/>
  </xdr:twoCellAnchor>
  <xdr:twoCellAnchor>
    <xdr:from>
      <xdr:col>8</xdr:col>
      <xdr:colOff>66674</xdr:colOff>
      <xdr:row>6</xdr:row>
      <xdr:rowOff>190500</xdr:rowOff>
    </xdr:from>
    <xdr:to>
      <xdr:col>8</xdr:col>
      <xdr:colOff>657223</xdr:colOff>
      <xdr:row>6</xdr:row>
      <xdr:rowOff>790576</xdr:rowOff>
    </xdr:to>
    <xdr:sp macro="" textlink="">
      <xdr:nvSpPr>
        <xdr:cNvPr id="17" name="Elipse 16" descr="En la forma se presenta el numero de riesgos según la zona">
          <a:extLst>
            <a:ext uri="{FF2B5EF4-FFF2-40B4-BE49-F238E27FC236}">
              <a16:creationId xmlns:a16="http://schemas.microsoft.com/office/drawing/2014/main" id="{90246257-F417-4326-87FD-3C3A19E9495F}"/>
            </a:ext>
          </a:extLst>
        </xdr:cNvPr>
        <xdr:cNvSpPr/>
      </xdr:nvSpPr>
      <xdr:spPr>
        <a:xfrm>
          <a:off x="8858249" y="43148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2</a:t>
          </a:r>
        </a:p>
      </xdr:txBody>
    </xdr:sp>
    <xdr:clientData/>
  </xdr:twoCellAnchor>
  <xdr:twoCellAnchor>
    <xdr:from>
      <xdr:col>7</xdr:col>
      <xdr:colOff>57149</xdr:colOff>
      <xdr:row>5</xdr:row>
      <xdr:rowOff>152400</xdr:rowOff>
    </xdr:from>
    <xdr:to>
      <xdr:col>7</xdr:col>
      <xdr:colOff>647698</xdr:colOff>
      <xdr:row>5</xdr:row>
      <xdr:rowOff>752476</xdr:rowOff>
    </xdr:to>
    <xdr:sp macro="" textlink="">
      <xdr:nvSpPr>
        <xdr:cNvPr id="18" name="Elipse 17" descr="En la forma se presenta el numero de riesgos según la zona">
          <a:extLst>
            <a:ext uri="{FF2B5EF4-FFF2-40B4-BE49-F238E27FC236}">
              <a16:creationId xmlns:a16="http://schemas.microsoft.com/office/drawing/2014/main" id="{C92A1D2C-FE11-4D73-A20E-382FF29A02C7}"/>
            </a:ext>
          </a:extLst>
        </xdr:cNvPr>
        <xdr:cNvSpPr/>
      </xdr:nvSpPr>
      <xdr:spPr>
        <a:xfrm>
          <a:off x="7334249" y="33623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14</a:t>
          </a:r>
        </a:p>
      </xdr:txBody>
    </xdr:sp>
    <xdr:clientData/>
  </xdr:twoCellAnchor>
  <xdr:twoCellAnchor>
    <xdr:from>
      <xdr:col>8</xdr:col>
      <xdr:colOff>66674</xdr:colOff>
      <xdr:row>5</xdr:row>
      <xdr:rowOff>152400</xdr:rowOff>
    </xdr:from>
    <xdr:to>
      <xdr:col>8</xdr:col>
      <xdr:colOff>657223</xdr:colOff>
      <xdr:row>5</xdr:row>
      <xdr:rowOff>752476</xdr:rowOff>
    </xdr:to>
    <xdr:sp macro="" textlink="">
      <xdr:nvSpPr>
        <xdr:cNvPr id="19" name="Elipse 18" descr="En la forma se presenta el numero de riesgos según la zona">
          <a:extLst>
            <a:ext uri="{FF2B5EF4-FFF2-40B4-BE49-F238E27FC236}">
              <a16:creationId xmlns:a16="http://schemas.microsoft.com/office/drawing/2014/main" id="{EE22F27E-3B47-4D08-886D-313004B3F300}"/>
            </a:ext>
          </a:extLst>
        </xdr:cNvPr>
        <xdr:cNvSpPr/>
      </xdr:nvSpPr>
      <xdr:spPr>
        <a:xfrm>
          <a:off x="8858249" y="33623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11</a:t>
          </a:r>
        </a:p>
      </xdr:txBody>
    </xdr:sp>
    <xdr:clientData/>
  </xdr:twoCellAnchor>
  <xdr:twoCellAnchor>
    <xdr:from>
      <xdr:col>7</xdr:col>
      <xdr:colOff>47624</xdr:colOff>
      <xdr:row>4</xdr:row>
      <xdr:rowOff>171450</xdr:rowOff>
    </xdr:from>
    <xdr:to>
      <xdr:col>7</xdr:col>
      <xdr:colOff>638173</xdr:colOff>
      <xdr:row>4</xdr:row>
      <xdr:rowOff>771526</xdr:rowOff>
    </xdr:to>
    <xdr:sp macro="" textlink="">
      <xdr:nvSpPr>
        <xdr:cNvPr id="20" name="Elipse 19" descr="En la forma se presenta el numero de riesgos según la zona">
          <a:extLst>
            <a:ext uri="{FF2B5EF4-FFF2-40B4-BE49-F238E27FC236}">
              <a16:creationId xmlns:a16="http://schemas.microsoft.com/office/drawing/2014/main" id="{A845A0D3-EDAF-475E-B5C9-C07DA5713190}"/>
            </a:ext>
          </a:extLst>
        </xdr:cNvPr>
        <xdr:cNvSpPr/>
      </xdr:nvSpPr>
      <xdr:spPr>
        <a:xfrm>
          <a:off x="7324724" y="246697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8</xdr:col>
      <xdr:colOff>66674</xdr:colOff>
      <xdr:row>3</xdr:row>
      <xdr:rowOff>161925</xdr:rowOff>
    </xdr:from>
    <xdr:to>
      <xdr:col>8</xdr:col>
      <xdr:colOff>657223</xdr:colOff>
      <xdr:row>3</xdr:row>
      <xdr:rowOff>762001</xdr:rowOff>
    </xdr:to>
    <xdr:sp macro="" textlink="">
      <xdr:nvSpPr>
        <xdr:cNvPr id="21" name="Elipse 20" descr="En la forma se presenta el numero de riesgos según la zona">
          <a:extLst>
            <a:ext uri="{FF2B5EF4-FFF2-40B4-BE49-F238E27FC236}">
              <a16:creationId xmlns:a16="http://schemas.microsoft.com/office/drawing/2014/main" id="{ACDEE93C-294E-4023-8524-E7D4DF6D729E}"/>
            </a:ext>
          </a:extLst>
        </xdr:cNvPr>
        <xdr:cNvSpPr/>
      </xdr:nvSpPr>
      <xdr:spPr>
        <a:xfrm>
          <a:off x="8858249" y="1543050"/>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18</xdr:col>
      <xdr:colOff>38100</xdr:colOff>
      <xdr:row>7</xdr:row>
      <xdr:rowOff>152400</xdr:rowOff>
    </xdr:from>
    <xdr:to>
      <xdr:col>18</xdr:col>
      <xdr:colOff>628649</xdr:colOff>
      <xdr:row>7</xdr:row>
      <xdr:rowOff>752476</xdr:rowOff>
    </xdr:to>
    <xdr:sp macro="" textlink="">
      <xdr:nvSpPr>
        <xdr:cNvPr id="22" name="Elipse 21" descr="En la forma se presenta el numero de riesgos según la zona">
          <a:extLst>
            <a:ext uri="{FF2B5EF4-FFF2-40B4-BE49-F238E27FC236}">
              <a16:creationId xmlns:a16="http://schemas.microsoft.com/office/drawing/2014/main" id="{0B087F77-8DAD-483A-A6B7-EB10316EA37D}"/>
            </a:ext>
          </a:extLst>
        </xdr:cNvPr>
        <xdr:cNvSpPr/>
      </xdr:nvSpPr>
      <xdr:spPr>
        <a:xfrm>
          <a:off x="19764375" y="51911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18</a:t>
          </a:r>
        </a:p>
      </xdr:txBody>
    </xdr:sp>
    <xdr:clientData/>
  </xdr:twoCellAnchor>
  <xdr:twoCellAnchor>
    <xdr:from>
      <xdr:col>17</xdr:col>
      <xdr:colOff>57150</xdr:colOff>
      <xdr:row>7</xdr:row>
      <xdr:rowOff>152400</xdr:rowOff>
    </xdr:from>
    <xdr:to>
      <xdr:col>17</xdr:col>
      <xdr:colOff>647699</xdr:colOff>
      <xdr:row>7</xdr:row>
      <xdr:rowOff>752476</xdr:rowOff>
    </xdr:to>
    <xdr:sp macro="" textlink="">
      <xdr:nvSpPr>
        <xdr:cNvPr id="23" name="Elipse 22" descr="En la forma se presenta el numero de riesgos según la zona">
          <a:extLst>
            <a:ext uri="{FF2B5EF4-FFF2-40B4-BE49-F238E27FC236}">
              <a16:creationId xmlns:a16="http://schemas.microsoft.com/office/drawing/2014/main" id="{68DCE45E-8B2C-48D3-BFD0-5CC3B32F288D}"/>
            </a:ext>
          </a:extLst>
        </xdr:cNvPr>
        <xdr:cNvSpPr/>
      </xdr:nvSpPr>
      <xdr:spPr>
        <a:xfrm>
          <a:off x="18268950" y="51911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19</xdr:col>
      <xdr:colOff>57150</xdr:colOff>
      <xdr:row>7</xdr:row>
      <xdr:rowOff>152400</xdr:rowOff>
    </xdr:from>
    <xdr:to>
      <xdr:col>19</xdr:col>
      <xdr:colOff>647699</xdr:colOff>
      <xdr:row>7</xdr:row>
      <xdr:rowOff>752476</xdr:rowOff>
    </xdr:to>
    <xdr:sp macro="" textlink="">
      <xdr:nvSpPr>
        <xdr:cNvPr id="24" name="Elipse 23" descr="En la forma se presenta el numero de riesgos según la zona">
          <a:extLst>
            <a:ext uri="{FF2B5EF4-FFF2-40B4-BE49-F238E27FC236}">
              <a16:creationId xmlns:a16="http://schemas.microsoft.com/office/drawing/2014/main" id="{07B1E4E4-45BC-45A2-8517-80B1098CF68C}"/>
            </a:ext>
          </a:extLst>
        </xdr:cNvPr>
        <xdr:cNvSpPr/>
      </xdr:nvSpPr>
      <xdr:spPr>
        <a:xfrm>
          <a:off x="21297900" y="51911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13</a:t>
          </a:r>
        </a:p>
      </xdr:txBody>
    </xdr:sp>
    <xdr:clientData/>
  </xdr:twoCellAnchor>
  <xdr:twoCellAnchor>
    <xdr:from>
      <xdr:col>18</xdr:col>
      <xdr:colOff>38100</xdr:colOff>
      <xdr:row>6</xdr:row>
      <xdr:rowOff>190500</xdr:rowOff>
    </xdr:from>
    <xdr:to>
      <xdr:col>18</xdr:col>
      <xdr:colOff>628649</xdr:colOff>
      <xdr:row>6</xdr:row>
      <xdr:rowOff>790576</xdr:rowOff>
    </xdr:to>
    <xdr:sp macro="" textlink="">
      <xdr:nvSpPr>
        <xdr:cNvPr id="25" name="Elipse 24" descr="En la forma se presenta el numero de riesgos según la zona">
          <a:extLst>
            <a:ext uri="{FF2B5EF4-FFF2-40B4-BE49-F238E27FC236}">
              <a16:creationId xmlns:a16="http://schemas.microsoft.com/office/drawing/2014/main" id="{68F60AC1-286A-4E28-A148-01B077A2CAA7}"/>
            </a:ext>
          </a:extLst>
        </xdr:cNvPr>
        <xdr:cNvSpPr/>
      </xdr:nvSpPr>
      <xdr:spPr>
        <a:xfrm>
          <a:off x="19764375" y="43148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19</xdr:col>
      <xdr:colOff>57150</xdr:colOff>
      <xdr:row>5</xdr:row>
      <xdr:rowOff>190500</xdr:rowOff>
    </xdr:from>
    <xdr:to>
      <xdr:col>19</xdr:col>
      <xdr:colOff>647699</xdr:colOff>
      <xdr:row>5</xdr:row>
      <xdr:rowOff>790576</xdr:rowOff>
    </xdr:to>
    <xdr:sp macro="" textlink="">
      <xdr:nvSpPr>
        <xdr:cNvPr id="26" name="Elipse 25" descr="En la forma se presenta el numero de riesgos según la zona">
          <a:extLst>
            <a:ext uri="{FF2B5EF4-FFF2-40B4-BE49-F238E27FC236}">
              <a16:creationId xmlns:a16="http://schemas.microsoft.com/office/drawing/2014/main" id="{10A4558C-D54B-441C-A6B9-366C80D41E34}"/>
            </a:ext>
          </a:extLst>
        </xdr:cNvPr>
        <xdr:cNvSpPr/>
      </xdr:nvSpPr>
      <xdr:spPr>
        <a:xfrm>
          <a:off x="21297900" y="34004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RC%20CONSULTING\Downloads\ANEXO%202.%20MATRIZ%20RIESGOS%20DE%20CORRUPCION%20AGOSTO%20DE%202019%20V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esgos 2022"/>
      <sheetName val="Hoja3"/>
      <sheetName val="Hoja2"/>
      <sheetName val="MAPA CALORIMETRICO"/>
      <sheetName val="Hoja1"/>
      <sheetName val="Probabilidad Impacto"/>
      <sheetName val="MAPA CALORIMETRICO (2)"/>
      <sheetName val="Calificación diseño control"/>
      <sheetName val="Calificación ejecucion control"/>
      <sheetName val="Solidez del control"/>
      <sheetName val="Desplazamiento RI"/>
      <sheetName val="MATRIZ RIESGO"/>
      <sheetName val="MAPA TERMICO R INHERENTE"/>
      <sheetName val="MAPA TERMICO R RESIDUAL"/>
      <sheetName val="CRITERIOS DE MEDICION "/>
      <sheetName val="DINAMRIESGO"/>
      <sheetName val="DINAMICONT"/>
      <sheetName val="NO BORRAR"/>
      <sheetName val="DATOS"/>
      <sheetName val="MATRIZ RIESGO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B4">
            <v>0</v>
          </cell>
          <cell r="C4" t="str">
            <v>DEBIL</v>
          </cell>
        </row>
        <row r="5">
          <cell r="B5">
            <v>1</v>
          </cell>
          <cell r="C5" t="str">
            <v>DEBIL</v>
          </cell>
        </row>
        <row r="6">
          <cell r="B6">
            <v>2</v>
          </cell>
          <cell r="C6" t="str">
            <v>DEBIL</v>
          </cell>
        </row>
        <row r="7">
          <cell r="B7">
            <v>3</v>
          </cell>
          <cell r="C7" t="str">
            <v>DEBIL</v>
          </cell>
        </row>
        <row r="8">
          <cell r="B8">
            <v>4</v>
          </cell>
          <cell r="C8" t="str">
            <v>DEBIL</v>
          </cell>
        </row>
        <row r="9">
          <cell r="B9">
            <v>5</v>
          </cell>
          <cell r="C9" t="str">
            <v>DEBIL</v>
          </cell>
        </row>
        <row r="10">
          <cell r="B10">
            <v>6</v>
          </cell>
          <cell r="C10" t="str">
            <v>DEBIL</v>
          </cell>
        </row>
        <row r="11">
          <cell r="B11">
            <v>7</v>
          </cell>
          <cell r="C11" t="str">
            <v>DEBIL</v>
          </cell>
        </row>
        <row r="12">
          <cell r="B12">
            <v>8</v>
          </cell>
          <cell r="C12" t="str">
            <v>DEBIL</v>
          </cell>
        </row>
        <row r="13">
          <cell r="B13">
            <v>9</v>
          </cell>
          <cell r="C13" t="str">
            <v>DEBIL</v>
          </cell>
        </row>
        <row r="14">
          <cell r="B14">
            <v>10</v>
          </cell>
          <cell r="C14" t="str">
            <v>DEBIL</v>
          </cell>
        </row>
        <row r="15">
          <cell r="B15">
            <v>11</v>
          </cell>
          <cell r="C15" t="str">
            <v>DEBIL</v>
          </cell>
        </row>
        <row r="16">
          <cell r="B16">
            <v>12</v>
          </cell>
          <cell r="C16" t="str">
            <v>DEBIL</v>
          </cell>
        </row>
        <row r="17">
          <cell r="B17">
            <v>13</v>
          </cell>
          <cell r="C17" t="str">
            <v>DEBIL</v>
          </cell>
        </row>
        <row r="18">
          <cell r="B18">
            <v>14</v>
          </cell>
          <cell r="C18" t="str">
            <v>DEBIL</v>
          </cell>
        </row>
        <row r="19">
          <cell r="B19">
            <v>15</v>
          </cell>
          <cell r="C19" t="str">
            <v>DEBIL</v>
          </cell>
        </row>
        <row r="20">
          <cell r="B20">
            <v>16</v>
          </cell>
          <cell r="C20" t="str">
            <v>DEBIL</v>
          </cell>
        </row>
        <row r="21">
          <cell r="B21">
            <v>17</v>
          </cell>
          <cell r="C21" t="str">
            <v>DEBIL</v>
          </cell>
        </row>
        <row r="22">
          <cell r="B22">
            <v>18</v>
          </cell>
          <cell r="C22" t="str">
            <v>DEBIL</v>
          </cell>
        </row>
        <row r="23">
          <cell r="B23">
            <v>19</v>
          </cell>
          <cell r="C23" t="str">
            <v>DEBIL</v>
          </cell>
        </row>
        <row r="24">
          <cell r="B24">
            <v>20</v>
          </cell>
          <cell r="C24" t="str">
            <v>DEBIL</v>
          </cell>
        </row>
        <row r="25">
          <cell r="B25">
            <v>21</v>
          </cell>
          <cell r="C25" t="str">
            <v>DEBIL</v>
          </cell>
        </row>
        <row r="26">
          <cell r="B26">
            <v>22</v>
          </cell>
          <cell r="C26" t="str">
            <v>DEBIL</v>
          </cell>
        </row>
        <row r="27">
          <cell r="B27">
            <v>23</v>
          </cell>
          <cell r="C27" t="str">
            <v>DEBIL</v>
          </cell>
        </row>
        <row r="28">
          <cell r="B28">
            <v>24</v>
          </cell>
          <cell r="C28" t="str">
            <v>DEBIL</v>
          </cell>
        </row>
        <row r="29">
          <cell r="B29">
            <v>25</v>
          </cell>
          <cell r="C29" t="str">
            <v>DEBIL</v>
          </cell>
        </row>
        <row r="30">
          <cell r="B30">
            <v>26</v>
          </cell>
          <cell r="C30" t="str">
            <v>DEBIL</v>
          </cell>
        </row>
        <row r="31">
          <cell r="B31">
            <v>27</v>
          </cell>
          <cell r="C31" t="str">
            <v>DEBIL</v>
          </cell>
        </row>
        <row r="32">
          <cell r="B32">
            <v>28</v>
          </cell>
          <cell r="C32" t="str">
            <v>DEBIL</v>
          </cell>
        </row>
        <row r="33">
          <cell r="B33">
            <v>29</v>
          </cell>
          <cell r="C33" t="str">
            <v>DEBIL</v>
          </cell>
        </row>
        <row r="34">
          <cell r="B34">
            <v>30</v>
          </cell>
          <cell r="C34" t="str">
            <v>DEBIL</v>
          </cell>
        </row>
        <row r="35">
          <cell r="B35">
            <v>31</v>
          </cell>
          <cell r="C35" t="str">
            <v>DEBIL</v>
          </cell>
        </row>
        <row r="36">
          <cell r="B36">
            <v>32</v>
          </cell>
          <cell r="C36" t="str">
            <v>DEBIL</v>
          </cell>
        </row>
        <row r="37">
          <cell r="B37">
            <v>33</v>
          </cell>
          <cell r="C37" t="str">
            <v>DEBIL</v>
          </cell>
        </row>
        <row r="38">
          <cell r="B38">
            <v>34</v>
          </cell>
          <cell r="C38" t="str">
            <v>DEBIL</v>
          </cell>
        </row>
        <row r="39">
          <cell r="B39">
            <v>35</v>
          </cell>
          <cell r="C39" t="str">
            <v>DEBIL</v>
          </cell>
        </row>
        <row r="40">
          <cell r="B40">
            <v>36</v>
          </cell>
          <cell r="C40" t="str">
            <v>DEBIL</v>
          </cell>
        </row>
        <row r="41">
          <cell r="B41">
            <v>37</v>
          </cell>
          <cell r="C41" t="str">
            <v>DEBIL</v>
          </cell>
        </row>
        <row r="42">
          <cell r="B42">
            <v>38</v>
          </cell>
          <cell r="C42" t="str">
            <v>DEBIL</v>
          </cell>
        </row>
        <row r="43">
          <cell r="B43">
            <v>39</v>
          </cell>
          <cell r="C43" t="str">
            <v>DEBIL</v>
          </cell>
        </row>
        <row r="44">
          <cell r="B44">
            <v>40</v>
          </cell>
          <cell r="C44" t="str">
            <v>DEBIL</v>
          </cell>
        </row>
        <row r="45">
          <cell r="B45">
            <v>41</v>
          </cell>
          <cell r="C45" t="str">
            <v>DEBIL</v>
          </cell>
        </row>
        <row r="46">
          <cell r="B46">
            <v>42</v>
          </cell>
          <cell r="C46" t="str">
            <v>DEBIL</v>
          </cell>
        </row>
        <row r="47">
          <cell r="B47">
            <v>43</v>
          </cell>
          <cell r="C47" t="str">
            <v>DEBIL</v>
          </cell>
        </row>
        <row r="48">
          <cell r="B48">
            <v>44</v>
          </cell>
          <cell r="C48" t="str">
            <v>DEBIL</v>
          </cell>
        </row>
        <row r="49">
          <cell r="B49">
            <v>45</v>
          </cell>
          <cell r="C49" t="str">
            <v>DEBIL</v>
          </cell>
        </row>
        <row r="50">
          <cell r="B50">
            <v>46</v>
          </cell>
          <cell r="C50" t="str">
            <v>DEBIL</v>
          </cell>
        </row>
        <row r="51">
          <cell r="B51">
            <v>47</v>
          </cell>
          <cell r="C51" t="str">
            <v>DEBIL</v>
          </cell>
        </row>
        <row r="52">
          <cell r="B52">
            <v>48</v>
          </cell>
          <cell r="C52" t="str">
            <v>DEBIL</v>
          </cell>
        </row>
        <row r="53">
          <cell r="B53">
            <v>49</v>
          </cell>
          <cell r="C53" t="str">
            <v>DEBIL</v>
          </cell>
        </row>
        <row r="54">
          <cell r="B54">
            <v>50</v>
          </cell>
          <cell r="C54" t="str">
            <v>DEBIL</v>
          </cell>
        </row>
        <row r="55">
          <cell r="B55">
            <v>51</v>
          </cell>
          <cell r="C55" t="str">
            <v>DEBIL</v>
          </cell>
        </row>
        <row r="56">
          <cell r="B56">
            <v>52</v>
          </cell>
          <cell r="C56" t="str">
            <v>DEBIL</v>
          </cell>
        </row>
        <row r="57">
          <cell r="B57">
            <v>53</v>
          </cell>
          <cell r="C57" t="str">
            <v>DEBIL</v>
          </cell>
        </row>
        <row r="58">
          <cell r="B58">
            <v>54</v>
          </cell>
          <cell r="C58" t="str">
            <v>DEBIL</v>
          </cell>
        </row>
        <row r="59">
          <cell r="B59">
            <v>55</v>
          </cell>
          <cell r="C59" t="str">
            <v>DEBIL</v>
          </cell>
        </row>
        <row r="60">
          <cell r="B60">
            <v>56</v>
          </cell>
          <cell r="C60" t="str">
            <v>DEBIL</v>
          </cell>
        </row>
        <row r="61">
          <cell r="B61">
            <v>57</v>
          </cell>
          <cell r="C61" t="str">
            <v>DEBIL</v>
          </cell>
        </row>
        <row r="62">
          <cell r="B62">
            <v>58</v>
          </cell>
          <cell r="C62" t="str">
            <v>DEBIL</v>
          </cell>
        </row>
        <row r="63">
          <cell r="B63">
            <v>59</v>
          </cell>
          <cell r="C63" t="str">
            <v>DEBIL</v>
          </cell>
        </row>
        <row r="64">
          <cell r="B64">
            <v>60</v>
          </cell>
          <cell r="C64" t="str">
            <v>DEBIL</v>
          </cell>
        </row>
        <row r="65">
          <cell r="B65">
            <v>61</v>
          </cell>
          <cell r="C65" t="str">
            <v>MODERADO</v>
          </cell>
        </row>
        <row r="66">
          <cell r="B66">
            <v>62</v>
          </cell>
          <cell r="C66" t="str">
            <v>MODERADO</v>
          </cell>
        </row>
        <row r="67">
          <cell r="B67">
            <v>63</v>
          </cell>
          <cell r="C67" t="str">
            <v>MODERADO</v>
          </cell>
        </row>
        <row r="68">
          <cell r="B68">
            <v>64</v>
          </cell>
          <cell r="C68" t="str">
            <v>MODERADO</v>
          </cell>
        </row>
        <row r="69">
          <cell r="B69">
            <v>65</v>
          </cell>
          <cell r="C69" t="str">
            <v>MODERADO</v>
          </cell>
        </row>
        <row r="70">
          <cell r="B70">
            <v>66</v>
          </cell>
          <cell r="C70" t="str">
            <v>MODERADO</v>
          </cell>
        </row>
        <row r="71">
          <cell r="B71">
            <v>67</v>
          </cell>
          <cell r="C71" t="str">
            <v>MODERADO</v>
          </cell>
        </row>
        <row r="72">
          <cell r="B72">
            <v>68</v>
          </cell>
          <cell r="C72" t="str">
            <v>MODERADO</v>
          </cell>
        </row>
        <row r="73">
          <cell r="B73">
            <v>69</v>
          </cell>
          <cell r="C73" t="str">
            <v>MODERADO</v>
          </cell>
        </row>
        <row r="74">
          <cell r="B74">
            <v>70</v>
          </cell>
          <cell r="C74" t="str">
            <v>MODERADO</v>
          </cell>
        </row>
        <row r="75">
          <cell r="B75">
            <v>71</v>
          </cell>
          <cell r="C75" t="str">
            <v>MODERADO</v>
          </cell>
        </row>
        <row r="76">
          <cell r="B76">
            <v>72</v>
          </cell>
          <cell r="C76" t="str">
            <v>MODERADO</v>
          </cell>
        </row>
        <row r="77">
          <cell r="B77">
            <v>73</v>
          </cell>
          <cell r="C77" t="str">
            <v>MODERADO</v>
          </cell>
        </row>
        <row r="78">
          <cell r="B78">
            <v>74</v>
          </cell>
          <cell r="C78" t="str">
            <v>MODERADO</v>
          </cell>
        </row>
        <row r="79">
          <cell r="B79">
            <v>75</v>
          </cell>
          <cell r="C79" t="str">
            <v>MODERADO</v>
          </cell>
        </row>
        <row r="80">
          <cell r="B80">
            <v>76</v>
          </cell>
          <cell r="C80" t="str">
            <v>MODERADO</v>
          </cell>
        </row>
        <row r="81">
          <cell r="B81">
            <v>77</v>
          </cell>
          <cell r="C81" t="str">
            <v>MODERADO</v>
          </cell>
        </row>
        <row r="82">
          <cell r="B82">
            <v>78</v>
          </cell>
          <cell r="C82" t="str">
            <v>MODERADO</v>
          </cell>
        </row>
        <row r="83">
          <cell r="B83">
            <v>79</v>
          </cell>
          <cell r="C83" t="str">
            <v>MODERADO</v>
          </cell>
        </row>
        <row r="84">
          <cell r="B84">
            <v>80</v>
          </cell>
          <cell r="C84" t="str">
            <v>MODERADO</v>
          </cell>
        </row>
        <row r="85">
          <cell r="B85">
            <v>81</v>
          </cell>
          <cell r="C85" t="str">
            <v>MODERADO</v>
          </cell>
        </row>
        <row r="86">
          <cell r="B86">
            <v>82</v>
          </cell>
          <cell r="C86" t="str">
            <v>MODERADO</v>
          </cell>
        </row>
        <row r="87">
          <cell r="B87">
            <v>83</v>
          </cell>
          <cell r="C87" t="str">
            <v>MODERADO</v>
          </cell>
        </row>
        <row r="88">
          <cell r="B88">
            <v>84</v>
          </cell>
          <cell r="C88" t="str">
            <v>MODERADO</v>
          </cell>
        </row>
        <row r="89">
          <cell r="B89">
            <v>85</v>
          </cell>
          <cell r="C89" t="str">
            <v>MODERADO</v>
          </cell>
        </row>
        <row r="90">
          <cell r="B90">
            <v>86</v>
          </cell>
          <cell r="C90" t="str">
            <v>MODERADO</v>
          </cell>
        </row>
        <row r="91">
          <cell r="B91">
            <v>87</v>
          </cell>
          <cell r="C91" t="str">
            <v>MODERADO</v>
          </cell>
        </row>
        <row r="92">
          <cell r="B92">
            <v>88</v>
          </cell>
          <cell r="C92" t="str">
            <v>MODERADO</v>
          </cell>
        </row>
        <row r="93">
          <cell r="B93">
            <v>89</v>
          </cell>
          <cell r="C93" t="str">
            <v>MODERADO</v>
          </cell>
        </row>
        <row r="94">
          <cell r="B94">
            <v>90</v>
          </cell>
          <cell r="C94" t="str">
            <v>MODERADO</v>
          </cell>
        </row>
        <row r="95">
          <cell r="B95">
            <v>91</v>
          </cell>
          <cell r="C95" t="str">
            <v>MODERADO</v>
          </cell>
        </row>
        <row r="96">
          <cell r="B96">
            <v>92</v>
          </cell>
          <cell r="C96" t="str">
            <v>MODERADO</v>
          </cell>
        </row>
        <row r="97">
          <cell r="B97">
            <v>93</v>
          </cell>
          <cell r="C97" t="str">
            <v>MODERADO</v>
          </cell>
        </row>
        <row r="98">
          <cell r="B98">
            <v>94</v>
          </cell>
          <cell r="C98" t="str">
            <v>MODERADO</v>
          </cell>
        </row>
        <row r="99">
          <cell r="B99">
            <v>95</v>
          </cell>
          <cell r="C99" t="str">
            <v>MODERADO</v>
          </cell>
        </row>
        <row r="100">
          <cell r="B100">
            <v>96</v>
          </cell>
          <cell r="C100" t="str">
            <v>FUERTE</v>
          </cell>
        </row>
        <row r="101">
          <cell r="B101">
            <v>97</v>
          </cell>
          <cell r="C101" t="str">
            <v>FUERTE</v>
          </cell>
        </row>
        <row r="102">
          <cell r="B102">
            <v>98</v>
          </cell>
          <cell r="C102" t="str">
            <v>FUERTE</v>
          </cell>
        </row>
        <row r="103">
          <cell r="B103">
            <v>99</v>
          </cell>
          <cell r="C103" t="str">
            <v>FUERTE</v>
          </cell>
        </row>
        <row r="104">
          <cell r="B104">
            <v>100</v>
          </cell>
          <cell r="C104" t="str">
            <v>FUERTE</v>
          </cell>
        </row>
      </sheetData>
      <sheetData sheetId="18" refreshError="1"/>
      <sheetData sheetId="1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B4FAA-DB3D-4540-A2A1-62838E73E683}">
  <dimension ref="A1:B22"/>
  <sheetViews>
    <sheetView showGridLines="0" zoomScale="85" zoomScaleNormal="85" workbookViewId="0">
      <selection activeCell="A11" sqref="A11"/>
    </sheetView>
  </sheetViews>
  <sheetFormatPr baseColWidth="10" defaultRowHeight="18.75" x14ac:dyDescent="0.25"/>
  <cols>
    <col min="1" max="1" width="56.5703125" style="19" customWidth="1"/>
    <col min="2" max="2" width="120.42578125" style="19" customWidth="1"/>
    <col min="3" max="3" width="41.85546875" style="19" bestFit="1" customWidth="1"/>
    <col min="4" max="4" width="11.42578125" style="19"/>
    <col min="5" max="5" width="15" style="19" bestFit="1" customWidth="1"/>
    <col min="6" max="6" width="18.85546875" style="19" bestFit="1" customWidth="1"/>
    <col min="7" max="7" width="13.5703125" style="19" customWidth="1"/>
    <col min="8" max="12" width="14.85546875" style="19" customWidth="1"/>
    <col min="13" max="13" width="3.140625" style="19" customWidth="1"/>
    <col min="14" max="14" width="19.42578125" style="19" customWidth="1"/>
    <col min="15" max="16384" width="11.42578125" style="19"/>
  </cols>
  <sheetData>
    <row r="1" spans="1:2" x14ac:dyDescent="0.25">
      <c r="A1" s="1" t="s">
        <v>40</v>
      </c>
      <c r="B1" s="2" t="s">
        <v>48</v>
      </c>
    </row>
    <row r="2" spans="1:2" x14ac:dyDescent="0.25">
      <c r="A2" s="1" t="s">
        <v>41</v>
      </c>
      <c r="B2" s="2" t="s">
        <v>42</v>
      </c>
    </row>
    <row r="3" spans="1:2" x14ac:dyDescent="0.25">
      <c r="A3" s="1" t="s">
        <v>43</v>
      </c>
      <c r="B3" s="2" t="s">
        <v>49</v>
      </c>
    </row>
    <row r="4" spans="1:2" x14ac:dyDescent="0.25">
      <c r="A4" s="1" t="s">
        <v>44</v>
      </c>
      <c r="B4" s="2">
        <v>2025</v>
      </c>
    </row>
    <row r="5" spans="1:2" x14ac:dyDescent="0.25">
      <c r="A5" s="1" t="s">
        <v>45</v>
      </c>
      <c r="B5" s="2">
        <v>1</v>
      </c>
    </row>
    <row r="6" spans="1:2" x14ac:dyDescent="0.25">
      <c r="A6" s="1" t="s">
        <v>46</v>
      </c>
      <c r="B6" s="314" t="s">
        <v>47</v>
      </c>
    </row>
    <row r="9" spans="1:2" x14ac:dyDescent="0.25">
      <c r="A9" s="315" t="s">
        <v>664</v>
      </c>
      <c r="B9" s="315" t="s">
        <v>665</v>
      </c>
    </row>
    <row r="10" spans="1:2" s="25" customFormat="1" ht="56.25" x14ac:dyDescent="0.25">
      <c r="A10" s="2" t="s">
        <v>675</v>
      </c>
      <c r="B10" s="2" t="s">
        <v>674</v>
      </c>
    </row>
    <row r="11" spans="1:2" s="25" customFormat="1" ht="56.25" x14ac:dyDescent="0.25">
      <c r="A11" s="316" t="s">
        <v>666</v>
      </c>
      <c r="B11" s="316" t="s">
        <v>667</v>
      </c>
    </row>
    <row r="12" spans="1:2" s="25" customFormat="1" ht="56.25" x14ac:dyDescent="0.25">
      <c r="A12" s="2" t="s">
        <v>668</v>
      </c>
      <c r="B12" s="2" t="s">
        <v>669</v>
      </c>
    </row>
    <row r="13" spans="1:2" s="25" customFormat="1" ht="56.25" x14ac:dyDescent="0.25">
      <c r="A13" s="2" t="s">
        <v>671</v>
      </c>
      <c r="B13" s="2" t="s">
        <v>670</v>
      </c>
    </row>
    <row r="14" spans="1:2" s="25" customFormat="1" ht="56.25" x14ac:dyDescent="0.25">
      <c r="A14" s="2" t="s">
        <v>672</v>
      </c>
      <c r="B14" s="2" t="s">
        <v>673</v>
      </c>
    </row>
    <row r="15" spans="1:2" s="25" customFormat="1" x14ac:dyDescent="0.25"/>
    <row r="16" spans="1:2" s="25" customFormat="1" x14ac:dyDescent="0.25"/>
    <row r="17" s="25" customFormat="1" x14ac:dyDescent="0.25"/>
    <row r="18" s="25" customFormat="1" x14ac:dyDescent="0.25"/>
    <row r="19" s="25" customFormat="1" x14ac:dyDescent="0.25"/>
    <row r="20" s="25" customFormat="1" x14ac:dyDescent="0.25"/>
    <row r="21" s="25" customFormat="1" x14ac:dyDescent="0.25"/>
    <row r="22" s="25" customFormat="1" x14ac:dyDescent="0.25"/>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9AF7-9BDF-4986-8E63-A767D21AD1BD}">
  <dimension ref="A1:P92"/>
  <sheetViews>
    <sheetView showGridLines="0" zoomScale="85" zoomScaleNormal="85" workbookViewId="0">
      <selection activeCell="B87" sqref="B87"/>
    </sheetView>
  </sheetViews>
  <sheetFormatPr baseColWidth="10" defaultRowHeight="18.75" x14ac:dyDescent="0.25"/>
  <cols>
    <col min="1" max="1" width="26.28515625" style="19" customWidth="1"/>
    <col min="2" max="2" width="43.85546875" style="19" customWidth="1"/>
    <col min="3" max="3" width="56.5703125" style="19" customWidth="1"/>
    <col min="4" max="4" width="57.140625" style="19" customWidth="1"/>
    <col min="5" max="5" width="41.85546875" style="19" bestFit="1" customWidth="1"/>
    <col min="6" max="6" width="11.42578125" style="19"/>
    <col min="7" max="7" width="15" style="19" bestFit="1" customWidth="1"/>
    <col min="8" max="8" width="18.85546875" style="19" bestFit="1" customWidth="1"/>
    <col min="9" max="9" width="13.5703125" style="19" customWidth="1"/>
    <col min="10" max="14" width="14.85546875" style="19" customWidth="1"/>
    <col min="15" max="15" width="3.140625" style="19" customWidth="1"/>
    <col min="16" max="16" width="19.42578125" style="19" customWidth="1"/>
    <col min="17" max="16384" width="11.42578125" style="19"/>
  </cols>
  <sheetData>
    <row r="1" spans="1:16" ht="37.5" x14ac:dyDescent="0.25">
      <c r="C1" s="1" t="s">
        <v>40</v>
      </c>
      <c r="D1" s="2" t="s">
        <v>48</v>
      </c>
    </row>
    <row r="2" spans="1:16" ht="37.5" x14ac:dyDescent="0.25">
      <c r="C2" s="1" t="s">
        <v>41</v>
      </c>
      <c r="D2" s="2" t="s">
        <v>42</v>
      </c>
    </row>
    <row r="3" spans="1:16" x14ac:dyDescent="0.25">
      <c r="C3" s="1" t="s">
        <v>43</v>
      </c>
      <c r="D3" s="2" t="s">
        <v>49</v>
      </c>
    </row>
    <row r="4" spans="1:16" x14ac:dyDescent="0.25">
      <c r="C4" s="1" t="s">
        <v>44</v>
      </c>
      <c r="D4" s="2">
        <v>2025</v>
      </c>
    </row>
    <row r="5" spans="1:16" x14ac:dyDescent="0.25">
      <c r="C5" s="1" t="s">
        <v>45</v>
      </c>
      <c r="D5" s="2">
        <v>1</v>
      </c>
    </row>
    <row r="6" spans="1:16" x14ac:dyDescent="0.25">
      <c r="C6" s="1" t="s">
        <v>46</v>
      </c>
      <c r="D6" s="314" t="s">
        <v>47</v>
      </c>
    </row>
    <row r="9" spans="1:16" ht="19.5" thickBot="1" x14ac:dyDescent="0.3">
      <c r="A9" s="20" t="s">
        <v>74</v>
      </c>
    </row>
    <row r="10" spans="1:16" ht="35.25" thickBot="1" x14ac:dyDescent="0.3">
      <c r="A10" s="71" t="s">
        <v>30</v>
      </c>
      <c r="B10" s="72" t="s">
        <v>9</v>
      </c>
      <c r="C10" s="73" t="s">
        <v>72</v>
      </c>
      <c r="D10" s="74" t="s">
        <v>73</v>
      </c>
      <c r="H10" s="35" t="s">
        <v>295</v>
      </c>
      <c r="I10" s="36"/>
      <c r="J10" s="36"/>
      <c r="K10" s="36"/>
      <c r="L10" s="36"/>
      <c r="M10" s="36"/>
      <c r="N10" s="37"/>
    </row>
    <row r="11" spans="1:16" ht="38.25" thickBot="1" x14ac:dyDescent="0.3">
      <c r="A11" s="67">
        <v>1</v>
      </c>
      <c r="B11" s="68" t="s">
        <v>67</v>
      </c>
      <c r="C11" s="69" t="s">
        <v>50</v>
      </c>
      <c r="D11" s="70" t="s">
        <v>51</v>
      </c>
      <c r="H11" s="38" t="s">
        <v>296</v>
      </c>
      <c r="I11" s="39" t="s">
        <v>297</v>
      </c>
      <c r="J11" s="40">
        <v>1</v>
      </c>
      <c r="K11" s="41">
        <v>2</v>
      </c>
      <c r="L11" s="41">
        <v>3</v>
      </c>
      <c r="M11" s="41">
        <v>4</v>
      </c>
      <c r="N11" s="42">
        <v>5</v>
      </c>
      <c r="P11" s="28" t="s">
        <v>291</v>
      </c>
    </row>
    <row r="12" spans="1:16" ht="42" customHeight="1" x14ac:dyDescent="0.25">
      <c r="A12" s="3">
        <v>2</v>
      </c>
      <c r="B12" s="4" t="s">
        <v>68</v>
      </c>
      <c r="C12" s="5" t="s">
        <v>52</v>
      </c>
      <c r="D12" s="6" t="s">
        <v>53</v>
      </c>
      <c r="H12" s="43" t="s">
        <v>71</v>
      </c>
      <c r="I12" s="44">
        <v>5</v>
      </c>
      <c r="J12" s="112">
        <f>$I12*J$11</f>
        <v>5</v>
      </c>
      <c r="K12" s="45">
        <f>$I12*K$11</f>
        <v>10</v>
      </c>
      <c r="L12" s="46">
        <f>$I12*L$11</f>
        <v>15</v>
      </c>
      <c r="M12" s="46">
        <f>$I12*M$11</f>
        <v>20</v>
      </c>
      <c r="N12" s="47">
        <f>$I12*N$11</f>
        <v>25</v>
      </c>
      <c r="P12" s="29" t="s">
        <v>298</v>
      </c>
    </row>
    <row r="13" spans="1:16" ht="42" customHeight="1" x14ac:dyDescent="0.25">
      <c r="A13" s="7">
        <v>3</v>
      </c>
      <c r="B13" s="8" t="s">
        <v>69</v>
      </c>
      <c r="C13" s="5" t="s">
        <v>54</v>
      </c>
      <c r="D13" s="6" t="s">
        <v>55</v>
      </c>
      <c r="H13" s="48" t="s">
        <v>70</v>
      </c>
      <c r="I13" s="49">
        <v>4</v>
      </c>
      <c r="J13" s="113">
        <f t="shared" ref="J13:N16" si="0">$I13*J$11</f>
        <v>4</v>
      </c>
      <c r="K13" s="52">
        <f t="shared" si="0"/>
        <v>8</v>
      </c>
      <c r="L13" s="52">
        <f t="shared" si="0"/>
        <v>12</v>
      </c>
      <c r="M13" s="53">
        <f t="shared" si="0"/>
        <v>16</v>
      </c>
      <c r="N13" s="54">
        <f t="shared" si="0"/>
        <v>20</v>
      </c>
      <c r="P13" s="30" t="s">
        <v>299</v>
      </c>
    </row>
    <row r="14" spans="1:16" ht="42" customHeight="1" thickBot="1" x14ac:dyDescent="0.3">
      <c r="A14" s="9">
        <v>4</v>
      </c>
      <c r="B14" s="10" t="s">
        <v>70</v>
      </c>
      <c r="C14" s="5" t="s">
        <v>56</v>
      </c>
      <c r="D14" s="6" t="s">
        <v>57</v>
      </c>
      <c r="H14" s="48" t="s">
        <v>69</v>
      </c>
      <c r="I14" s="49">
        <v>3</v>
      </c>
      <c r="J14" s="50">
        <f t="shared" si="0"/>
        <v>3</v>
      </c>
      <c r="K14" s="51">
        <f t="shared" si="0"/>
        <v>6</v>
      </c>
      <c r="L14" s="52">
        <f t="shared" si="0"/>
        <v>9</v>
      </c>
      <c r="M14" s="53">
        <f t="shared" si="0"/>
        <v>12</v>
      </c>
      <c r="N14" s="54">
        <f t="shared" si="0"/>
        <v>15</v>
      </c>
      <c r="P14" s="31" t="s">
        <v>65</v>
      </c>
    </row>
    <row r="15" spans="1:16" ht="42" customHeight="1" thickBot="1" x14ac:dyDescent="0.3">
      <c r="A15" s="11">
        <v>5</v>
      </c>
      <c r="B15" s="12" t="s">
        <v>71</v>
      </c>
      <c r="C15" s="13" t="s">
        <v>58</v>
      </c>
      <c r="D15" s="14" t="s">
        <v>59</v>
      </c>
      <c r="H15" s="48" t="s">
        <v>68</v>
      </c>
      <c r="I15" s="49">
        <v>2</v>
      </c>
      <c r="J15" s="50">
        <f t="shared" si="0"/>
        <v>2</v>
      </c>
      <c r="K15" s="55">
        <f t="shared" si="0"/>
        <v>4</v>
      </c>
      <c r="L15" s="51">
        <f t="shared" si="0"/>
        <v>6</v>
      </c>
      <c r="M15" s="52">
        <f t="shared" si="0"/>
        <v>8</v>
      </c>
      <c r="N15" s="54">
        <f t="shared" si="0"/>
        <v>10</v>
      </c>
    </row>
    <row r="16" spans="1:16" ht="42" customHeight="1" thickBot="1" x14ac:dyDescent="0.3">
      <c r="H16" s="56" t="s">
        <v>67</v>
      </c>
      <c r="I16" s="57">
        <v>1</v>
      </c>
      <c r="J16" s="58">
        <f t="shared" si="0"/>
        <v>1</v>
      </c>
      <c r="K16" s="59">
        <f t="shared" si="0"/>
        <v>2</v>
      </c>
      <c r="L16" s="60">
        <f t="shared" si="0"/>
        <v>3</v>
      </c>
      <c r="M16" s="61">
        <f t="shared" si="0"/>
        <v>4</v>
      </c>
      <c r="N16" s="62">
        <f t="shared" si="0"/>
        <v>5</v>
      </c>
    </row>
    <row r="17" spans="1:14" ht="30" customHeight="1" thickBot="1" x14ac:dyDescent="0.3">
      <c r="A17" s="20" t="s">
        <v>75</v>
      </c>
      <c r="H17" s="63"/>
      <c r="I17" s="64" t="s">
        <v>60</v>
      </c>
      <c r="J17" s="65" t="s">
        <v>301</v>
      </c>
      <c r="K17" s="65" t="s">
        <v>300</v>
      </c>
      <c r="L17" s="65" t="s">
        <v>65</v>
      </c>
      <c r="M17" s="65" t="s">
        <v>66</v>
      </c>
      <c r="N17" s="66" t="s">
        <v>294</v>
      </c>
    </row>
    <row r="18" spans="1:14" ht="19.5" thickBot="1" x14ac:dyDescent="0.3">
      <c r="A18" s="71" t="s">
        <v>30</v>
      </c>
      <c r="B18" s="72" t="s">
        <v>64</v>
      </c>
      <c r="C18" s="72" t="s">
        <v>303</v>
      </c>
      <c r="D18" s="81" t="s">
        <v>9</v>
      </c>
    </row>
    <row r="19" spans="1:14" ht="37.5" x14ac:dyDescent="0.25">
      <c r="A19" s="77">
        <v>3</v>
      </c>
      <c r="B19" s="78" t="s">
        <v>65</v>
      </c>
      <c r="C19" s="79" t="s">
        <v>61</v>
      </c>
      <c r="D19" s="80" t="s">
        <v>76</v>
      </c>
    </row>
    <row r="20" spans="1:14" ht="42" customHeight="1" x14ac:dyDescent="0.25">
      <c r="A20" s="9">
        <v>4</v>
      </c>
      <c r="B20" s="16" t="s">
        <v>66</v>
      </c>
      <c r="C20" s="15" t="s">
        <v>62</v>
      </c>
      <c r="D20" s="75" t="s">
        <v>77</v>
      </c>
    </row>
    <row r="21" spans="1:14" ht="42" customHeight="1" thickBot="1" x14ac:dyDescent="0.3">
      <c r="A21" s="11">
        <v>5</v>
      </c>
      <c r="B21" s="17" t="s">
        <v>294</v>
      </c>
      <c r="C21" s="18" t="s">
        <v>63</v>
      </c>
      <c r="D21" s="76" t="s">
        <v>78</v>
      </c>
    </row>
    <row r="23" spans="1:14" ht="19.5" thickBot="1" x14ac:dyDescent="0.3">
      <c r="A23" s="20" t="s">
        <v>302</v>
      </c>
    </row>
    <row r="24" spans="1:14" ht="35.25" thickBot="1" x14ac:dyDescent="0.3">
      <c r="A24" s="82" t="s">
        <v>5</v>
      </c>
      <c r="B24" s="83" t="s">
        <v>304</v>
      </c>
      <c r="C24" s="84" t="s">
        <v>305</v>
      </c>
      <c r="D24" s="85" t="s">
        <v>306</v>
      </c>
      <c r="E24" s="86"/>
      <c r="H24" s="35" t="s">
        <v>295</v>
      </c>
      <c r="I24" s="36"/>
      <c r="J24" s="36"/>
      <c r="K24" s="36"/>
      <c r="L24" s="36"/>
      <c r="M24" s="36"/>
      <c r="N24" s="37"/>
    </row>
    <row r="25" spans="1:14" ht="57" thickBot="1" x14ac:dyDescent="0.3">
      <c r="A25" s="87">
        <v>1</v>
      </c>
      <c r="B25" s="88" t="s">
        <v>31</v>
      </c>
      <c r="C25" s="89" t="s">
        <v>238</v>
      </c>
      <c r="D25" s="88" t="s">
        <v>307</v>
      </c>
      <c r="E25" s="90" t="s">
        <v>308</v>
      </c>
      <c r="H25" s="38" t="s">
        <v>296</v>
      </c>
      <c r="I25" s="39" t="s">
        <v>297</v>
      </c>
      <c r="J25" s="40">
        <v>1</v>
      </c>
      <c r="K25" s="41">
        <v>2</v>
      </c>
      <c r="L25" s="41">
        <v>3</v>
      </c>
      <c r="M25" s="41">
        <v>4</v>
      </c>
      <c r="N25" s="42">
        <v>5</v>
      </c>
    </row>
    <row r="26" spans="1:14" ht="75" x14ac:dyDescent="0.25">
      <c r="A26" s="91">
        <v>1</v>
      </c>
      <c r="B26" s="26" t="s">
        <v>31</v>
      </c>
      <c r="C26" s="2" t="s">
        <v>239</v>
      </c>
      <c r="D26" s="26" t="s">
        <v>309</v>
      </c>
      <c r="E26" s="92" t="s">
        <v>310</v>
      </c>
      <c r="H26" s="43" t="s">
        <v>71</v>
      </c>
      <c r="I26" s="44">
        <v>5</v>
      </c>
      <c r="J26" s="112">
        <f>$I26*J$11</f>
        <v>5</v>
      </c>
      <c r="K26" s="45">
        <f>$I26*K$11</f>
        <v>10</v>
      </c>
      <c r="L26" s="46">
        <f>$I26*L$11</f>
        <v>15</v>
      </c>
      <c r="M26" s="46">
        <f>$I26*M$11</f>
        <v>20</v>
      </c>
      <c r="N26" s="47">
        <f>$I26*N$11</f>
        <v>25</v>
      </c>
    </row>
    <row r="27" spans="1:14" ht="112.5" x14ac:dyDescent="0.25">
      <c r="A27" s="91">
        <v>2</v>
      </c>
      <c r="B27" s="26" t="s">
        <v>33</v>
      </c>
      <c r="C27" s="2" t="s">
        <v>240</v>
      </c>
      <c r="D27" s="26" t="s">
        <v>311</v>
      </c>
      <c r="E27" s="92" t="s">
        <v>312</v>
      </c>
      <c r="H27" s="48" t="s">
        <v>70</v>
      </c>
      <c r="I27" s="49">
        <v>4</v>
      </c>
      <c r="J27" s="113">
        <f t="shared" ref="J27:N30" si="1">$I27*J$11</f>
        <v>4</v>
      </c>
      <c r="K27" s="52">
        <f t="shared" si="1"/>
        <v>8</v>
      </c>
      <c r="L27" s="52">
        <f t="shared" si="1"/>
        <v>12</v>
      </c>
      <c r="M27" s="53">
        <f t="shared" si="1"/>
        <v>16</v>
      </c>
      <c r="N27" s="54">
        <f t="shared" si="1"/>
        <v>20</v>
      </c>
    </row>
    <row r="28" spans="1:14" ht="93.75" x14ac:dyDescent="0.25">
      <c r="A28" s="91">
        <v>3</v>
      </c>
      <c r="B28" s="26" t="s">
        <v>34</v>
      </c>
      <c r="C28" s="2" t="s">
        <v>241</v>
      </c>
      <c r="D28" s="2" t="s">
        <v>313</v>
      </c>
      <c r="E28" s="92" t="s">
        <v>314</v>
      </c>
      <c r="H28" s="48" t="s">
        <v>69</v>
      </c>
      <c r="I28" s="49">
        <v>3</v>
      </c>
      <c r="J28" s="50">
        <f t="shared" si="1"/>
        <v>3</v>
      </c>
      <c r="K28" s="51">
        <f t="shared" si="1"/>
        <v>6</v>
      </c>
      <c r="L28" s="52">
        <f t="shared" si="1"/>
        <v>9</v>
      </c>
      <c r="M28" s="53">
        <f t="shared" si="1"/>
        <v>12</v>
      </c>
      <c r="N28" s="54">
        <f t="shared" si="1"/>
        <v>15</v>
      </c>
    </row>
    <row r="29" spans="1:14" ht="56.25" x14ac:dyDescent="0.25">
      <c r="A29" s="93">
        <v>4</v>
      </c>
      <c r="B29" s="2" t="s">
        <v>321</v>
      </c>
      <c r="C29" s="2" t="s">
        <v>242</v>
      </c>
      <c r="D29" s="26" t="s">
        <v>315</v>
      </c>
      <c r="E29" s="92" t="s">
        <v>316</v>
      </c>
      <c r="H29" s="48" t="s">
        <v>68</v>
      </c>
      <c r="I29" s="49">
        <v>2</v>
      </c>
      <c r="J29" s="50">
        <f t="shared" si="1"/>
        <v>2</v>
      </c>
      <c r="K29" s="55">
        <f t="shared" si="1"/>
        <v>4</v>
      </c>
      <c r="L29" s="51">
        <f t="shared" si="1"/>
        <v>6</v>
      </c>
      <c r="M29" s="52">
        <f t="shared" si="1"/>
        <v>8</v>
      </c>
      <c r="N29" s="54">
        <f t="shared" si="1"/>
        <v>10</v>
      </c>
    </row>
    <row r="30" spans="1:14" ht="75.75" thickBot="1" x14ac:dyDescent="0.3">
      <c r="A30" s="93">
        <v>5</v>
      </c>
      <c r="B30" s="2" t="s">
        <v>36</v>
      </c>
      <c r="C30" s="2" t="s">
        <v>243</v>
      </c>
      <c r="D30" s="2" t="s">
        <v>317</v>
      </c>
      <c r="E30" s="94" t="s">
        <v>318</v>
      </c>
      <c r="F30" s="25"/>
      <c r="H30" s="56" t="s">
        <v>67</v>
      </c>
      <c r="I30" s="57">
        <v>1</v>
      </c>
      <c r="J30" s="58">
        <f t="shared" si="1"/>
        <v>1</v>
      </c>
      <c r="K30" s="59">
        <f t="shared" si="1"/>
        <v>2</v>
      </c>
      <c r="L30" s="60">
        <f t="shared" si="1"/>
        <v>3</v>
      </c>
      <c r="M30" s="61">
        <f t="shared" si="1"/>
        <v>4</v>
      </c>
      <c r="N30" s="62">
        <f t="shared" si="1"/>
        <v>5</v>
      </c>
    </row>
    <row r="31" spans="1:14" ht="57" thickBot="1" x14ac:dyDescent="0.3">
      <c r="A31" s="95">
        <v>6</v>
      </c>
      <c r="B31" s="96" t="s">
        <v>37</v>
      </c>
      <c r="C31" s="96" t="s">
        <v>244</v>
      </c>
      <c r="D31" s="96" t="s">
        <v>319</v>
      </c>
      <c r="E31" s="97" t="s">
        <v>320</v>
      </c>
      <c r="F31" s="25"/>
      <c r="H31" s="63"/>
      <c r="I31" s="64" t="s">
        <v>60</v>
      </c>
      <c r="J31" s="65" t="s">
        <v>301</v>
      </c>
      <c r="K31" s="65" t="s">
        <v>300</v>
      </c>
      <c r="L31" s="65" t="s">
        <v>65</v>
      </c>
      <c r="M31" s="65" t="s">
        <v>66</v>
      </c>
      <c r="N31" s="66" t="s">
        <v>294</v>
      </c>
    </row>
    <row r="33" spans="1:4" ht="19.5" thickBot="1" x14ac:dyDescent="0.3">
      <c r="A33" s="20" t="s">
        <v>331</v>
      </c>
    </row>
    <row r="34" spans="1:4" ht="38.25" thickBot="1" x14ac:dyDescent="0.3">
      <c r="A34" s="98" t="s">
        <v>324</v>
      </c>
      <c r="B34" s="99" t="s">
        <v>325</v>
      </c>
    </row>
    <row r="35" spans="1:4" x14ac:dyDescent="0.25">
      <c r="A35" s="87" t="s">
        <v>329</v>
      </c>
      <c r="B35" s="90" t="s">
        <v>326</v>
      </c>
    </row>
    <row r="36" spans="1:4" x14ac:dyDescent="0.25">
      <c r="A36" s="91" t="s">
        <v>65</v>
      </c>
      <c r="B36" s="92" t="s">
        <v>327</v>
      </c>
    </row>
    <row r="37" spans="1:4" ht="19.5" thickBot="1" x14ac:dyDescent="0.3">
      <c r="A37" s="100" t="s">
        <v>330</v>
      </c>
      <c r="B37" s="101" t="s">
        <v>328</v>
      </c>
    </row>
    <row r="39" spans="1:4" ht="19.5" thickBot="1" x14ac:dyDescent="0.3">
      <c r="A39" s="20" t="s">
        <v>332</v>
      </c>
    </row>
    <row r="40" spans="1:4" ht="38.25" thickBot="1" x14ac:dyDescent="0.3">
      <c r="A40" s="98" t="s">
        <v>333</v>
      </c>
      <c r="B40" s="99" t="s">
        <v>334</v>
      </c>
    </row>
    <row r="41" spans="1:4" ht="56.25" x14ac:dyDescent="0.25">
      <c r="A41" s="87" t="s">
        <v>329</v>
      </c>
      <c r="B41" s="102" t="s">
        <v>335</v>
      </c>
    </row>
    <row r="42" spans="1:4" ht="37.5" x14ac:dyDescent="0.25">
      <c r="A42" s="91" t="s">
        <v>65</v>
      </c>
      <c r="B42" s="94" t="s">
        <v>336</v>
      </c>
    </row>
    <row r="43" spans="1:4" ht="38.25" thickBot="1" x14ac:dyDescent="0.3">
      <c r="A43" s="100" t="s">
        <v>330</v>
      </c>
      <c r="B43" s="97" t="s">
        <v>337</v>
      </c>
    </row>
    <row r="45" spans="1:4" ht="19.5" thickBot="1" x14ac:dyDescent="0.3">
      <c r="A45" s="20" t="s">
        <v>421</v>
      </c>
    </row>
    <row r="46" spans="1:4" ht="57" thickBot="1" x14ac:dyDescent="0.3">
      <c r="A46" s="98" t="s">
        <v>422</v>
      </c>
      <c r="B46" s="107" t="s">
        <v>423</v>
      </c>
      <c r="C46" s="107" t="s">
        <v>424</v>
      </c>
      <c r="D46" s="99" t="s">
        <v>425</v>
      </c>
    </row>
    <row r="47" spans="1:4" ht="56.25" x14ac:dyDescent="0.25">
      <c r="A47" s="104" t="s">
        <v>429</v>
      </c>
      <c r="B47" s="105" t="s">
        <v>426</v>
      </c>
      <c r="C47" s="105" t="s">
        <v>427</v>
      </c>
      <c r="D47" s="106" t="s">
        <v>428</v>
      </c>
    </row>
    <row r="48" spans="1:4" ht="56.25" x14ac:dyDescent="0.25">
      <c r="A48" s="93" t="s">
        <v>430</v>
      </c>
      <c r="B48" s="2" t="s">
        <v>426</v>
      </c>
      <c r="C48" s="2" t="s">
        <v>432</v>
      </c>
      <c r="D48" s="94" t="s">
        <v>434</v>
      </c>
    </row>
    <row r="49" spans="1:5" ht="57" thickBot="1" x14ac:dyDescent="0.3">
      <c r="A49" s="95" t="s">
        <v>431</v>
      </c>
      <c r="B49" s="96" t="s">
        <v>426</v>
      </c>
      <c r="C49" s="96" t="s">
        <v>433</v>
      </c>
      <c r="D49" s="97" t="s">
        <v>434</v>
      </c>
    </row>
    <row r="51" spans="1:5" ht="19.5" thickBot="1" x14ac:dyDescent="0.3">
      <c r="A51" s="20" t="s">
        <v>435</v>
      </c>
    </row>
    <row r="52" spans="1:5" ht="38.25" thickBot="1" x14ac:dyDescent="0.3">
      <c r="A52" s="98" t="s">
        <v>333</v>
      </c>
      <c r="B52" s="99" t="s">
        <v>334</v>
      </c>
    </row>
    <row r="53" spans="1:5" ht="56.25" x14ac:dyDescent="0.25">
      <c r="A53" s="87" t="s">
        <v>329</v>
      </c>
      <c r="B53" s="102" t="s">
        <v>436</v>
      </c>
    </row>
    <row r="54" spans="1:5" ht="56.25" x14ac:dyDescent="0.25">
      <c r="A54" s="91" t="s">
        <v>65</v>
      </c>
      <c r="B54" s="94" t="s">
        <v>437</v>
      </c>
    </row>
    <row r="55" spans="1:5" ht="57" thickBot="1" x14ac:dyDescent="0.3">
      <c r="A55" s="100" t="s">
        <v>330</v>
      </c>
      <c r="B55" s="97" t="s">
        <v>438</v>
      </c>
    </row>
    <row r="58" spans="1:5" ht="19.5" thickBot="1" x14ac:dyDescent="0.3">
      <c r="A58" s="20" t="s">
        <v>448</v>
      </c>
    </row>
    <row r="59" spans="1:5" ht="57" thickBot="1" x14ac:dyDescent="0.3">
      <c r="A59" s="108" t="s">
        <v>442</v>
      </c>
      <c r="B59" s="109" t="s">
        <v>443</v>
      </c>
      <c r="C59" s="109" t="s">
        <v>444</v>
      </c>
      <c r="D59" s="109" t="s">
        <v>445</v>
      </c>
      <c r="E59" s="110" t="s">
        <v>446</v>
      </c>
    </row>
    <row r="60" spans="1:5" x14ac:dyDescent="0.25">
      <c r="A60" s="87" t="s">
        <v>329</v>
      </c>
      <c r="B60" s="88" t="s">
        <v>439</v>
      </c>
      <c r="C60" s="88" t="s">
        <v>439</v>
      </c>
      <c r="D60" s="88">
        <v>2</v>
      </c>
      <c r="E60" s="90" t="s">
        <v>447</v>
      </c>
    </row>
    <row r="61" spans="1:5" x14ac:dyDescent="0.25">
      <c r="A61" s="91" t="s">
        <v>329</v>
      </c>
      <c r="B61" s="26" t="s">
        <v>439</v>
      </c>
      <c r="C61" s="26" t="s">
        <v>440</v>
      </c>
      <c r="D61" s="26">
        <v>2</v>
      </c>
      <c r="E61" s="92" t="s">
        <v>447</v>
      </c>
    </row>
    <row r="62" spans="1:5" x14ac:dyDescent="0.25">
      <c r="A62" s="91" t="s">
        <v>329</v>
      </c>
      <c r="B62" s="26" t="s">
        <v>439</v>
      </c>
      <c r="C62" s="26" t="s">
        <v>441</v>
      </c>
      <c r="D62" s="26">
        <v>2</v>
      </c>
      <c r="E62" s="92" t="s">
        <v>447</v>
      </c>
    </row>
    <row r="63" spans="1:5" x14ac:dyDescent="0.25">
      <c r="A63" s="91" t="s">
        <v>329</v>
      </c>
      <c r="B63" s="26" t="s">
        <v>441</v>
      </c>
      <c r="C63" s="26" t="s">
        <v>439</v>
      </c>
      <c r="D63" s="26">
        <v>0</v>
      </c>
      <c r="E63" s="92" t="s">
        <v>447</v>
      </c>
    </row>
    <row r="64" spans="1:5" x14ac:dyDescent="0.25">
      <c r="A64" s="91" t="s">
        <v>65</v>
      </c>
      <c r="B64" s="26" t="s">
        <v>439</v>
      </c>
      <c r="C64" s="26" t="s">
        <v>439</v>
      </c>
      <c r="D64" s="26">
        <v>1</v>
      </c>
      <c r="E64" s="92" t="s">
        <v>447</v>
      </c>
    </row>
    <row r="65" spans="1:5" x14ac:dyDescent="0.25">
      <c r="A65" s="91" t="s">
        <v>65</v>
      </c>
      <c r="B65" s="26" t="s">
        <v>439</v>
      </c>
      <c r="C65" s="26" t="s">
        <v>440</v>
      </c>
      <c r="D65" s="26">
        <v>1</v>
      </c>
      <c r="E65" s="92" t="s">
        <v>447</v>
      </c>
    </row>
    <row r="66" spans="1:5" x14ac:dyDescent="0.25">
      <c r="A66" s="91" t="s">
        <v>65</v>
      </c>
      <c r="B66" s="26" t="s">
        <v>439</v>
      </c>
      <c r="C66" s="26" t="s">
        <v>441</v>
      </c>
      <c r="D66" s="26">
        <v>1</v>
      </c>
      <c r="E66" s="92">
        <v>0</v>
      </c>
    </row>
    <row r="67" spans="1:5" ht="19.5" thickBot="1" x14ac:dyDescent="0.3">
      <c r="A67" s="100" t="s">
        <v>65</v>
      </c>
      <c r="B67" s="111" t="s">
        <v>441</v>
      </c>
      <c r="C67" s="111" t="s">
        <v>439</v>
      </c>
      <c r="D67" s="111">
        <v>0</v>
      </c>
      <c r="E67" s="101">
        <v>1</v>
      </c>
    </row>
    <row r="69" spans="1:5" x14ac:dyDescent="0.25">
      <c r="A69" s="19" t="s">
        <v>462</v>
      </c>
    </row>
    <row r="70" spans="1:5" ht="37.5" x14ac:dyDescent="0.25">
      <c r="A70" s="187" t="s">
        <v>463</v>
      </c>
      <c r="B70" s="2" t="s">
        <v>464</v>
      </c>
    </row>
    <row r="71" spans="1:5" ht="75" x14ac:dyDescent="0.25">
      <c r="A71" s="103" t="s">
        <v>465</v>
      </c>
      <c r="B71" s="2" t="s">
        <v>466</v>
      </c>
    </row>
    <row r="72" spans="1:5" ht="75" x14ac:dyDescent="0.25">
      <c r="A72" s="103" t="s">
        <v>467</v>
      </c>
      <c r="B72" s="2" t="s">
        <v>468</v>
      </c>
    </row>
    <row r="73" spans="1:5" ht="93.75" x14ac:dyDescent="0.25">
      <c r="A73" s="103" t="s">
        <v>469</v>
      </c>
      <c r="B73" s="2" t="s">
        <v>470</v>
      </c>
    </row>
    <row r="74" spans="1:5" x14ac:dyDescent="0.25">
      <c r="B74" s="25"/>
    </row>
    <row r="76" spans="1:5" ht="37.5" x14ac:dyDescent="0.25">
      <c r="B76" s="322" t="s">
        <v>681</v>
      </c>
      <c r="C76" s="32" t="s">
        <v>121</v>
      </c>
      <c r="D76" s="32" t="s">
        <v>122</v>
      </c>
    </row>
    <row r="77" spans="1:5" x14ac:dyDescent="0.25">
      <c r="B77" s="320" t="s">
        <v>682</v>
      </c>
      <c r="C77" s="33" t="s">
        <v>80</v>
      </c>
      <c r="D77" s="33" t="s">
        <v>123</v>
      </c>
    </row>
    <row r="78" spans="1:5" x14ac:dyDescent="0.25">
      <c r="B78" s="320" t="s">
        <v>683</v>
      </c>
      <c r="C78" s="33" t="s">
        <v>124</v>
      </c>
      <c r="D78" s="33" t="s">
        <v>125</v>
      </c>
    </row>
    <row r="79" spans="1:5" x14ac:dyDescent="0.25">
      <c r="B79" s="320" t="s">
        <v>684</v>
      </c>
      <c r="C79" s="33" t="s">
        <v>126</v>
      </c>
      <c r="D79" s="33" t="s">
        <v>127</v>
      </c>
    </row>
    <row r="80" spans="1:5" x14ac:dyDescent="0.25">
      <c r="B80" s="320" t="s">
        <v>685</v>
      </c>
      <c r="C80" s="33" t="s">
        <v>86</v>
      </c>
      <c r="D80" s="33" t="s">
        <v>128</v>
      </c>
    </row>
    <row r="81" spans="2:4" x14ac:dyDescent="0.25">
      <c r="B81" s="320" t="s">
        <v>686</v>
      </c>
      <c r="C81" s="33" t="s">
        <v>89</v>
      </c>
      <c r="D81" s="33" t="s">
        <v>129</v>
      </c>
    </row>
    <row r="82" spans="2:4" x14ac:dyDescent="0.25">
      <c r="B82" s="320" t="s">
        <v>687</v>
      </c>
      <c r="C82" s="33" t="s">
        <v>130</v>
      </c>
      <c r="D82" s="33" t="s">
        <v>131</v>
      </c>
    </row>
    <row r="83" spans="2:4" x14ac:dyDescent="0.25">
      <c r="B83" s="320" t="s">
        <v>688</v>
      </c>
      <c r="C83" s="33" t="s">
        <v>132</v>
      </c>
      <c r="D83" s="33" t="s">
        <v>133</v>
      </c>
    </row>
    <row r="84" spans="2:4" x14ac:dyDescent="0.25">
      <c r="B84" s="320" t="s">
        <v>689</v>
      </c>
      <c r="C84" s="33" t="s">
        <v>134</v>
      </c>
      <c r="D84" s="34" t="s">
        <v>135</v>
      </c>
    </row>
    <row r="85" spans="2:4" x14ac:dyDescent="0.25">
      <c r="B85" s="320" t="s">
        <v>690</v>
      </c>
      <c r="C85" s="34" t="s">
        <v>136</v>
      </c>
      <c r="D85" s="34" t="s">
        <v>137</v>
      </c>
    </row>
    <row r="86" spans="2:4" x14ac:dyDescent="0.25">
      <c r="B86" s="320" t="s">
        <v>691</v>
      </c>
      <c r="C86" s="33" t="s">
        <v>114</v>
      </c>
      <c r="D86" s="34" t="s">
        <v>138</v>
      </c>
    </row>
    <row r="87" spans="2:4" ht="31.5" x14ac:dyDescent="0.25">
      <c r="B87" s="320" t="s">
        <v>692</v>
      </c>
      <c r="C87" s="34" t="s">
        <v>112</v>
      </c>
      <c r="D87" s="34" t="s">
        <v>139</v>
      </c>
    </row>
    <row r="88" spans="2:4" x14ac:dyDescent="0.25">
      <c r="B88" s="320" t="s">
        <v>693</v>
      </c>
      <c r="C88" s="33" t="s">
        <v>109</v>
      </c>
      <c r="D88" s="34" t="s">
        <v>140</v>
      </c>
    </row>
    <row r="89" spans="2:4" x14ac:dyDescent="0.25">
      <c r="B89" s="320" t="s">
        <v>694</v>
      </c>
      <c r="C89" s="34" t="s">
        <v>106</v>
      </c>
      <c r="D89" s="34" t="s">
        <v>141</v>
      </c>
    </row>
    <row r="90" spans="2:4" x14ac:dyDescent="0.25">
      <c r="B90" s="320" t="s">
        <v>695</v>
      </c>
      <c r="C90" s="33" t="s">
        <v>119</v>
      </c>
      <c r="D90" s="33" t="s">
        <v>142</v>
      </c>
    </row>
    <row r="91" spans="2:4" x14ac:dyDescent="0.25">
      <c r="B91" s="320" t="s">
        <v>696</v>
      </c>
      <c r="C91" s="33" t="s">
        <v>143</v>
      </c>
      <c r="D91" s="33" t="s">
        <v>144</v>
      </c>
    </row>
    <row r="92" spans="2:4" x14ac:dyDescent="0.25">
      <c r="B92" s="320" t="s">
        <v>697</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0F2D3-1950-4DED-9034-C6248887B0E3}">
  <sheetPr>
    <tabColor rgb="FFFFC000"/>
  </sheetPr>
  <dimension ref="A1:Z43"/>
  <sheetViews>
    <sheetView showGridLines="0" tabSelected="1" workbookViewId="0">
      <pane xSplit="1" ySplit="2" topLeftCell="B3" activePane="bottomRight" state="frozen"/>
      <selection pane="topRight" activeCell="B1" sqref="B1"/>
      <selection pane="bottomLeft" activeCell="A3" sqref="A3"/>
      <selection pane="bottomRight" activeCell="B3" sqref="B3"/>
    </sheetView>
  </sheetViews>
  <sheetFormatPr baseColWidth="10" defaultColWidth="54.5703125" defaultRowHeight="15.75" x14ac:dyDescent="0.25"/>
  <cols>
    <col min="1" max="1" width="10" style="131" bestFit="1" customWidth="1"/>
    <col min="2" max="3" width="45.140625" style="24" customWidth="1"/>
    <col min="4" max="4" width="13" style="24" customWidth="1"/>
    <col min="5" max="6" width="50.7109375" style="24" customWidth="1"/>
    <col min="7" max="7" width="67.42578125" style="24" customWidth="1"/>
    <col min="8" max="8" width="54.7109375" style="24" customWidth="1"/>
    <col min="9" max="11" width="18.7109375" style="24" customWidth="1"/>
    <col min="12" max="12" width="9.140625" style="24" customWidth="1"/>
    <col min="13" max="13" width="50.42578125" style="24" customWidth="1"/>
    <col min="14" max="14" width="134.7109375" style="24" customWidth="1"/>
    <col min="15" max="16" width="18.7109375" style="24" customWidth="1"/>
    <col min="17" max="17" width="11.28515625" style="24" bestFit="1" customWidth="1"/>
    <col min="18" max="18" width="13.42578125" style="131" customWidth="1"/>
    <col min="19" max="19" width="24.7109375" style="24" customWidth="1"/>
    <col min="20" max="20" width="27" style="24" bestFit="1" customWidth="1"/>
    <col min="21" max="21" width="23" style="24" bestFit="1" customWidth="1"/>
    <col min="22" max="22" width="72.5703125" style="24" customWidth="1"/>
    <col min="23" max="23" width="47" style="24" customWidth="1"/>
    <col min="24" max="24" width="12.7109375" style="24" bestFit="1" customWidth="1"/>
    <col min="25" max="25" width="16" style="24" bestFit="1" customWidth="1"/>
    <col min="26" max="26" width="48.85546875" style="24" customWidth="1"/>
    <col min="27" max="33" width="43.5703125" style="24" customWidth="1"/>
    <col min="34" max="34" width="31.28515625" style="24" customWidth="1"/>
    <col min="35" max="35" width="29.7109375" style="24" customWidth="1"/>
    <col min="36" max="36" width="29" style="24" bestFit="1" customWidth="1"/>
    <col min="37" max="37" width="25.7109375" style="24" customWidth="1"/>
    <col min="38" max="38" width="46.140625" style="24" customWidth="1"/>
    <col min="39" max="39" width="59.85546875" style="24" customWidth="1"/>
    <col min="40" max="40" width="255.7109375" style="24" customWidth="1"/>
    <col min="41" max="41" width="31.140625" style="24" customWidth="1"/>
    <col min="42" max="42" width="12.28515625" style="24" customWidth="1"/>
    <col min="43" max="43" width="22.5703125" style="24" customWidth="1"/>
    <col min="44" max="45" width="12.28515625" style="24" customWidth="1"/>
    <col min="46" max="46" width="22.140625" style="24" customWidth="1"/>
    <col min="47" max="48" width="18" style="24" customWidth="1"/>
    <col min="49" max="49" width="20" style="24" customWidth="1"/>
    <col min="50" max="50" width="29.7109375" style="24" customWidth="1"/>
    <col min="51" max="52" width="31.140625" style="24" customWidth="1"/>
    <col min="53" max="53" width="37" style="24" customWidth="1"/>
    <col min="54" max="54" width="28.28515625" style="24" customWidth="1"/>
    <col min="55" max="55" width="38.7109375" style="24" customWidth="1"/>
    <col min="56" max="56" width="29.28515625" style="24" customWidth="1"/>
    <col min="57" max="58" width="46" style="24" customWidth="1"/>
    <col min="59" max="59" width="53.7109375" style="24" customWidth="1"/>
    <col min="60" max="60" width="31.7109375" style="24" customWidth="1"/>
    <col min="61" max="61" width="33.85546875" style="24" customWidth="1"/>
    <col min="62" max="62" width="40.7109375" style="24" customWidth="1"/>
    <col min="63" max="63" width="119.28515625" style="24" customWidth="1"/>
    <col min="64" max="64" width="69.42578125" style="24" customWidth="1"/>
    <col min="65" max="66" width="45.42578125" style="24" customWidth="1"/>
    <col min="67" max="67" width="67.5703125" style="24" customWidth="1"/>
    <col min="68" max="16384" width="54.5703125" style="24"/>
  </cols>
  <sheetData>
    <row r="1" spans="1:26" s="210" customFormat="1" ht="18" thickBot="1" x14ac:dyDescent="0.3">
      <c r="A1" s="204"/>
      <c r="B1" s="205" t="s">
        <v>288</v>
      </c>
      <c r="C1" s="205"/>
      <c r="D1" s="205"/>
      <c r="E1" s="205"/>
      <c r="F1" s="205"/>
      <c r="G1" s="205"/>
      <c r="H1" s="205"/>
      <c r="I1" s="205"/>
      <c r="J1" s="205"/>
      <c r="K1" s="206"/>
      <c r="L1" s="216" t="s">
        <v>524</v>
      </c>
      <c r="M1" s="216"/>
      <c r="N1" s="217"/>
      <c r="O1" s="217"/>
      <c r="P1" s="217"/>
      <c r="Q1" s="217"/>
      <c r="R1" s="216"/>
      <c r="S1" s="217"/>
      <c r="T1" s="231"/>
      <c r="U1" s="207" t="s">
        <v>567</v>
      </c>
      <c r="V1" s="208"/>
      <c r="W1" s="208"/>
      <c r="X1" s="208"/>
      <c r="Y1" s="208"/>
      <c r="Z1" s="209"/>
    </row>
    <row r="2" spans="1:26" s="210" customFormat="1" ht="52.5" thickBot="1" x14ac:dyDescent="0.3">
      <c r="A2" s="218" t="s">
        <v>0</v>
      </c>
      <c r="B2" s="219" t="s">
        <v>1</v>
      </c>
      <c r="C2" s="219" t="s">
        <v>680</v>
      </c>
      <c r="D2" s="219" t="s">
        <v>39</v>
      </c>
      <c r="E2" s="219" t="s">
        <v>3</v>
      </c>
      <c r="F2" s="219" t="s">
        <v>38</v>
      </c>
      <c r="G2" s="219" t="s">
        <v>2</v>
      </c>
      <c r="H2" s="219" t="s">
        <v>4</v>
      </c>
      <c r="I2" s="219" t="s">
        <v>322</v>
      </c>
      <c r="J2" s="219" t="s">
        <v>64</v>
      </c>
      <c r="K2" s="240" t="s">
        <v>291</v>
      </c>
      <c r="L2" s="232" t="s">
        <v>566</v>
      </c>
      <c r="M2" s="220" t="s">
        <v>323</v>
      </c>
      <c r="N2" s="220" t="s">
        <v>338</v>
      </c>
      <c r="O2" s="211" t="s">
        <v>456</v>
      </c>
      <c r="P2" s="211" t="s">
        <v>457</v>
      </c>
      <c r="Q2" s="211" t="s">
        <v>458</v>
      </c>
      <c r="R2" s="211" t="s">
        <v>459</v>
      </c>
      <c r="S2" s="211" t="s">
        <v>460</v>
      </c>
      <c r="T2" s="233" t="s">
        <v>461</v>
      </c>
      <c r="U2" s="269" t="s">
        <v>522</v>
      </c>
      <c r="V2" s="212" t="s">
        <v>517</v>
      </c>
      <c r="W2" s="212" t="s">
        <v>518</v>
      </c>
      <c r="X2" s="212" t="s">
        <v>519</v>
      </c>
      <c r="Y2" s="212" t="s">
        <v>520</v>
      </c>
      <c r="Z2" s="213" t="s">
        <v>521</v>
      </c>
    </row>
    <row r="3" spans="1:26" ht="141.75" x14ac:dyDescent="0.25">
      <c r="A3" s="241" t="s">
        <v>79</v>
      </c>
      <c r="B3" s="215" t="s">
        <v>80</v>
      </c>
      <c r="C3" s="215" t="s">
        <v>689</v>
      </c>
      <c r="D3" s="215" t="s">
        <v>246</v>
      </c>
      <c r="E3" s="215" t="s">
        <v>205</v>
      </c>
      <c r="F3" s="215" t="s">
        <v>145</v>
      </c>
      <c r="G3" s="215" t="s">
        <v>656</v>
      </c>
      <c r="H3" s="215" t="s">
        <v>249</v>
      </c>
      <c r="I3" s="214" t="s">
        <v>68</v>
      </c>
      <c r="J3" s="214" t="s">
        <v>66</v>
      </c>
      <c r="K3" s="242" t="s">
        <v>299</v>
      </c>
      <c r="L3" s="234" t="s">
        <v>525</v>
      </c>
      <c r="M3" s="215" t="s">
        <v>339</v>
      </c>
      <c r="N3" s="215" t="s">
        <v>340</v>
      </c>
      <c r="O3" s="188">
        <v>1</v>
      </c>
      <c r="P3" s="189" t="s">
        <v>67</v>
      </c>
      <c r="Q3" s="188">
        <v>4</v>
      </c>
      <c r="R3" s="131" t="s">
        <v>66</v>
      </c>
      <c r="S3" s="190">
        <f>+O3*Q3</f>
        <v>4</v>
      </c>
      <c r="T3" s="254" t="s">
        <v>299</v>
      </c>
      <c r="U3" s="272" t="s">
        <v>465</v>
      </c>
      <c r="V3" s="273" t="s">
        <v>625</v>
      </c>
      <c r="W3" s="274" t="s">
        <v>471</v>
      </c>
      <c r="X3" s="275">
        <v>45809</v>
      </c>
      <c r="Y3" s="276">
        <v>45991</v>
      </c>
      <c r="Z3" s="277" t="s">
        <v>643</v>
      </c>
    </row>
    <row r="4" spans="1:26" ht="110.25" x14ac:dyDescent="0.25">
      <c r="A4" s="243" t="s">
        <v>81</v>
      </c>
      <c r="B4" s="133" t="s">
        <v>80</v>
      </c>
      <c r="C4" s="133" t="s">
        <v>689</v>
      </c>
      <c r="D4" s="133" t="s">
        <v>246</v>
      </c>
      <c r="E4" s="133" t="s">
        <v>206</v>
      </c>
      <c r="F4" s="133" t="s">
        <v>146</v>
      </c>
      <c r="G4" s="133" t="s">
        <v>179</v>
      </c>
      <c r="H4" s="133" t="s">
        <v>250</v>
      </c>
      <c r="I4" s="144" t="s">
        <v>69</v>
      </c>
      <c r="J4" s="144" t="s">
        <v>294</v>
      </c>
      <c r="K4" s="244" t="s">
        <v>298</v>
      </c>
      <c r="L4" s="235" t="s">
        <v>526</v>
      </c>
      <c r="M4" s="133" t="s">
        <v>341</v>
      </c>
      <c r="N4" s="133" t="s">
        <v>342</v>
      </c>
      <c r="O4" s="132">
        <v>1</v>
      </c>
      <c r="P4" s="159" t="s">
        <v>67</v>
      </c>
      <c r="Q4" s="132">
        <v>5</v>
      </c>
      <c r="R4" s="144" t="s">
        <v>294</v>
      </c>
      <c r="S4" s="145">
        <f>+Q4*O4</f>
        <v>5</v>
      </c>
      <c r="T4" s="255" t="s">
        <v>298</v>
      </c>
      <c r="U4" s="235" t="s">
        <v>465</v>
      </c>
      <c r="V4" s="278" t="s">
        <v>599</v>
      </c>
      <c r="W4" s="133" t="s">
        <v>472</v>
      </c>
      <c r="X4" s="279">
        <v>45689</v>
      </c>
      <c r="Y4" s="280">
        <v>45960</v>
      </c>
      <c r="Z4" s="281" t="s">
        <v>644</v>
      </c>
    </row>
    <row r="5" spans="1:26" ht="204.75" x14ac:dyDescent="0.25">
      <c r="A5" s="243" t="s">
        <v>82</v>
      </c>
      <c r="B5" s="133" t="s">
        <v>124</v>
      </c>
      <c r="C5" s="133" t="s">
        <v>683</v>
      </c>
      <c r="D5" s="133" t="s">
        <v>247</v>
      </c>
      <c r="E5" s="133" t="s">
        <v>207</v>
      </c>
      <c r="F5" s="133" t="s">
        <v>147</v>
      </c>
      <c r="G5" s="133" t="s">
        <v>180</v>
      </c>
      <c r="H5" s="133" t="s">
        <v>251</v>
      </c>
      <c r="I5" s="144" t="s">
        <v>68</v>
      </c>
      <c r="J5" s="144" t="s">
        <v>294</v>
      </c>
      <c r="K5" s="244" t="s">
        <v>298</v>
      </c>
      <c r="L5" s="235" t="s">
        <v>527</v>
      </c>
      <c r="M5" s="133" t="s">
        <v>343</v>
      </c>
      <c r="N5" s="133" t="s">
        <v>594</v>
      </c>
      <c r="O5" s="126">
        <v>1</v>
      </c>
      <c r="P5" s="160" t="s">
        <v>67</v>
      </c>
      <c r="Q5" s="124">
        <v>5</v>
      </c>
      <c r="R5" s="144" t="s">
        <v>294</v>
      </c>
      <c r="S5" s="146">
        <f t="shared" ref="S5:S14" si="0">+O5*Q5</f>
        <v>5</v>
      </c>
      <c r="T5" s="255" t="s">
        <v>298</v>
      </c>
      <c r="U5" s="235" t="s">
        <v>465</v>
      </c>
      <c r="V5" s="278" t="s">
        <v>646</v>
      </c>
      <c r="W5" s="133" t="s">
        <v>645</v>
      </c>
      <c r="X5" s="279">
        <v>45809</v>
      </c>
      <c r="Y5" s="280">
        <v>46021</v>
      </c>
      <c r="Z5" s="281" t="s">
        <v>598</v>
      </c>
    </row>
    <row r="6" spans="1:26" ht="204.75" x14ac:dyDescent="0.25">
      <c r="A6" s="243" t="s">
        <v>83</v>
      </c>
      <c r="B6" s="133" t="s">
        <v>126</v>
      </c>
      <c r="C6" s="133" t="s">
        <v>692</v>
      </c>
      <c r="D6" s="133" t="s">
        <v>247</v>
      </c>
      <c r="E6" s="133" t="s">
        <v>208</v>
      </c>
      <c r="F6" s="133" t="s">
        <v>148</v>
      </c>
      <c r="G6" s="133" t="s">
        <v>657</v>
      </c>
      <c r="H6" s="133" t="s">
        <v>252</v>
      </c>
      <c r="I6" s="144" t="s">
        <v>69</v>
      </c>
      <c r="J6" s="144" t="s">
        <v>294</v>
      </c>
      <c r="K6" s="244" t="s">
        <v>298</v>
      </c>
      <c r="L6" s="235" t="s">
        <v>528</v>
      </c>
      <c r="M6" s="133" t="s">
        <v>344</v>
      </c>
      <c r="N6" s="133" t="s">
        <v>404</v>
      </c>
      <c r="O6" s="125">
        <v>1</v>
      </c>
      <c r="P6" s="161" t="s">
        <v>67</v>
      </c>
      <c r="Q6" s="125">
        <v>5</v>
      </c>
      <c r="R6" s="131" t="s">
        <v>294</v>
      </c>
      <c r="S6" s="135">
        <f t="shared" si="0"/>
        <v>5</v>
      </c>
      <c r="T6" s="255" t="s">
        <v>298</v>
      </c>
      <c r="U6" s="235" t="s">
        <v>465</v>
      </c>
      <c r="V6" s="278" t="s">
        <v>698</v>
      </c>
      <c r="W6" s="133" t="s">
        <v>647</v>
      </c>
      <c r="X6" s="279">
        <v>45748</v>
      </c>
      <c r="Y6" s="280">
        <v>45808</v>
      </c>
      <c r="Z6" s="281" t="s">
        <v>600</v>
      </c>
    </row>
    <row r="7" spans="1:26" ht="141.75" x14ac:dyDescent="0.25">
      <c r="A7" s="243" t="s">
        <v>84</v>
      </c>
      <c r="B7" s="133" t="s">
        <v>126</v>
      </c>
      <c r="C7" s="133" t="s">
        <v>692</v>
      </c>
      <c r="D7" s="133" t="s">
        <v>247</v>
      </c>
      <c r="E7" s="133" t="s">
        <v>209</v>
      </c>
      <c r="F7" s="133" t="s">
        <v>149</v>
      </c>
      <c r="G7" s="133" t="s">
        <v>277</v>
      </c>
      <c r="H7" s="133" t="s">
        <v>253</v>
      </c>
      <c r="I7" s="144" t="s">
        <v>69</v>
      </c>
      <c r="J7" s="144" t="s">
        <v>66</v>
      </c>
      <c r="K7" s="244" t="s">
        <v>298</v>
      </c>
      <c r="L7" s="235" t="s">
        <v>529</v>
      </c>
      <c r="M7" s="133" t="s">
        <v>345</v>
      </c>
      <c r="N7" s="133" t="s">
        <v>346</v>
      </c>
      <c r="O7" s="126">
        <v>1</v>
      </c>
      <c r="P7" s="160" t="s">
        <v>67</v>
      </c>
      <c r="Q7" s="126">
        <v>4</v>
      </c>
      <c r="R7" s="144" t="s">
        <v>66</v>
      </c>
      <c r="S7" s="137">
        <f t="shared" si="0"/>
        <v>4</v>
      </c>
      <c r="T7" s="256" t="s">
        <v>299</v>
      </c>
      <c r="U7" s="235" t="s">
        <v>465</v>
      </c>
      <c r="V7" s="278" t="s">
        <v>649</v>
      </c>
      <c r="W7" s="133" t="s">
        <v>648</v>
      </c>
      <c r="X7" s="279">
        <v>45689</v>
      </c>
      <c r="Y7" s="280">
        <v>46022</v>
      </c>
      <c r="Z7" s="281" t="s">
        <v>601</v>
      </c>
    </row>
    <row r="8" spans="1:26" ht="173.25" x14ac:dyDescent="0.25">
      <c r="A8" s="243" t="s">
        <v>85</v>
      </c>
      <c r="B8" s="133" t="s">
        <v>86</v>
      </c>
      <c r="C8" s="133" t="s">
        <v>693</v>
      </c>
      <c r="D8" s="133" t="s">
        <v>246</v>
      </c>
      <c r="E8" s="133" t="s">
        <v>281</v>
      </c>
      <c r="F8" s="133" t="s">
        <v>150</v>
      </c>
      <c r="G8" s="133" t="s">
        <v>181</v>
      </c>
      <c r="H8" s="133" t="s">
        <v>254</v>
      </c>
      <c r="I8" s="144" t="s">
        <v>69</v>
      </c>
      <c r="J8" s="144" t="s">
        <v>66</v>
      </c>
      <c r="K8" s="244" t="s">
        <v>298</v>
      </c>
      <c r="L8" s="235" t="s">
        <v>530</v>
      </c>
      <c r="M8" s="133" t="s">
        <v>397</v>
      </c>
      <c r="N8" s="133" t="s">
        <v>396</v>
      </c>
      <c r="O8" s="126">
        <v>1</v>
      </c>
      <c r="P8" s="160" t="s">
        <v>67</v>
      </c>
      <c r="Q8" s="126">
        <v>4</v>
      </c>
      <c r="R8" s="144" t="s">
        <v>66</v>
      </c>
      <c r="S8" s="137">
        <f t="shared" si="0"/>
        <v>4</v>
      </c>
      <c r="T8" s="256" t="s">
        <v>299</v>
      </c>
      <c r="U8" s="235" t="s">
        <v>465</v>
      </c>
      <c r="V8" s="278" t="s">
        <v>650</v>
      </c>
      <c r="W8" s="133" t="s">
        <v>473</v>
      </c>
      <c r="X8" s="279">
        <v>45658</v>
      </c>
      <c r="Y8" s="280">
        <v>46022</v>
      </c>
      <c r="Z8" s="281" t="s">
        <v>602</v>
      </c>
    </row>
    <row r="9" spans="1:26" ht="126" x14ac:dyDescent="0.25">
      <c r="A9" s="243" t="s">
        <v>87</v>
      </c>
      <c r="B9" s="133" t="s">
        <v>132</v>
      </c>
      <c r="C9" s="133" t="s">
        <v>695</v>
      </c>
      <c r="D9" s="133" t="s">
        <v>247</v>
      </c>
      <c r="E9" s="133" t="s">
        <v>210</v>
      </c>
      <c r="F9" s="133" t="s">
        <v>151</v>
      </c>
      <c r="G9" s="133" t="s">
        <v>592</v>
      </c>
      <c r="H9" s="133" t="s">
        <v>658</v>
      </c>
      <c r="I9" s="144" t="s">
        <v>69</v>
      </c>
      <c r="J9" s="144" t="s">
        <v>66</v>
      </c>
      <c r="K9" s="244" t="s">
        <v>298</v>
      </c>
      <c r="L9" s="235" t="s">
        <v>531</v>
      </c>
      <c r="M9" s="133" t="s">
        <v>347</v>
      </c>
      <c r="N9" s="133" t="s">
        <v>348</v>
      </c>
      <c r="O9" s="176">
        <v>1</v>
      </c>
      <c r="P9" s="162" t="s">
        <v>67</v>
      </c>
      <c r="Q9" s="126">
        <v>4</v>
      </c>
      <c r="R9" s="144" t="s">
        <v>66</v>
      </c>
      <c r="S9" s="137">
        <f t="shared" si="0"/>
        <v>4</v>
      </c>
      <c r="T9" s="256" t="s">
        <v>299</v>
      </c>
      <c r="U9" s="235" t="s">
        <v>465</v>
      </c>
      <c r="V9" s="278" t="s">
        <v>474</v>
      </c>
      <c r="W9" s="133" t="s">
        <v>475</v>
      </c>
      <c r="X9" s="279">
        <v>45658</v>
      </c>
      <c r="Y9" s="280">
        <v>46022</v>
      </c>
      <c r="Z9" s="281" t="s">
        <v>603</v>
      </c>
    </row>
    <row r="10" spans="1:26" ht="110.25" x14ac:dyDescent="0.25">
      <c r="A10" s="243" t="s">
        <v>88</v>
      </c>
      <c r="B10" s="133" t="s">
        <v>89</v>
      </c>
      <c r="C10" s="133" t="s">
        <v>697</v>
      </c>
      <c r="D10" s="133" t="s">
        <v>246</v>
      </c>
      <c r="E10" s="133" t="s">
        <v>211</v>
      </c>
      <c r="F10" s="133" t="s">
        <v>152</v>
      </c>
      <c r="G10" s="133" t="s">
        <v>182</v>
      </c>
      <c r="H10" s="133" t="s">
        <v>255</v>
      </c>
      <c r="I10" s="144" t="s">
        <v>69</v>
      </c>
      <c r="J10" s="144" t="s">
        <v>66</v>
      </c>
      <c r="K10" s="244" t="s">
        <v>298</v>
      </c>
      <c r="L10" s="235" t="s">
        <v>532</v>
      </c>
      <c r="M10" s="133" t="s">
        <v>349</v>
      </c>
      <c r="N10" s="133" t="s">
        <v>350</v>
      </c>
      <c r="O10" s="176">
        <v>1</v>
      </c>
      <c r="P10" s="162" t="s">
        <v>67</v>
      </c>
      <c r="Q10" s="126">
        <v>4</v>
      </c>
      <c r="R10" s="144" t="s">
        <v>66</v>
      </c>
      <c r="S10" s="137">
        <f t="shared" si="0"/>
        <v>4</v>
      </c>
      <c r="T10" s="256" t="s">
        <v>299</v>
      </c>
      <c r="U10" s="235" t="s">
        <v>465</v>
      </c>
      <c r="V10" s="278" t="s">
        <v>678</v>
      </c>
      <c r="W10" s="133" t="s">
        <v>476</v>
      </c>
      <c r="X10" s="279">
        <v>45672</v>
      </c>
      <c r="Y10" s="280">
        <v>45762</v>
      </c>
      <c r="Z10" s="281" t="s">
        <v>604</v>
      </c>
    </row>
    <row r="11" spans="1:26" ht="94.5" x14ac:dyDescent="0.25">
      <c r="A11" s="243" t="s">
        <v>90</v>
      </c>
      <c r="B11" s="133" t="s">
        <v>89</v>
      </c>
      <c r="C11" s="133" t="s">
        <v>697</v>
      </c>
      <c r="D11" s="133" t="s">
        <v>246</v>
      </c>
      <c r="E11" s="133" t="s">
        <v>212</v>
      </c>
      <c r="F11" s="133" t="s">
        <v>153</v>
      </c>
      <c r="G11" s="133" t="s">
        <v>183</v>
      </c>
      <c r="H11" s="133" t="s">
        <v>255</v>
      </c>
      <c r="I11" s="144" t="s">
        <v>68</v>
      </c>
      <c r="J11" s="144" t="s">
        <v>66</v>
      </c>
      <c r="K11" s="244" t="s">
        <v>299</v>
      </c>
      <c r="L11" s="235" t="s">
        <v>533</v>
      </c>
      <c r="M11" s="133" t="s">
        <v>351</v>
      </c>
      <c r="N11" s="133" t="s">
        <v>676</v>
      </c>
      <c r="O11" s="176">
        <v>1</v>
      </c>
      <c r="P11" s="162" t="s">
        <v>67</v>
      </c>
      <c r="Q11" s="126">
        <v>4</v>
      </c>
      <c r="R11" s="144" t="s">
        <v>66</v>
      </c>
      <c r="S11" s="137">
        <f t="shared" si="0"/>
        <v>4</v>
      </c>
      <c r="T11" s="256" t="s">
        <v>299</v>
      </c>
      <c r="U11" s="235" t="s">
        <v>465</v>
      </c>
      <c r="V11" s="278" t="s">
        <v>679</v>
      </c>
      <c r="W11" s="133" t="s">
        <v>477</v>
      </c>
      <c r="X11" s="279">
        <v>45323</v>
      </c>
      <c r="Y11" s="280">
        <v>45580</v>
      </c>
      <c r="Z11" s="281" t="s">
        <v>605</v>
      </c>
    </row>
    <row r="12" spans="1:26" ht="110.25" x14ac:dyDescent="0.25">
      <c r="A12" s="243" t="s">
        <v>91</v>
      </c>
      <c r="B12" s="133" t="s">
        <v>89</v>
      </c>
      <c r="C12" s="133" t="s">
        <v>694</v>
      </c>
      <c r="D12" s="133" t="s">
        <v>246</v>
      </c>
      <c r="E12" s="133" t="s">
        <v>213</v>
      </c>
      <c r="F12" s="133" t="s">
        <v>154</v>
      </c>
      <c r="G12" s="133" t="s">
        <v>184</v>
      </c>
      <c r="H12" s="133" t="s">
        <v>256</v>
      </c>
      <c r="I12" s="144" t="s">
        <v>69</v>
      </c>
      <c r="J12" s="144" t="s">
        <v>66</v>
      </c>
      <c r="K12" s="244" t="s">
        <v>298</v>
      </c>
      <c r="L12" s="235" t="s">
        <v>534</v>
      </c>
      <c r="M12" s="133" t="s">
        <v>352</v>
      </c>
      <c r="N12" s="133" t="s">
        <v>353</v>
      </c>
      <c r="O12" s="125">
        <v>1</v>
      </c>
      <c r="P12" s="161" t="s">
        <v>67</v>
      </c>
      <c r="Q12" s="126">
        <v>4</v>
      </c>
      <c r="R12" s="144" t="s">
        <v>66</v>
      </c>
      <c r="S12" s="137">
        <f t="shared" si="0"/>
        <v>4</v>
      </c>
      <c r="T12" s="257" t="s">
        <v>299</v>
      </c>
      <c r="U12" s="235" t="s">
        <v>465</v>
      </c>
      <c r="V12" s="278" t="s">
        <v>615</v>
      </c>
      <c r="W12" s="133" t="s">
        <v>477</v>
      </c>
      <c r="X12" s="279">
        <v>45717</v>
      </c>
      <c r="Y12" s="280">
        <v>45961</v>
      </c>
      <c r="Z12" s="281" t="s">
        <v>606</v>
      </c>
    </row>
    <row r="13" spans="1:26" ht="94.5" x14ac:dyDescent="0.25">
      <c r="A13" s="243" t="s">
        <v>92</v>
      </c>
      <c r="B13" s="133" t="s">
        <v>130</v>
      </c>
      <c r="C13" s="133" t="s">
        <v>685</v>
      </c>
      <c r="D13" s="133" t="s">
        <v>247</v>
      </c>
      <c r="E13" s="133" t="s">
        <v>212</v>
      </c>
      <c r="F13" s="133" t="s">
        <v>155</v>
      </c>
      <c r="G13" s="133" t="s">
        <v>185</v>
      </c>
      <c r="H13" s="133" t="s">
        <v>257</v>
      </c>
      <c r="I13" s="144" t="s">
        <v>69</v>
      </c>
      <c r="J13" s="144" t="s">
        <v>294</v>
      </c>
      <c r="K13" s="244" t="s">
        <v>298</v>
      </c>
      <c r="L13" s="235" t="s">
        <v>535</v>
      </c>
      <c r="M13" s="133" t="s">
        <v>354</v>
      </c>
      <c r="N13" s="133" t="s">
        <v>398</v>
      </c>
      <c r="O13" s="126">
        <v>1</v>
      </c>
      <c r="P13" s="160" t="s">
        <v>67</v>
      </c>
      <c r="Q13" s="126">
        <v>5</v>
      </c>
      <c r="R13" s="144" t="s">
        <v>294</v>
      </c>
      <c r="S13" s="135">
        <f t="shared" si="0"/>
        <v>5</v>
      </c>
      <c r="T13" s="256" t="s">
        <v>298</v>
      </c>
      <c r="U13" s="235" t="s">
        <v>465</v>
      </c>
      <c r="V13" s="278" t="s">
        <v>633</v>
      </c>
      <c r="W13" s="133" t="s">
        <v>478</v>
      </c>
      <c r="X13" s="279">
        <v>45717</v>
      </c>
      <c r="Y13" s="280">
        <v>45991</v>
      </c>
      <c r="Z13" s="281" t="s">
        <v>636</v>
      </c>
    </row>
    <row r="14" spans="1:26" ht="173.25" x14ac:dyDescent="0.25">
      <c r="A14" s="243" t="s">
        <v>93</v>
      </c>
      <c r="B14" s="133" t="s">
        <v>130</v>
      </c>
      <c r="C14" s="133" t="s">
        <v>685</v>
      </c>
      <c r="D14" s="133" t="s">
        <v>247</v>
      </c>
      <c r="E14" s="133" t="s">
        <v>214</v>
      </c>
      <c r="F14" s="133" t="s">
        <v>156</v>
      </c>
      <c r="G14" s="133" t="s">
        <v>278</v>
      </c>
      <c r="H14" s="133" t="s">
        <v>257</v>
      </c>
      <c r="I14" s="144" t="s">
        <v>69</v>
      </c>
      <c r="J14" s="144" t="s">
        <v>294</v>
      </c>
      <c r="K14" s="244" t="s">
        <v>298</v>
      </c>
      <c r="L14" s="235" t="s">
        <v>536</v>
      </c>
      <c r="M14" s="133" t="s">
        <v>355</v>
      </c>
      <c r="N14" s="133" t="s">
        <v>405</v>
      </c>
      <c r="O14" s="126">
        <v>1</v>
      </c>
      <c r="P14" s="160" t="s">
        <v>67</v>
      </c>
      <c r="Q14" s="126">
        <v>5</v>
      </c>
      <c r="R14" s="144" t="s">
        <v>294</v>
      </c>
      <c r="S14" s="135">
        <f t="shared" si="0"/>
        <v>5</v>
      </c>
      <c r="T14" s="256" t="s">
        <v>298</v>
      </c>
      <c r="U14" s="235" t="s">
        <v>465</v>
      </c>
      <c r="V14" s="278" t="s">
        <v>607</v>
      </c>
      <c r="W14" s="133" t="s">
        <v>478</v>
      </c>
      <c r="X14" s="279">
        <v>45748</v>
      </c>
      <c r="Y14" s="280">
        <v>46022</v>
      </c>
      <c r="Z14" s="281" t="s">
        <v>609</v>
      </c>
    </row>
    <row r="15" spans="1:26" ht="252" x14ac:dyDescent="0.25">
      <c r="A15" s="243" t="s">
        <v>94</v>
      </c>
      <c r="B15" s="133" t="s">
        <v>130</v>
      </c>
      <c r="C15" s="133" t="s">
        <v>685</v>
      </c>
      <c r="D15" s="133" t="s">
        <v>247</v>
      </c>
      <c r="E15" s="133" t="s">
        <v>215</v>
      </c>
      <c r="F15" s="133" t="s">
        <v>157</v>
      </c>
      <c r="G15" s="133" t="s">
        <v>186</v>
      </c>
      <c r="H15" s="133" t="s">
        <v>258</v>
      </c>
      <c r="I15" s="245"/>
      <c r="J15" s="202"/>
      <c r="K15" s="120"/>
      <c r="L15" s="235" t="s">
        <v>537</v>
      </c>
      <c r="M15" s="133" t="s">
        <v>356</v>
      </c>
      <c r="N15" s="133" t="s">
        <v>449</v>
      </c>
      <c r="O15" s="177"/>
      <c r="P15" s="163"/>
      <c r="Q15" s="134"/>
      <c r="R15" s="191"/>
      <c r="S15" s="134"/>
      <c r="T15" s="258"/>
      <c r="U15" s="282"/>
      <c r="V15" s="278" t="s">
        <v>616</v>
      </c>
      <c r="W15" s="133" t="s">
        <v>479</v>
      </c>
      <c r="X15" s="279">
        <v>45809</v>
      </c>
      <c r="Y15" s="280">
        <v>46022</v>
      </c>
      <c r="Z15" s="281" t="s">
        <v>608</v>
      </c>
    </row>
    <row r="16" spans="1:26" ht="204.75" x14ac:dyDescent="0.25">
      <c r="A16" s="243" t="s">
        <v>94</v>
      </c>
      <c r="B16" s="133" t="s">
        <v>130</v>
      </c>
      <c r="C16" s="133" t="s">
        <v>685</v>
      </c>
      <c r="D16" s="133" t="s">
        <v>247</v>
      </c>
      <c r="E16" s="133" t="s">
        <v>216</v>
      </c>
      <c r="F16" s="133" t="s">
        <v>157</v>
      </c>
      <c r="G16" s="133" t="s">
        <v>186</v>
      </c>
      <c r="H16" s="133" t="s">
        <v>258</v>
      </c>
      <c r="I16" s="192" t="s">
        <v>68</v>
      </c>
      <c r="J16" s="203" t="s">
        <v>294</v>
      </c>
      <c r="K16" s="123" t="s">
        <v>298</v>
      </c>
      <c r="L16" s="235" t="s">
        <v>538</v>
      </c>
      <c r="M16" s="133" t="s">
        <v>357</v>
      </c>
      <c r="N16" s="133" t="s">
        <v>617</v>
      </c>
      <c r="O16" s="178">
        <v>1</v>
      </c>
      <c r="P16" s="164" t="s">
        <v>67</v>
      </c>
      <c r="Q16" s="130">
        <v>5</v>
      </c>
      <c r="R16" s="192" t="s">
        <v>294</v>
      </c>
      <c r="S16" s="150">
        <f>+O16*Q16</f>
        <v>5</v>
      </c>
      <c r="T16" s="259" t="s">
        <v>298</v>
      </c>
      <c r="U16" s="283" t="s">
        <v>465</v>
      </c>
      <c r="V16" s="278" t="s">
        <v>480</v>
      </c>
      <c r="W16" s="133" t="s">
        <v>481</v>
      </c>
      <c r="X16" s="279">
        <v>45717</v>
      </c>
      <c r="Y16" s="280">
        <v>45991</v>
      </c>
      <c r="Z16" s="281" t="s">
        <v>610</v>
      </c>
    </row>
    <row r="17" spans="1:26" ht="126" x14ac:dyDescent="0.25">
      <c r="A17" s="243" t="s">
        <v>95</v>
      </c>
      <c r="B17" s="133" t="s">
        <v>130</v>
      </c>
      <c r="C17" s="133" t="s">
        <v>684</v>
      </c>
      <c r="D17" s="133" t="s">
        <v>247</v>
      </c>
      <c r="E17" s="133" t="s">
        <v>217</v>
      </c>
      <c r="F17" s="133" t="s">
        <v>661</v>
      </c>
      <c r="G17" s="133" t="s">
        <v>187</v>
      </c>
      <c r="H17" s="133" t="s">
        <v>259</v>
      </c>
      <c r="I17" s="144" t="s">
        <v>69</v>
      </c>
      <c r="J17" s="144" t="s">
        <v>66</v>
      </c>
      <c r="K17" s="244" t="s">
        <v>298</v>
      </c>
      <c r="L17" s="235" t="s">
        <v>539</v>
      </c>
      <c r="M17" s="133" t="s">
        <v>358</v>
      </c>
      <c r="N17" s="133" t="s">
        <v>359</v>
      </c>
      <c r="O17" s="128">
        <v>1</v>
      </c>
      <c r="P17" s="165" t="s">
        <v>67</v>
      </c>
      <c r="Q17" s="126">
        <v>4</v>
      </c>
      <c r="R17" s="144" t="s">
        <v>66</v>
      </c>
      <c r="S17" s="137">
        <f>+O17*Q17</f>
        <v>4</v>
      </c>
      <c r="T17" s="260" t="s">
        <v>299</v>
      </c>
      <c r="U17" s="235" t="s">
        <v>465</v>
      </c>
      <c r="V17" s="278" t="s">
        <v>482</v>
      </c>
      <c r="W17" s="133" t="s">
        <v>611</v>
      </c>
      <c r="X17" s="279">
        <v>45809</v>
      </c>
      <c r="Y17" s="280">
        <v>45900</v>
      </c>
      <c r="Z17" s="281" t="s">
        <v>612</v>
      </c>
    </row>
    <row r="18" spans="1:26" ht="141.75" x14ac:dyDescent="0.25">
      <c r="A18" s="243" t="s">
        <v>96</v>
      </c>
      <c r="B18" s="133" t="s">
        <v>130</v>
      </c>
      <c r="C18" s="133" t="s">
        <v>684</v>
      </c>
      <c r="D18" s="133" t="s">
        <v>247</v>
      </c>
      <c r="E18" s="133" t="s">
        <v>218</v>
      </c>
      <c r="F18" s="133" t="s">
        <v>158</v>
      </c>
      <c r="G18" s="133" t="s">
        <v>188</v>
      </c>
      <c r="H18" s="133" t="s">
        <v>287</v>
      </c>
      <c r="I18" s="144" t="s">
        <v>69</v>
      </c>
      <c r="J18" s="144" t="s">
        <v>294</v>
      </c>
      <c r="K18" s="244" t="s">
        <v>298</v>
      </c>
      <c r="L18" s="235" t="s">
        <v>540</v>
      </c>
      <c r="M18" s="133" t="s">
        <v>360</v>
      </c>
      <c r="N18" s="133" t="s">
        <v>453</v>
      </c>
      <c r="O18" s="128">
        <v>1</v>
      </c>
      <c r="P18" s="165" t="s">
        <v>67</v>
      </c>
      <c r="Q18" s="128">
        <v>5</v>
      </c>
      <c r="R18" s="144" t="s">
        <v>294</v>
      </c>
      <c r="S18" s="151">
        <f>+O18*Q18</f>
        <v>5</v>
      </c>
      <c r="T18" s="260" t="s">
        <v>298</v>
      </c>
      <c r="U18" s="235" t="s">
        <v>465</v>
      </c>
      <c r="V18" s="278" t="s">
        <v>483</v>
      </c>
      <c r="W18" s="133" t="s">
        <v>484</v>
      </c>
      <c r="X18" s="279">
        <v>45779</v>
      </c>
      <c r="Y18" s="280">
        <v>45900</v>
      </c>
      <c r="Z18" s="281" t="s">
        <v>613</v>
      </c>
    </row>
    <row r="19" spans="1:26" ht="189" x14ac:dyDescent="0.25">
      <c r="A19" s="243" t="s">
        <v>97</v>
      </c>
      <c r="B19" s="133" t="s">
        <v>130</v>
      </c>
      <c r="C19" s="133" t="s">
        <v>684</v>
      </c>
      <c r="D19" s="133" t="s">
        <v>246</v>
      </c>
      <c r="E19" s="133" t="s">
        <v>219</v>
      </c>
      <c r="F19" s="133" t="s">
        <v>159</v>
      </c>
      <c r="G19" s="133" t="s">
        <v>189</v>
      </c>
      <c r="H19" s="133" t="s">
        <v>260</v>
      </c>
      <c r="I19" s="144" t="s">
        <v>69</v>
      </c>
      <c r="J19" s="144" t="s">
        <v>294</v>
      </c>
      <c r="K19" s="244" t="s">
        <v>298</v>
      </c>
      <c r="L19" s="235" t="s">
        <v>541</v>
      </c>
      <c r="M19" s="133" t="s">
        <v>361</v>
      </c>
      <c r="N19" s="133" t="s">
        <v>454</v>
      </c>
      <c r="O19" s="128">
        <v>1</v>
      </c>
      <c r="P19" s="165" t="s">
        <v>67</v>
      </c>
      <c r="Q19" s="128">
        <v>5</v>
      </c>
      <c r="R19" s="144" t="s">
        <v>294</v>
      </c>
      <c r="S19" s="151">
        <f>+O19*Q19</f>
        <v>5</v>
      </c>
      <c r="T19" s="260" t="s">
        <v>298</v>
      </c>
      <c r="U19" s="235" t="s">
        <v>465</v>
      </c>
      <c r="V19" s="278" t="s">
        <v>485</v>
      </c>
      <c r="W19" s="133" t="s">
        <v>651</v>
      </c>
      <c r="X19" s="279">
        <v>45809</v>
      </c>
      <c r="Y19" s="280">
        <v>45900</v>
      </c>
      <c r="Z19" s="281" t="s">
        <v>614</v>
      </c>
    </row>
    <row r="20" spans="1:26" ht="126" x14ac:dyDescent="0.25">
      <c r="A20" s="243" t="s">
        <v>98</v>
      </c>
      <c r="B20" s="133" t="s">
        <v>130</v>
      </c>
      <c r="C20" s="133" t="s">
        <v>686</v>
      </c>
      <c r="D20" s="133" t="s">
        <v>246</v>
      </c>
      <c r="E20" s="133" t="s">
        <v>220</v>
      </c>
      <c r="F20" s="133" t="s">
        <v>160</v>
      </c>
      <c r="G20" s="133" t="s">
        <v>190</v>
      </c>
      <c r="H20" s="133" t="s">
        <v>261</v>
      </c>
      <c r="I20" s="193" t="s">
        <v>69</v>
      </c>
      <c r="J20" s="154" t="s">
        <v>294</v>
      </c>
      <c r="K20" s="121" t="s">
        <v>298</v>
      </c>
      <c r="L20" s="235" t="s">
        <v>542</v>
      </c>
      <c r="M20" s="133" t="s">
        <v>362</v>
      </c>
      <c r="N20" s="133" t="s">
        <v>363</v>
      </c>
      <c r="O20" s="179">
        <v>1</v>
      </c>
      <c r="P20" s="166" t="s">
        <v>67</v>
      </c>
      <c r="Q20" s="129">
        <v>5</v>
      </c>
      <c r="R20" s="193" t="s">
        <v>294</v>
      </c>
      <c r="S20" s="152">
        <f>+O20*Q20</f>
        <v>5</v>
      </c>
      <c r="T20" s="261" t="s">
        <v>298</v>
      </c>
      <c r="U20" s="284"/>
      <c r="V20" s="285"/>
      <c r="W20" s="286"/>
      <c r="X20" s="287"/>
      <c r="Y20" s="288"/>
      <c r="Z20" s="289"/>
    </row>
    <row r="21" spans="1:26" ht="141.75" x14ac:dyDescent="0.25">
      <c r="A21" s="243" t="s">
        <v>98</v>
      </c>
      <c r="B21" s="133" t="s">
        <v>130</v>
      </c>
      <c r="C21" s="133" t="s">
        <v>686</v>
      </c>
      <c r="D21" s="133" t="s">
        <v>246</v>
      </c>
      <c r="E21" s="133" t="s">
        <v>220</v>
      </c>
      <c r="F21" s="133" t="s">
        <v>160</v>
      </c>
      <c r="G21" s="133" t="s">
        <v>190</v>
      </c>
      <c r="H21" s="133" t="s">
        <v>261</v>
      </c>
      <c r="I21" s="246"/>
      <c r="J21" s="155"/>
      <c r="K21" s="120"/>
      <c r="L21" s="235" t="s">
        <v>543</v>
      </c>
      <c r="M21" s="133" t="s">
        <v>364</v>
      </c>
      <c r="N21" s="133" t="s">
        <v>365</v>
      </c>
      <c r="O21" s="180"/>
      <c r="P21" s="167"/>
      <c r="Q21" s="136"/>
      <c r="R21" s="191"/>
      <c r="S21" s="136"/>
      <c r="T21" s="262"/>
      <c r="U21" s="290" t="s">
        <v>465</v>
      </c>
      <c r="V21" s="291" t="s">
        <v>626</v>
      </c>
      <c r="W21" s="292" t="s">
        <v>652</v>
      </c>
      <c r="X21" s="293">
        <v>45675</v>
      </c>
      <c r="Y21" s="294">
        <v>45747</v>
      </c>
      <c r="Z21" s="295" t="s">
        <v>632</v>
      </c>
    </row>
    <row r="22" spans="1:26" ht="141.75" x14ac:dyDescent="0.25">
      <c r="A22" s="243" t="s">
        <v>99</v>
      </c>
      <c r="B22" s="133" t="s">
        <v>130</v>
      </c>
      <c r="C22" s="133" t="s">
        <v>687</v>
      </c>
      <c r="D22" s="133" t="s">
        <v>247</v>
      </c>
      <c r="E22" s="133" t="s">
        <v>221</v>
      </c>
      <c r="F22" s="133" t="s">
        <v>161</v>
      </c>
      <c r="G22" s="133" t="s">
        <v>191</v>
      </c>
      <c r="H22" s="133" t="s">
        <v>262</v>
      </c>
      <c r="I22" s="144" t="s">
        <v>69</v>
      </c>
      <c r="J22" s="144" t="s">
        <v>294</v>
      </c>
      <c r="K22" s="244" t="s">
        <v>298</v>
      </c>
      <c r="L22" s="235" t="s">
        <v>544</v>
      </c>
      <c r="M22" s="133" t="s">
        <v>366</v>
      </c>
      <c r="N22" s="133" t="s">
        <v>406</v>
      </c>
      <c r="O22" s="125">
        <v>1</v>
      </c>
      <c r="P22" s="161" t="s">
        <v>67</v>
      </c>
      <c r="Q22" s="125">
        <v>5</v>
      </c>
      <c r="R22" s="144" t="s">
        <v>294</v>
      </c>
      <c r="S22" s="153">
        <f>+O22*Q22</f>
        <v>5</v>
      </c>
      <c r="T22" s="257" t="s">
        <v>298</v>
      </c>
      <c r="U22" s="235" t="s">
        <v>465</v>
      </c>
      <c r="V22" s="278" t="s">
        <v>486</v>
      </c>
      <c r="W22" s="133" t="s">
        <v>487</v>
      </c>
      <c r="X22" s="279">
        <v>45748</v>
      </c>
      <c r="Y22" s="280">
        <v>45869</v>
      </c>
      <c r="Z22" s="281" t="s">
        <v>488</v>
      </c>
    </row>
    <row r="23" spans="1:26" ht="78.75" x14ac:dyDescent="0.25">
      <c r="A23" s="243" t="s">
        <v>100</v>
      </c>
      <c r="B23" s="133" t="s">
        <v>130</v>
      </c>
      <c r="C23" s="133" t="s">
        <v>687</v>
      </c>
      <c r="D23" s="133" t="s">
        <v>247</v>
      </c>
      <c r="E23" s="133" t="s">
        <v>222</v>
      </c>
      <c r="F23" s="133" t="s">
        <v>162</v>
      </c>
      <c r="G23" s="133" t="s">
        <v>192</v>
      </c>
      <c r="H23" s="133" t="s">
        <v>262</v>
      </c>
      <c r="I23" s="144" t="s">
        <v>69</v>
      </c>
      <c r="J23" s="144" t="s">
        <v>294</v>
      </c>
      <c r="K23" s="244" t="s">
        <v>298</v>
      </c>
      <c r="L23" s="235" t="s">
        <v>545</v>
      </c>
      <c r="M23" s="133" t="s">
        <v>362</v>
      </c>
      <c r="N23" s="133" t="s">
        <v>407</v>
      </c>
      <c r="O23" s="125">
        <v>1</v>
      </c>
      <c r="P23" s="161" t="s">
        <v>67</v>
      </c>
      <c r="Q23" s="125">
        <v>5</v>
      </c>
      <c r="R23" s="144" t="s">
        <v>294</v>
      </c>
      <c r="S23" s="153">
        <f>+O23*Q23</f>
        <v>5</v>
      </c>
      <c r="T23" s="257" t="s">
        <v>298</v>
      </c>
      <c r="U23" s="235" t="s">
        <v>465</v>
      </c>
      <c r="V23" s="278" t="s">
        <v>627</v>
      </c>
      <c r="W23" s="133" t="s">
        <v>489</v>
      </c>
      <c r="X23" s="279">
        <v>45703</v>
      </c>
      <c r="Y23" s="280">
        <v>46022</v>
      </c>
      <c r="Z23" s="281" t="s">
        <v>628</v>
      </c>
    </row>
    <row r="24" spans="1:26" ht="126" x14ac:dyDescent="0.25">
      <c r="A24" s="243" t="s">
        <v>101</v>
      </c>
      <c r="B24" s="133" t="s">
        <v>130</v>
      </c>
      <c r="C24" s="133" t="s">
        <v>687</v>
      </c>
      <c r="D24" s="133" t="s">
        <v>247</v>
      </c>
      <c r="E24" s="133" t="s">
        <v>223</v>
      </c>
      <c r="F24" s="133" t="s">
        <v>163</v>
      </c>
      <c r="G24" s="133" t="s">
        <v>193</v>
      </c>
      <c r="H24" s="133" t="s">
        <v>263</v>
      </c>
      <c r="I24" s="144" t="s">
        <v>71</v>
      </c>
      <c r="J24" s="144" t="s">
        <v>294</v>
      </c>
      <c r="K24" s="244" t="s">
        <v>298</v>
      </c>
      <c r="L24" s="235" t="s">
        <v>546</v>
      </c>
      <c r="M24" s="133" t="s">
        <v>367</v>
      </c>
      <c r="N24" s="133" t="s">
        <v>450</v>
      </c>
      <c r="O24" s="125">
        <v>3</v>
      </c>
      <c r="P24" s="161" t="s">
        <v>69</v>
      </c>
      <c r="Q24" s="125">
        <v>5</v>
      </c>
      <c r="R24" s="144" t="s">
        <v>294</v>
      </c>
      <c r="S24" s="153">
        <f>+O24*Q24</f>
        <v>15</v>
      </c>
      <c r="T24" s="257" t="s">
        <v>298</v>
      </c>
      <c r="U24" s="235" t="s">
        <v>465</v>
      </c>
      <c r="V24" s="278" t="s">
        <v>490</v>
      </c>
      <c r="W24" s="133" t="s">
        <v>618</v>
      </c>
      <c r="X24" s="279">
        <v>45762</v>
      </c>
      <c r="Y24" s="280">
        <v>45991</v>
      </c>
      <c r="Z24" s="281" t="s">
        <v>491</v>
      </c>
    </row>
    <row r="25" spans="1:26" ht="141.75" x14ac:dyDescent="0.25">
      <c r="A25" s="243" t="s">
        <v>102</v>
      </c>
      <c r="B25" s="133" t="s">
        <v>134</v>
      </c>
      <c r="C25" s="133" t="s">
        <v>682</v>
      </c>
      <c r="D25" s="133" t="s">
        <v>248</v>
      </c>
      <c r="E25" s="133" t="s">
        <v>224</v>
      </c>
      <c r="F25" s="133" t="s">
        <v>164</v>
      </c>
      <c r="G25" s="133" t="s">
        <v>194</v>
      </c>
      <c r="H25" s="133" t="s">
        <v>264</v>
      </c>
      <c r="I25" s="144" t="s">
        <v>69</v>
      </c>
      <c r="J25" s="144" t="s">
        <v>66</v>
      </c>
      <c r="K25" s="244" t="s">
        <v>298</v>
      </c>
      <c r="L25" s="235" t="s">
        <v>547</v>
      </c>
      <c r="M25" s="133" t="s">
        <v>368</v>
      </c>
      <c r="N25" s="133" t="s">
        <v>402</v>
      </c>
      <c r="O25" s="125">
        <v>1</v>
      </c>
      <c r="P25" s="161" t="s">
        <v>67</v>
      </c>
      <c r="Q25" s="126">
        <v>4</v>
      </c>
      <c r="R25" s="144" t="s">
        <v>66</v>
      </c>
      <c r="S25" s="137">
        <v>4</v>
      </c>
      <c r="T25" s="257" t="s">
        <v>299</v>
      </c>
      <c r="U25" s="235" t="s">
        <v>465</v>
      </c>
      <c r="V25" s="278" t="s">
        <v>653</v>
      </c>
      <c r="W25" s="133" t="s">
        <v>492</v>
      </c>
      <c r="X25" s="279">
        <v>45698</v>
      </c>
      <c r="Y25" s="280">
        <v>46022</v>
      </c>
      <c r="Z25" s="281" t="s">
        <v>637</v>
      </c>
    </row>
    <row r="26" spans="1:26" ht="126" x14ac:dyDescent="0.25">
      <c r="A26" s="243" t="s">
        <v>103</v>
      </c>
      <c r="B26" s="133" t="s">
        <v>134</v>
      </c>
      <c r="C26" s="133" t="s">
        <v>682</v>
      </c>
      <c r="D26" s="133" t="s">
        <v>247</v>
      </c>
      <c r="E26" s="133" t="s">
        <v>225</v>
      </c>
      <c r="F26" s="133" t="s">
        <v>165</v>
      </c>
      <c r="G26" s="133" t="s">
        <v>195</v>
      </c>
      <c r="H26" s="133" t="s">
        <v>265</v>
      </c>
      <c r="I26" s="144" t="s">
        <v>69</v>
      </c>
      <c r="J26" s="144" t="s">
        <v>66</v>
      </c>
      <c r="K26" s="244" t="s">
        <v>298</v>
      </c>
      <c r="L26" s="235" t="s">
        <v>548</v>
      </c>
      <c r="M26" s="133" t="s">
        <v>369</v>
      </c>
      <c r="N26" s="133" t="s">
        <v>370</v>
      </c>
      <c r="O26" s="125">
        <v>1</v>
      </c>
      <c r="P26" s="161" t="s">
        <v>67</v>
      </c>
      <c r="Q26" s="126">
        <v>4</v>
      </c>
      <c r="R26" s="144" t="s">
        <v>66</v>
      </c>
      <c r="S26" s="137">
        <v>4</v>
      </c>
      <c r="T26" s="257" t="s">
        <v>299</v>
      </c>
      <c r="U26" s="235" t="s">
        <v>465</v>
      </c>
      <c r="V26" s="278" t="s">
        <v>493</v>
      </c>
      <c r="W26" s="133" t="s">
        <v>494</v>
      </c>
      <c r="X26" s="279">
        <v>45698</v>
      </c>
      <c r="Y26" s="280">
        <v>46022</v>
      </c>
      <c r="Z26" s="281" t="s">
        <v>495</v>
      </c>
    </row>
    <row r="27" spans="1:26" ht="110.25" x14ac:dyDescent="0.25">
      <c r="A27" s="243" t="s">
        <v>104</v>
      </c>
      <c r="B27" s="133" t="s">
        <v>134</v>
      </c>
      <c r="C27" s="133" t="s">
        <v>682</v>
      </c>
      <c r="D27" s="133" t="s">
        <v>246</v>
      </c>
      <c r="E27" s="133" t="s">
        <v>226</v>
      </c>
      <c r="F27" s="133" t="s">
        <v>166</v>
      </c>
      <c r="G27" s="133" t="s">
        <v>196</v>
      </c>
      <c r="H27" s="133" t="s">
        <v>266</v>
      </c>
      <c r="I27" s="144" t="s">
        <v>69</v>
      </c>
      <c r="J27" s="144" t="s">
        <v>65</v>
      </c>
      <c r="K27" s="244" t="s">
        <v>299</v>
      </c>
      <c r="L27" s="235" t="s">
        <v>549</v>
      </c>
      <c r="M27" s="133" t="s">
        <v>659</v>
      </c>
      <c r="N27" s="133" t="s">
        <v>371</v>
      </c>
      <c r="O27" s="125">
        <v>1</v>
      </c>
      <c r="P27" s="161" t="s">
        <v>67</v>
      </c>
      <c r="Q27" s="125">
        <v>3</v>
      </c>
      <c r="R27" s="144" t="s">
        <v>65</v>
      </c>
      <c r="S27" s="158">
        <v>3</v>
      </c>
      <c r="T27" s="257" t="s">
        <v>65</v>
      </c>
      <c r="U27" s="235" t="s">
        <v>465</v>
      </c>
      <c r="V27" s="278" t="s">
        <v>619</v>
      </c>
      <c r="W27" s="133" t="s">
        <v>496</v>
      </c>
      <c r="X27" s="279">
        <v>45698</v>
      </c>
      <c r="Y27" s="280">
        <v>46022</v>
      </c>
      <c r="Z27" s="281" t="s">
        <v>497</v>
      </c>
    </row>
    <row r="28" spans="1:26" ht="126" x14ac:dyDescent="0.25">
      <c r="A28" s="243" t="s">
        <v>105</v>
      </c>
      <c r="B28" s="133" t="s">
        <v>106</v>
      </c>
      <c r="C28" s="133" t="s">
        <v>694</v>
      </c>
      <c r="D28" s="133" t="s">
        <v>246</v>
      </c>
      <c r="E28" s="133" t="s">
        <v>227</v>
      </c>
      <c r="F28" s="133" t="s">
        <v>167</v>
      </c>
      <c r="G28" s="133" t="s">
        <v>197</v>
      </c>
      <c r="H28" s="133" t="s">
        <v>267</v>
      </c>
      <c r="I28" s="196"/>
      <c r="J28" s="198"/>
      <c r="K28" s="247"/>
      <c r="L28" s="235" t="s">
        <v>550</v>
      </c>
      <c r="M28" s="133" t="s">
        <v>372</v>
      </c>
      <c r="N28" s="133" t="s">
        <v>399</v>
      </c>
      <c r="O28" s="181"/>
      <c r="P28" s="168"/>
      <c r="Q28" s="137"/>
      <c r="R28" s="236"/>
      <c r="S28" s="137"/>
      <c r="T28" s="263"/>
      <c r="U28" s="284"/>
      <c r="V28" s="285"/>
      <c r="W28" s="286"/>
      <c r="X28" s="287"/>
      <c r="Y28" s="288"/>
      <c r="Z28" s="289"/>
    </row>
    <row r="29" spans="1:26" ht="141.75" x14ac:dyDescent="0.25">
      <c r="A29" s="243" t="s">
        <v>105</v>
      </c>
      <c r="B29" s="133" t="s">
        <v>106</v>
      </c>
      <c r="C29" s="133" t="s">
        <v>694</v>
      </c>
      <c r="D29" s="133" t="s">
        <v>246</v>
      </c>
      <c r="E29" s="133" t="s">
        <v>227</v>
      </c>
      <c r="F29" s="133" t="s">
        <v>167</v>
      </c>
      <c r="G29" s="133" t="s">
        <v>197</v>
      </c>
      <c r="H29" s="133" t="s">
        <v>267</v>
      </c>
      <c r="I29" s="197" t="s">
        <v>69</v>
      </c>
      <c r="J29" s="199" t="s">
        <v>66</v>
      </c>
      <c r="K29" s="27" t="s">
        <v>298</v>
      </c>
      <c r="L29" s="235" t="s">
        <v>551</v>
      </c>
      <c r="M29" s="133" t="s">
        <v>373</v>
      </c>
      <c r="N29" s="133" t="s">
        <v>620</v>
      </c>
      <c r="O29" s="182">
        <v>1</v>
      </c>
      <c r="P29" s="169" t="s">
        <v>67</v>
      </c>
      <c r="Q29" s="138">
        <v>4</v>
      </c>
      <c r="R29" s="131" t="s">
        <v>66</v>
      </c>
      <c r="S29" s="147">
        <v>4</v>
      </c>
      <c r="T29" s="264" t="s">
        <v>299</v>
      </c>
      <c r="U29" s="282" t="s">
        <v>465</v>
      </c>
      <c r="V29" s="24" t="s">
        <v>654</v>
      </c>
      <c r="W29" s="296" t="s">
        <v>498</v>
      </c>
      <c r="X29" s="297">
        <v>45658</v>
      </c>
      <c r="Y29" s="298">
        <v>46022</v>
      </c>
      <c r="Z29" s="299" t="s">
        <v>638</v>
      </c>
    </row>
    <row r="30" spans="1:26" ht="110.25" x14ac:dyDescent="0.25">
      <c r="A30" s="243" t="s">
        <v>105</v>
      </c>
      <c r="B30" s="133" t="s">
        <v>106</v>
      </c>
      <c r="C30" s="133" t="s">
        <v>694</v>
      </c>
      <c r="D30" s="133" t="s">
        <v>246</v>
      </c>
      <c r="E30" s="133" t="s">
        <v>227</v>
      </c>
      <c r="F30" s="133" t="s">
        <v>167</v>
      </c>
      <c r="G30" s="133" t="s">
        <v>197</v>
      </c>
      <c r="H30" s="133" t="s">
        <v>267</v>
      </c>
      <c r="I30" s="195"/>
      <c r="J30" s="157"/>
      <c r="K30" s="248"/>
      <c r="L30" s="235" t="s">
        <v>552</v>
      </c>
      <c r="M30" s="133" t="s">
        <v>374</v>
      </c>
      <c r="N30" s="133" t="s">
        <v>621</v>
      </c>
      <c r="O30" s="183"/>
      <c r="P30" s="170"/>
      <c r="Q30" s="139"/>
      <c r="R30" s="236"/>
      <c r="S30" s="139"/>
      <c r="T30" s="265"/>
      <c r="U30" s="234"/>
      <c r="V30" s="300"/>
      <c r="W30" s="215"/>
      <c r="X30" s="301"/>
      <c r="Y30" s="302"/>
      <c r="Z30" s="303"/>
    </row>
    <row r="31" spans="1:26" ht="110.25" x14ac:dyDescent="0.25">
      <c r="A31" s="243" t="s">
        <v>107</v>
      </c>
      <c r="B31" s="133" t="s">
        <v>136</v>
      </c>
      <c r="C31" s="133" t="s">
        <v>682</v>
      </c>
      <c r="D31" s="133" t="s">
        <v>247</v>
      </c>
      <c r="E31" s="133" t="s">
        <v>228</v>
      </c>
      <c r="F31" s="133" t="s">
        <v>168</v>
      </c>
      <c r="G31" s="133" t="s">
        <v>198</v>
      </c>
      <c r="H31" s="133" t="s">
        <v>268</v>
      </c>
      <c r="I31" s="194" t="s">
        <v>69</v>
      </c>
      <c r="J31" s="200" t="s">
        <v>294</v>
      </c>
      <c r="K31" s="249" t="s">
        <v>298</v>
      </c>
      <c r="L31" s="235" t="s">
        <v>553</v>
      </c>
      <c r="M31" s="133" t="s">
        <v>375</v>
      </c>
      <c r="N31" s="133" t="s">
        <v>622</v>
      </c>
      <c r="O31" s="129">
        <v>1</v>
      </c>
      <c r="P31" s="171" t="s">
        <v>67</v>
      </c>
      <c r="Q31" s="129">
        <v>5</v>
      </c>
      <c r="R31" s="154" t="s">
        <v>294</v>
      </c>
      <c r="S31" s="152">
        <v>5</v>
      </c>
      <c r="T31" s="261" t="s">
        <v>298</v>
      </c>
      <c r="U31" s="284"/>
      <c r="V31" s="285"/>
      <c r="W31" s="286"/>
      <c r="X31" s="285"/>
      <c r="Y31" s="286"/>
      <c r="Z31" s="289"/>
    </row>
    <row r="32" spans="1:26" ht="110.25" x14ac:dyDescent="0.25">
      <c r="A32" s="243" t="s">
        <v>107</v>
      </c>
      <c r="B32" s="133" t="s">
        <v>136</v>
      </c>
      <c r="C32" s="133" t="s">
        <v>682</v>
      </c>
      <c r="D32" s="133" t="s">
        <v>247</v>
      </c>
      <c r="E32" s="133" t="s">
        <v>228</v>
      </c>
      <c r="F32" s="133" t="s">
        <v>168</v>
      </c>
      <c r="G32" s="133" t="s">
        <v>198</v>
      </c>
      <c r="H32" s="133" t="s">
        <v>268</v>
      </c>
      <c r="I32" s="195"/>
      <c r="J32" s="155"/>
      <c r="K32" s="248"/>
      <c r="L32" s="235" t="s">
        <v>554</v>
      </c>
      <c r="M32" s="133" t="s">
        <v>376</v>
      </c>
      <c r="N32" s="133" t="s">
        <v>623</v>
      </c>
      <c r="O32" s="184"/>
      <c r="P32" s="172"/>
      <c r="Q32" s="140"/>
      <c r="R32" s="155"/>
      <c r="S32" s="140"/>
      <c r="T32" s="266"/>
      <c r="U32" s="290" t="s">
        <v>465</v>
      </c>
      <c r="V32" s="291" t="s">
        <v>624</v>
      </c>
      <c r="W32" s="292" t="s">
        <v>499</v>
      </c>
      <c r="X32" s="293">
        <v>45698</v>
      </c>
      <c r="Y32" s="294">
        <v>46022</v>
      </c>
      <c r="Z32" s="295" t="s">
        <v>639</v>
      </c>
    </row>
    <row r="33" spans="1:26" ht="110.25" x14ac:dyDescent="0.25">
      <c r="A33" s="243" t="s">
        <v>108</v>
      </c>
      <c r="B33" s="133" t="s">
        <v>109</v>
      </c>
      <c r="C33" s="133" t="s">
        <v>696</v>
      </c>
      <c r="D33" s="133" t="s">
        <v>246</v>
      </c>
      <c r="E33" s="133" t="s">
        <v>229</v>
      </c>
      <c r="F33" s="133" t="s">
        <v>169</v>
      </c>
      <c r="G33" s="133" t="s">
        <v>199</v>
      </c>
      <c r="H33" s="133" t="s">
        <v>269</v>
      </c>
      <c r="I33" s="144" t="s">
        <v>69</v>
      </c>
      <c r="J33" s="144" t="s">
        <v>294</v>
      </c>
      <c r="K33" s="244" t="s">
        <v>298</v>
      </c>
      <c r="L33" s="235" t="s">
        <v>555</v>
      </c>
      <c r="M33" s="133" t="s">
        <v>377</v>
      </c>
      <c r="N33" s="133" t="s">
        <v>403</v>
      </c>
      <c r="O33" s="126">
        <v>1</v>
      </c>
      <c r="P33" s="160" t="s">
        <v>67</v>
      </c>
      <c r="Q33" s="125">
        <v>5</v>
      </c>
      <c r="R33" s="156" t="s">
        <v>294</v>
      </c>
      <c r="S33" s="153">
        <v>5</v>
      </c>
      <c r="T33" s="256" t="s">
        <v>298</v>
      </c>
      <c r="U33" s="235" t="s">
        <v>465</v>
      </c>
      <c r="V33" s="278" t="s">
        <v>500</v>
      </c>
      <c r="W33" s="133" t="s">
        <v>501</v>
      </c>
      <c r="X33" s="279">
        <v>45672</v>
      </c>
      <c r="Y33" s="280">
        <v>45962</v>
      </c>
      <c r="Z33" s="281" t="s">
        <v>606</v>
      </c>
    </row>
    <row r="34" spans="1:26" ht="283.5" x14ac:dyDescent="0.25">
      <c r="A34" s="243" t="s">
        <v>110</v>
      </c>
      <c r="B34" s="133" t="s">
        <v>109</v>
      </c>
      <c r="C34" s="133" t="s">
        <v>696</v>
      </c>
      <c r="D34" s="133" t="s">
        <v>246</v>
      </c>
      <c r="E34" s="133" t="s">
        <v>230</v>
      </c>
      <c r="F34" s="133" t="s">
        <v>170</v>
      </c>
      <c r="G34" s="133" t="s">
        <v>200</v>
      </c>
      <c r="H34" s="133" t="s">
        <v>270</v>
      </c>
      <c r="I34" s="144" t="s">
        <v>69</v>
      </c>
      <c r="J34" s="144" t="s">
        <v>66</v>
      </c>
      <c r="K34" s="244" t="s">
        <v>298</v>
      </c>
      <c r="L34" s="235" t="s">
        <v>556</v>
      </c>
      <c r="M34" s="133" t="s">
        <v>378</v>
      </c>
      <c r="N34" s="133" t="s">
        <v>411</v>
      </c>
      <c r="O34" s="125">
        <v>1</v>
      </c>
      <c r="P34" s="161" t="s">
        <v>67</v>
      </c>
      <c r="Q34" s="138">
        <v>4</v>
      </c>
      <c r="R34" s="144" t="s">
        <v>66</v>
      </c>
      <c r="S34" s="147">
        <v>4</v>
      </c>
      <c r="T34" s="257" t="s">
        <v>299</v>
      </c>
      <c r="U34" s="235" t="s">
        <v>465</v>
      </c>
      <c r="V34" s="278" t="s">
        <v>655</v>
      </c>
      <c r="W34" s="133" t="s">
        <v>502</v>
      </c>
      <c r="X34" s="279">
        <v>45809</v>
      </c>
      <c r="Y34" s="280" t="s">
        <v>503</v>
      </c>
      <c r="Z34" s="281" t="s">
        <v>629</v>
      </c>
    </row>
    <row r="35" spans="1:26" ht="173.25" x14ac:dyDescent="0.25">
      <c r="A35" s="243" t="s">
        <v>111</v>
      </c>
      <c r="B35" s="133" t="s">
        <v>112</v>
      </c>
      <c r="C35" s="133" t="s">
        <v>682</v>
      </c>
      <c r="D35" s="133" t="s">
        <v>247</v>
      </c>
      <c r="E35" s="133" t="s">
        <v>660</v>
      </c>
      <c r="F35" s="133" t="s">
        <v>171</v>
      </c>
      <c r="G35" s="133" t="s">
        <v>201</v>
      </c>
      <c r="H35" s="133" t="s">
        <v>270</v>
      </c>
      <c r="I35" s="131" t="s">
        <v>69</v>
      </c>
      <c r="J35" s="270" t="s">
        <v>66</v>
      </c>
      <c r="K35" s="27" t="s">
        <v>298</v>
      </c>
      <c r="L35" s="235" t="s">
        <v>557</v>
      </c>
      <c r="M35" s="133" t="s">
        <v>379</v>
      </c>
      <c r="N35" s="133" t="s">
        <v>380</v>
      </c>
      <c r="O35" s="127">
        <v>1</v>
      </c>
      <c r="P35" s="271" t="s">
        <v>67</v>
      </c>
      <c r="Q35" s="126">
        <v>4</v>
      </c>
      <c r="R35" s="270" t="s">
        <v>66</v>
      </c>
      <c r="S35" s="137">
        <v>4</v>
      </c>
      <c r="T35" s="256" t="s">
        <v>299</v>
      </c>
      <c r="U35" s="234" t="s">
        <v>465</v>
      </c>
      <c r="V35" s="300" t="s">
        <v>504</v>
      </c>
      <c r="W35" s="215" t="s">
        <v>505</v>
      </c>
      <c r="X35" s="301">
        <v>45698</v>
      </c>
      <c r="Y35" s="302">
        <v>45838</v>
      </c>
      <c r="Z35" s="303" t="s">
        <v>640</v>
      </c>
    </row>
    <row r="36" spans="1:26" ht="78.75" x14ac:dyDescent="0.25">
      <c r="A36" s="243" t="s">
        <v>113</v>
      </c>
      <c r="B36" s="133" t="s">
        <v>114</v>
      </c>
      <c r="C36" s="133" t="s">
        <v>682</v>
      </c>
      <c r="D36" s="133" t="s">
        <v>247</v>
      </c>
      <c r="E36" s="133" t="s">
        <v>231</v>
      </c>
      <c r="F36" s="133" t="s">
        <v>172</v>
      </c>
      <c r="G36" s="133" t="s">
        <v>282</v>
      </c>
      <c r="H36" s="133" t="s">
        <v>271</v>
      </c>
      <c r="I36" s="144" t="s">
        <v>69</v>
      </c>
      <c r="J36" s="144" t="s">
        <v>66</v>
      </c>
      <c r="K36" s="244" t="s">
        <v>298</v>
      </c>
      <c r="L36" s="235" t="s">
        <v>558</v>
      </c>
      <c r="M36" s="133" t="s">
        <v>381</v>
      </c>
      <c r="N36" s="133" t="s">
        <v>382</v>
      </c>
      <c r="O36" s="185">
        <v>1</v>
      </c>
      <c r="P36" s="173" t="s">
        <v>67</v>
      </c>
      <c r="Q36" s="126">
        <v>4</v>
      </c>
      <c r="R36" s="144" t="s">
        <v>66</v>
      </c>
      <c r="S36" s="137">
        <v>4</v>
      </c>
      <c r="T36" s="257" t="s">
        <v>299</v>
      </c>
      <c r="U36" s="235" t="s">
        <v>465</v>
      </c>
      <c r="V36" s="278" t="s">
        <v>506</v>
      </c>
      <c r="W36" s="133" t="s">
        <v>507</v>
      </c>
      <c r="X36" s="279">
        <v>45698</v>
      </c>
      <c r="Y36" s="280">
        <v>46022</v>
      </c>
      <c r="Z36" s="281" t="s">
        <v>508</v>
      </c>
    </row>
    <row r="37" spans="1:26" ht="78.75" x14ac:dyDescent="0.25">
      <c r="A37" s="243" t="s">
        <v>115</v>
      </c>
      <c r="B37" s="133" t="s">
        <v>114</v>
      </c>
      <c r="C37" s="133" t="s">
        <v>682</v>
      </c>
      <c r="D37" s="133" t="s">
        <v>247</v>
      </c>
      <c r="E37" s="133" t="s">
        <v>232</v>
      </c>
      <c r="F37" s="133" t="s">
        <v>173</v>
      </c>
      <c r="G37" s="133" t="s">
        <v>283</v>
      </c>
      <c r="H37" s="133" t="s">
        <v>272</v>
      </c>
      <c r="I37" s="144" t="s">
        <v>67</v>
      </c>
      <c r="J37" s="144" t="s">
        <v>66</v>
      </c>
      <c r="K37" s="244" t="s">
        <v>299</v>
      </c>
      <c r="L37" s="235" t="s">
        <v>559</v>
      </c>
      <c r="M37" s="133" t="s">
        <v>383</v>
      </c>
      <c r="N37" s="133" t="s">
        <v>384</v>
      </c>
      <c r="O37" s="125">
        <v>1</v>
      </c>
      <c r="P37" s="161" t="s">
        <v>67</v>
      </c>
      <c r="Q37" s="126">
        <v>4</v>
      </c>
      <c r="R37" s="144" t="s">
        <v>66</v>
      </c>
      <c r="S37" s="137">
        <v>4</v>
      </c>
      <c r="T37" s="257" t="s">
        <v>299</v>
      </c>
      <c r="U37" s="235" t="s">
        <v>465</v>
      </c>
      <c r="V37" s="278" t="s">
        <v>509</v>
      </c>
      <c r="W37" s="133" t="s">
        <v>510</v>
      </c>
      <c r="X37" s="279">
        <v>45698</v>
      </c>
      <c r="Y37" s="280">
        <v>46022</v>
      </c>
      <c r="Z37" s="281" t="s">
        <v>641</v>
      </c>
    </row>
    <row r="38" spans="1:26" ht="78.75" x14ac:dyDescent="0.25">
      <c r="A38" s="243" t="s">
        <v>116</v>
      </c>
      <c r="B38" s="133" t="s">
        <v>114</v>
      </c>
      <c r="C38" s="133" t="s">
        <v>682</v>
      </c>
      <c r="D38" s="133" t="s">
        <v>247</v>
      </c>
      <c r="E38" s="133" t="s">
        <v>233</v>
      </c>
      <c r="F38" s="133" t="s">
        <v>174</v>
      </c>
      <c r="G38" s="133" t="s">
        <v>455</v>
      </c>
      <c r="H38" s="133" t="s">
        <v>273</v>
      </c>
      <c r="I38" s="246"/>
      <c r="J38" s="198"/>
      <c r="K38" s="120"/>
      <c r="L38" s="235" t="s">
        <v>560</v>
      </c>
      <c r="M38" s="133" t="s">
        <v>385</v>
      </c>
      <c r="N38" s="133" t="s">
        <v>386</v>
      </c>
      <c r="O38" s="186"/>
      <c r="P38" s="174"/>
      <c r="Q38" s="137"/>
      <c r="R38" s="236"/>
      <c r="S38" s="137"/>
      <c r="T38" s="263"/>
      <c r="U38" s="284"/>
      <c r="V38" s="285"/>
      <c r="W38" s="286"/>
      <c r="X38" s="285"/>
      <c r="Y38" s="286"/>
      <c r="Z38" s="289"/>
    </row>
    <row r="39" spans="1:26" ht="126" x14ac:dyDescent="0.25">
      <c r="A39" s="243" t="s">
        <v>116</v>
      </c>
      <c r="B39" s="133" t="s">
        <v>114</v>
      </c>
      <c r="C39" s="133" t="s">
        <v>682</v>
      </c>
      <c r="D39" s="133" t="s">
        <v>247</v>
      </c>
      <c r="E39" s="133" t="s">
        <v>234</v>
      </c>
      <c r="F39" s="133" t="s">
        <v>174</v>
      </c>
      <c r="G39" s="133" t="s">
        <v>455</v>
      </c>
      <c r="H39" s="133" t="s">
        <v>273</v>
      </c>
      <c r="I39" s="250" t="s">
        <v>69</v>
      </c>
      <c r="J39" s="201" t="s">
        <v>66</v>
      </c>
      <c r="K39" s="122" t="s">
        <v>298</v>
      </c>
      <c r="L39" s="235" t="s">
        <v>561</v>
      </c>
      <c r="M39" s="133" t="s">
        <v>387</v>
      </c>
      <c r="N39" s="133" t="s">
        <v>410</v>
      </c>
      <c r="O39" s="141">
        <v>1</v>
      </c>
      <c r="P39" s="175" t="s">
        <v>67</v>
      </c>
      <c r="Q39" s="141">
        <v>4</v>
      </c>
      <c r="R39" s="192" t="s">
        <v>66</v>
      </c>
      <c r="S39" s="149">
        <v>4</v>
      </c>
      <c r="T39" s="259" t="s">
        <v>299</v>
      </c>
      <c r="U39" s="290" t="s">
        <v>465</v>
      </c>
      <c r="V39" s="291" t="s">
        <v>634</v>
      </c>
      <c r="W39" s="292" t="s">
        <v>476</v>
      </c>
      <c r="X39" s="293">
        <v>45717</v>
      </c>
      <c r="Y39" s="294">
        <v>45961</v>
      </c>
      <c r="Z39" s="295" t="s">
        <v>635</v>
      </c>
    </row>
    <row r="40" spans="1:26" ht="94.5" x14ac:dyDescent="0.25">
      <c r="A40" s="243" t="s">
        <v>117</v>
      </c>
      <c r="B40" s="133" t="s">
        <v>114</v>
      </c>
      <c r="C40" s="133" t="s">
        <v>682</v>
      </c>
      <c r="D40" s="133" t="s">
        <v>247</v>
      </c>
      <c r="E40" s="133" t="s">
        <v>235</v>
      </c>
      <c r="F40" s="133" t="s">
        <v>175</v>
      </c>
      <c r="G40" s="133" t="s">
        <v>203</v>
      </c>
      <c r="H40" s="133" t="s">
        <v>274</v>
      </c>
      <c r="I40" s="144" t="s">
        <v>70</v>
      </c>
      <c r="J40" s="144" t="s">
        <v>66</v>
      </c>
      <c r="K40" s="244" t="s">
        <v>298</v>
      </c>
      <c r="L40" s="235" t="s">
        <v>562</v>
      </c>
      <c r="M40" s="133" t="s">
        <v>388</v>
      </c>
      <c r="N40" s="133" t="s">
        <v>389</v>
      </c>
      <c r="O40" s="126">
        <v>2</v>
      </c>
      <c r="P40" s="160" t="s">
        <v>68</v>
      </c>
      <c r="Q40" s="126">
        <v>4</v>
      </c>
      <c r="R40" s="144" t="s">
        <v>66</v>
      </c>
      <c r="S40" s="137">
        <v>8</v>
      </c>
      <c r="T40" s="257" t="s">
        <v>299</v>
      </c>
      <c r="U40" s="235" t="s">
        <v>465</v>
      </c>
      <c r="V40" s="278" t="s">
        <v>511</v>
      </c>
      <c r="W40" s="133" t="s">
        <v>512</v>
      </c>
      <c r="X40" s="279">
        <v>45717</v>
      </c>
      <c r="Y40" s="280">
        <v>46006</v>
      </c>
      <c r="Z40" s="281" t="s">
        <v>630</v>
      </c>
    </row>
    <row r="41" spans="1:26" ht="141.75" x14ac:dyDescent="0.25">
      <c r="A41" s="243" t="s">
        <v>118</v>
      </c>
      <c r="B41" s="133" t="s">
        <v>119</v>
      </c>
      <c r="C41" s="133" t="s">
        <v>691</v>
      </c>
      <c r="D41" s="133" t="s">
        <v>247</v>
      </c>
      <c r="E41" s="133" t="s">
        <v>236</v>
      </c>
      <c r="F41" s="133" t="s">
        <v>176</v>
      </c>
      <c r="G41" s="133" t="s">
        <v>279</v>
      </c>
      <c r="H41" s="133" t="s">
        <v>275</v>
      </c>
      <c r="I41" s="193" t="s">
        <v>69</v>
      </c>
      <c r="J41" s="154" t="s">
        <v>66</v>
      </c>
      <c r="K41" s="121" t="s">
        <v>298</v>
      </c>
      <c r="L41" s="235" t="s">
        <v>563</v>
      </c>
      <c r="M41" s="133" t="s">
        <v>390</v>
      </c>
      <c r="N41" s="133" t="s">
        <v>391</v>
      </c>
      <c r="O41" s="179">
        <v>1</v>
      </c>
      <c r="P41" s="166" t="s">
        <v>67</v>
      </c>
      <c r="Q41" s="129">
        <v>4</v>
      </c>
      <c r="R41" s="193" t="s">
        <v>66</v>
      </c>
      <c r="S41" s="148">
        <v>4</v>
      </c>
      <c r="T41" s="261" t="s">
        <v>299</v>
      </c>
      <c r="U41" s="304" t="s">
        <v>465</v>
      </c>
      <c r="V41" s="305" t="s">
        <v>513</v>
      </c>
      <c r="W41" s="306" t="s">
        <v>523</v>
      </c>
      <c r="X41" s="307">
        <v>45717</v>
      </c>
      <c r="Y41" s="308">
        <v>45835</v>
      </c>
      <c r="Z41" s="309" t="s">
        <v>631</v>
      </c>
    </row>
    <row r="42" spans="1:26" ht="110.25" x14ac:dyDescent="0.25">
      <c r="A42" s="243" t="s">
        <v>118</v>
      </c>
      <c r="B42" s="133" t="s">
        <v>119</v>
      </c>
      <c r="C42" s="133" t="s">
        <v>691</v>
      </c>
      <c r="D42" s="133" t="s">
        <v>247</v>
      </c>
      <c r="E42" s="133" t="s">
        <v>236</v>
      </c>
      <c r="F42" s="133" t="s">
        <v>176</v>
      </c>
      <c r="G42" s="133" t="s">
        <v>279</v>
      </c>
      <c r="H42" s="133" t="s">
        <v>275</v>
      </c>
      <c r="I42" s="246"/>
      <c r="J42" s="157"/>
      <c r="K42" s="120"/>
      <c r="L42" s="235" t="s">
        <v>564</v>
      </c>
      <c r="M42" s="133" t="s">
        <v>392</v>
      </c>
      <c r="N42" s="133" t="s">
        <v>393</v>
      </c>
      <c r="O42" s="180"/>
      <c r="P42" s="167"/>
      <c r="Q42" s="142"/>
      <c r="R42" s="236"/>
      <c r="S42" s="142"/>
      <c r="T42" s="267"/>
      <c r="U42" s="290"/>
      <c r="V42" s="300"/>
      <c r="W42" s="292" t="s">
        <v>514</v>
      </c>
      <c r="X42" s="301"/>
      <c r="Y42" s="302"/>
      <c r="Z42" s="303"/>
    </row>
    <row r="43" spans="1:26" ht="95.25" thickBot="1" x14ac:dyDescent="0.3">
      <c r="A43" s="251" t="s">
        <v>120</v>
      </c>
      <c r="B43" s="225" t="s">
        <v>143</v>
      </c>
      <c r="C43" s="225" t="s">
        <v>690</v>
      </c>
      <c r="D43" s="225" t="s">
        <v>247</v>
      </c>
      <c r="E43" s="225" t="s">
        <v>237</v>
      </c>
      <c r="F43" s="225" t="s">
        <v>177</v>
      </c>
      <c r="G43" s="225" t="s">
        <v>204</v>
      </c>
      <c r="H43" s="225" t="s">
        <v>276</v>
      </c>
      <c r="I43" s="252" t="s">
        <v>68</v>
      </c>
      <c r="J43" s="252" t="s">
        <v>66</v>
      </c>
      <c r="K43" s="253" t="s">
        <v>299</v>
      </c>
      <c r="L43" s="237" t="s">
        <v>565</v>
      </c>
      <c r="M43" s="225" t="s">
        <v>394</v>
      </c>
      <c r="N43" s="225" t="s">
        <v>395</v>
      </c>
      <c r="O43" s="143">
        <v>1</v>
      </c>
      <c r="P43" s="143" t="s">
        <v>67</v>
      </c>
      <c r="Q43" s="143">
        <v>4</v>
      </c>
      <c r="R43" s="238" t="s">
        <v>66</v>
      </c>
      <c r="S43" s="239">
        <v>4</v>
      </c>
      <c r="T43" s="268" t="s">
        <v>299</v>
      </c>
      <c r="U43" s="237" t="s">
        <v>465</v>
      </c>
      <c r="V43" s="310" t="s">
        <v>515</v>
      </c>
      <c r="W43" s="225" t="s">
        <v>516</v>
      </c>
      <c r="X43" s="311">
        <v>45870</v>
      </c>
      <c r="Y43" s="312">
        <v>45898</v>
      </c>
      <c r="Z43" s="313" t="s">
        <v>642</v>
      </c>
    </row>
  </sheetData>
  <protectedRanges>
    <protectedRange password="8C66" sqref="N15:O16" name="Rango1_10_4_1_3_1_1_2_1_3_1_1"/>
    <protectedRange password="8C66" sqref="N14:O14" name="Rango1_1_4_1_3_1_1_1_2_4_1_1_1"/>
  </protectedRanges>
  <autoFilter ref="A2:HG43" xr:uid="{4670F2D3-1950-4DED-9034-C6248887B0E3}"/>
  <phoneticPr fontId="20" type="noConversion"/>
  <conditionalFormatting sqref="K3:K43">
    <cfRule type="cellIs" dxfId="15" priority="190" operator="equal">
      <formula>"Extremo"</formula>
    </cfRule>
    <cfRule type="cellIs" dxfId="14" priority="191" operator="equal">
      <formula>"Alto"</formula>
    </cfRule>
    <cfRule type="cellIs" dxfId="13" priority="192" operator="equal">
      <formula>"Moderado"</formula>
    </cfRule>
  </conditionalFormatting>
  <dataValidations count="2">
    <dataValidation type="list" allowBlank="1" showInputMessage="1" showErrorMessage="1" sqref="D3:D43" xr:uid="{7096C53E-4827-47A4-8B7D-8A6C37CEF97E}">
      <formula1>"Externo, Interno, Interno o Externo"</formula1>
    </dataValidation>
    <dataValidation type="list" allowBlank="1" showInputMessage="1" showErrorMessage="1" sqref="K3:K43" xr:uid="{220DCD4F-2636-4293-A7EB-27255923F7E9}">
      <formula1>"Alto, Extremo, Moderado"</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205" operator="equal" id="{7487DFD8-7701-43C5-96CE-9F15497FC8FC}">
            <xm:f>Contenido!#REF!</xm:f>
            <x14:dxf>
              <fill>
                <patternFill>
                  <bgColor rgb="FF92D050"/>
                </patternFill>
              </fill>
            </x14:dxf>
          </x14:cfRule>
          <xm:sqref>I3:I43 O3:P43</xm:sqref>
        </x14:conditionalFormatting>
        <x14:conditionalFormatting xmlns:xm="http://schemas.microsoft.com/office/excel/2006/main">
          <x14:cfRule type="cellIs" priority="202" operator="equal" id="{40334F48-7698-4E22-B5A4-0154C7C82368}">
            <xm:f>Contenido!#REF!</xm:f>
            <x14:dxf>
              <fill>
                <patternFill>
                  <bgColor rgb="FFFF0000"/>
                </patternFill>
              </fill>
            </x14:dxf>
          </x14:cfRule>
          <x14:cfRule type="cellIs" priority="203" operator="equal" id="{A45E6BB3-FCE0-4176-84C0-8078725042E5}">
            <xm:f>Contenido!#REF!</xm:f>
            <x14:dxf>
              <fill>
                <patternFill>
                  <bgColor rgb="FFFFC000"/>
                </patternFill>
              </fill>
            </x14:dxf>
          </x14:cfRule>
          <x14:cfRule type="cellIs" priority="204" operator="equal" id="{48DE16C3-15FF-4CFE-89A3-2276CB73DA23}">
            <xm:f>Contenido!#REF!</xm:f>
            <x14:dxf>
              <fill>
                <patternFill>
                  <bgColor rgb="FFFFFF00"/>
                </patternFill>
              </fill>
            </x14:dxf>
          </x14:cfRule>
          <xm:sqref>I3:J43 O3:P43</xm:sqref>
        </x14:conditionalFormatting>
        <x14:conditionalFormatting xmlns:xm="http://schemas.microsoft.com/office/excel/2006/main">
          <x14:cfRule type="cellIs" priority="212" operator="equal" id="{8AB8910E-167B-4895-A05F-248ECCEBB107}">
            <xm:f>Contenido!#REF!</xm:f>
            <x14:dxf>
              <fill>
                <patternFill>
                  <bgColor rgb="FFFF0000"/>
                </patternFill>
              </fill>
            </x14:dxf>
          </x14:cfRule>
          <x14:cfRule type="cellIs" priority="213" operator="equal" id="{F5E9BB8C-AE55-4A9D-BA8E-7BC20E4742EC}">
            <xm:f>Contenido!#REF!</xm:f>
            <x14:dxf>
              <fill>
                <patternFill>
                  <bgColor rgb="FFFFC000"/>
                </patternFill>
              </fill>
            </x14:dxf>
          </x14:cfRule>
          <x14:cfRule type="cellIs" priority="214" operator="equal" id="{646F98D4-4AC2-479B-B3B1-BDD3EE138ADD}">
            <xm:f>Contenido!#REF!</xm:f>
            <x14:dxf>
              <fill>
                <patternFill>
                  <bgColor rgb="FFFFFF00"/>
                </patternFill>
              </fill>
            </x14:dxf>
          </x14:cfRule>
          <xm:sqref>R3:R43 T3:T43 Q3:Q64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53CF008-6164-4127-A8AB-AAC6434FE62B}">
          <x14:formula1>
            <xm:f>Contenido!#REF!</xm:f>
          </x14:formula1>
          <xm:sqref>T3:U43 P3:R43 I3:J43 B3:B43</xm:sqref>
        </x14:dataValidation>
        <x14:dataValidation type="list" allowBlank="1" showInputMessage="1" showErrorMessage="1" xr:uid="{5805B923-806C-48F7-AA43-7C32AC937465}">
          <x14:formula1>
            <xm:f>Información!$B$77:$B$92</xm:f>
          </x14:formula1>
          <xm:sqref>C3:C43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4DCAA-0D56-485B-B691-E7B2F50F4B0A}">
  <dimension ref="A1:AJ35"/>
  <sheetViews>
    <sheetView zoomScaleNormal="100"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RowHeight="15.75" x14ac:dyDescent="0.25"/>
  <cols>
    <col min="1" max="1" width="10" style="23" bestFit="1" customWidth="1"/>
    <col min="2" max="2" width="45.140625" style="23" bestFit="1" customWidth="1"/>
    <col min="3" max="3" width="45.140625" style="23" customWidth="1"/>
    <col min="4" max="4" width="52.28515625" style="24" customWidth="1"/>
    <col min="5" max="5" width="71.28515625" style="24" customWidth="1"/>
    <col min="6" max="6" width="11.7109375" style="23" customWidth="1"/>
    <col min="7" max="7" width="9.85546875" style="23" customWidth="1"/>
    <col min="8" max="8" width="14.7109375" style="23" customWidth="1"/>
    <col min="9" max="9" width="12.28515625" style="23" customWidth="1"/>
    <col min="10" max="10" width="27.28515625" style="24" customWidth="1"/>
    <col min="11" max="11" width="17" style="24" customWidth="1"/>
    <col min="12" max="12" width="13.5703125" style="24" customWidth="1"/>
    <col min="13" max="15" width="20.7109375" style="23" customWidth="1"/>
    <col min="16" max="16" width="23.85546875" style="23" customWidth="1"/>
    <col min="17" max="18" width="20.7109375" style="23" customWidth="1"/>
    <col min="19" max="19" width="25.85546875" style="23" customWidth="1"/>
    <col min="20" max="20" width="34.140625" style="23" customWidth="1"/>
    <col min="21" max="21" width="20.7109375" style="23" customWidth="1"/>
    <col min="22" max="22" width="25" style="23" customWidth="1"/>
    <col min="23" max="26" width="20.7109375" style="23" customWidth="1"/>
    <col min="27" max="27" width="23.42578125" style="23" customWidth="1"/>
    <col min="28" max="28" width="25.140625" style="23" customWidth="1"/>
    <col min="29" max="30" width="20.7109375" style="23" customWidth="1"/>
    <col min="31" max="31" width="21.28515625" style="23" customWidth="1"/>
    <col min="32" max="32" width="14.140625" style="24" customWidth="1"/>
    <col min="33" max="33" width="11.28515625" style="24" bestFit="1" customWidth="1"/>
    <col min="34" max="34" width="12.42578125" style="24" bestFit="1" customWidth="1"/>
    <col min="35" max="35" width="13.85546875" style="24" customWidth="1"/>
    <col min="36" max="36" width="11.42578125" style="24"/>
    <col min="37" max="16384" width="11.42578125" style="23"/>
  </cols>
  <sheetData>
    <row r="1" spans="1:36" ht="79.5" thickBot="1" x14ac:dyDescent="0.3">
      <c r="A1" s="228" t="s">
        <v>0</v>
      </c>
      <c r="B1" s="229" t="s">
        <v>1</v>
      </c>
      <c r="C1" s="219" t="s">
        <v>680</v>
      </c>
      <c r="D1" s="229" t="s">
        <v>38</v>
      </c>
      <c r="E1" s="229" t="s">
        <v>2</v>
      </c>
      <c r="F1" s="229" t="s">
        <v>6</v>
      </c>
      <c r="G1" s="229" t="s">
        <v>7</v>
      </c>
      <c r="H1" s="229" t="s">
        <v>8</v>
      </c>
      <c r="I1" s="229" t="s">
        <v>569</v>
      </c>
      <c r="J1" s="229" t="s">
        <v>568</v>
      </c>
      <c r="K1" s="229" t="s">
        <v>570</v>
      </c>
      <c r="L1" s="229" t="s">
        <v>571</v>
      </c>
      <c r="M1" s="229" t="s">
        <v>10</v>
      </c>
      <c r="N1" s="229" t="s">
        <v>11</v>
      </c>
      <c r="O1" s="229" t="s">
        <v>12</v>
      </c>
      <c r="P1" s="229" t="s">
        <v>13</v>
      </c>
      <c r="Q1" s="229" t="s">
        <v>14</v>
      </c>
      <c r="R1" s="229" t="s">
        <v>15</v>
      </c>
      <c r="S1" s="229" t="s">
        <v>16</v>
      </c>
      <c r="T1" s="229" t="s">
        <v>17</v>
      </c>
      <c r="U1" s="229" t="s">
        <v>18</v>
      </c>
      <c r="V1" s="229" t="s">
        <v>19</v>
      </c>
      <c r="W1" s="229" t="s">
        <v>20</v>
      </c>
      <c r="X1" s="229" t="s">
        <v>21</v>
      </c>
      <c r="Y1" s="229" t="s">
        <v>22</v>
      </c>
      <c r="Z1" s="229" t="s">
        <v>23</v>
      </c>
      <c r="AA1" s="229" t="s">
        <v>24</v>
      </c>
      <c r="AB1" s="229" t="s">
        <v>25</v>
      </c>
      <c r="AC1" s="229" t="s">
        <v>26</v>
      </c>
      <c r="AD1" s="229" t="s">
        <v>27</v>
      </c>
      <c r="AE1" s="229" t="s">
        <v>28</v>
      </c>
      <c r="AF1" s="229" t="s">
        <v>29</v>
      </c>
      <c r="AG1" s="229" t="s">
        <v>289</v>
      </c>
      <c r="AH1" s="229" t="s">
        <v>290</v>
      </c>
      <c r="AI1" s="229" t="s">
        <v>291</v>
      </c>
      <c r="AJ1" s="230" t="s">
        <v>292</v>
      </c>
    </row>
    <row r="2" spans="1:36" ht="63" x14ac:dyDescent="0.25">
      <c r="A2" s="317" t="s">
        <v>79</v>
      </c>
      <c r="B2" s="221" t="s">
        <v>80</v>
      </c>
      <c r="C2" s="325" t="s">
        <v>689</v>
      </c>
      <c r="D2" s="133" t="s">
        <v>145</v>
      </c>
      <c r="E2" s="114" t="s">
        <v>574</v>
      </c>
      <c r="F2" s="221" t="s">
        <v>245</v>
      </c>
      <c r="G2" s="221" t="s">
        <v>245</v>
      </c>
      <c r="H2" s="221" t="s">
        <v>245</v>
      </c>
      <c r="I2" s="221" t="s">
        <v>245</v>
      </c>
      <c r="J2" s="133" t="s">
        <v>285</v>
      </c>
      <c r="K2" s="133">
        <v>2</v>
      </c>
      <c r="L2" s="133" t="str" cm="1">
        <f t="array" ref="L2">_xlfn.IFS(K2=Información!$A$11,Información!$B$11,K2=Información!$A$12,Información!$B$12,K2=Información!$A$13,Información!$B$13,K2=Información!$A$14,Información!$B$14,K2=Información!$A$15,Información!$B$15)</f>
        <v>Improbable</v>
      </c>
      <c r="M2" s="221" t="s">
        <v>245</v>
      </c>
      <c r="N2" s="221" t="s">
        <v>245</v>
      </c>
      <c r="O2" s="221" t="s">
        <v>245</v>
      </c>
      <c r="P2" s="221" t="s">
        <v>293</v>
      </c>
      <c r="Q2" s="221" t="s">
        <v>245</v>
      </c>
      <c r="R2" s="221" t="s">
        <v>245</v>
      </c>
      <c r="S2" s="221" t="s">
        <v>245</v>
      </c>
      <c r="T2" s="221" t="s">
        <v>245</v>
      </c>
      <c r="U2" s="221" t="s">
        <v>293</v>
      </c>
      <c r="V2" s="221" t="s">
        <v>245</v>
      </c>
      <c r="W2" s="221" t="s">
        <v>245</v>
      </c>
      <c r="X2" s="221" t="s">
        <v>245</v>
      </c>
      <c r="Y2" s="221" t="s">
        <v>245</v>
      </c>
      <c r="Z2" s="221" t="s">
        <v>293</v>
      </c>
      <c r="AA2" s="221" t="s">
        <v>293</v>
      </c>
      <c r="AB2" s="221" t="s">
        <v>293</v>
      </c>
      <c r="AC2" s="221" t="s">
        <v>293</v>
      </c>
      <c r="AD2" s="221" t="s">
        <v>293</v>
      </c>
      <c r="AE2" s="221" t="s">
        <v>293</v>
      </c>
      <c r="AF2" s="133">
        <f>COUNTIF(M2:AE2,"X")</f>
        <v>11</v>
      </c>
      <c r="AG2" s="133">
        <v>4</v>
      </c>
      <c r="AH2" s="133" t="str" cm="1">
        <f t="array" ref="AH2">_xlfn.IFS(AG2=Información!$A$19,Información!$B$19,AG2=Información!$A$20,Información!$B$20,AG2=Información!$A$21,Información!$B$21)</f>
        <v>Mayor</v>
      </c>
      <c r="AI2" s="133">
        <f>K2*AG2</f>
        <v>8</v>
      </c>
      <c r="AJ2" s="223" t="s">
        <v>299</v>
      </c>
    </row>
    <row r="3" spans="1:36" ht="78.75" x14ac:dyDescent="0.25">
      <c r="A3" s="317" t="s">
        <v>81</v>
      </c>
      <c r="B3" s="221" t="s">
        <v>80</v>
      </c>
      <c r="C3" s="319" t="s">
        <v>689</v>
      </c>
      <c r="D3" s="133" t="s">
        <v>146</v>
      </c>
      <c r="E3" s="114" t="s">
        <v>575</v>
      </c>
      <c r="F3" s="221" t="s">
        <v>245</v>
      </c>
      <c r="G3" s="221" t="s">
        <v>245</v>
      </c>
      <c r="H3" s="221" t="s">
        <v>245</v>
      </c>
      <c r="I3" s="221" t="s">
        <v>245</v>
      </c>
      <c r="J3" s="133" t="s">
        <v>285</v>
      </c>
      <c r="K3" s="133">
        <v>3</v>
      </c>
      <c r="L3" s="133" t="str" cm="1">
        <f t="array" ref="L3">_xlfn.IFS(K3=Información!$A$11,Información!$B$11,K3=Información!$A$12,Información!$B$12,K3=Información!$A$13,Información!$B$13,K3=Información!$A$14,Información!$B$14,K3=Información!$A$15,Información!$B$15)</f>
        <v>Posible</v>
      </c>
      <c r="M3" s="221" t="s">
        <v>245</v>
      </c>
      <c r="N3" s="221" t="s">
        <v>245</v>
      </c>
      <c r="O3" s="221" t="s">
        <v>245</v>
      </c>
      <c r="P3" s="221" t="s">
        <v>245</v>
      </c>
      <c r="Q3" s="221" t="s">
        <v>245</v>
      </c>
      <c r="R3" s="221" t="s">
        <v>245</v>
      </c>
      <c r="S3" s="221" t="s">
        <v>245</v>
      </c>
      <c r="T3" s="221" t="s">
        <v>245</v>
      </c>
      <c r="U3" s="221" t="s">
        <v>293</v>
      </c>
      <c r="V3" s="221" t="s">
        <v>245</v>
      </c>
      <c r="W3" s="221" t="s">
        <v>245</v>
      </c>
      <c r="X3" s="221" t="s">
        <v>245</v>
      </c>
      <c r="Y3" s="221" t="s">
        <v>245</v>
      </c>
      <c r="Z3" s="221" t="s">
        <v>293</v>
      </c>
      <c r="AA3" s="221" t="s">
        <v>245</v>
      </c>
      <c r="AB3" s="221" t="s">
        <v>293</v>
      </c>
      <c r="AC3" s="221" t="s">
        <v>245</v>
      </c>
      <c r="AD3" s="221" t="s">
        <v>293</v>
      </c>
      <c r="AE3" s="221" t="s">
        <v>245</v>
      </c>
      <c r="AF3" s="133">
        <f>COUNTIF(M3:AE3,"X")</f>
        <v>15</v>
      </c>
      <c r="AG3" s="133">
        <v>5</v>
      </c>
      <c r="AH3" s="133" t="str" cm="1">
        <f t="array" ref="AH3">_xlfn.IFS(AG3=Información!$A$19,Información!$B$19,AG3=Información!$A$20,Información!$B$20,AG3=Información!$A$21,Información!$B$21)</f>
        <v>Catastrófico</v>
      </c>
      <c r="AI3" s="133">
        <f t="shared" ref="AI3:AI14" si="0">K3*AG3</f>
        <v>15</v>
      </c>
      <c r="AJ3" s="223" t="s">
        <v>298</v>
      </c>
    </row>
    <row r="4" spans="1:36" ht="78.75" x14ac:dyDescent="0.25">
      <c r="A4" s="317" t="s">
        <v>82</v>
      </c>
      <c r="B4" s="221" t="s">
        <v>124</v>
      </c>
      <c r="C4" s="319" t="s">
        <v>683</v>
      </c>
      <c r="D4" s="133" t="s">
        <v>147</v>
      </c>
      <c r="E4" s="114" t="s">
        <v>576</v>
      </c>
      <c r="F4" s="221" t="s">
        <v>245</v>
      </c>
      <c r="G4" s="221" t="s">
        <v>245</v>
      </c>
      <c r="H4" s="221" t="s">
        <v>245</v>
      </c>
      <c r="I4" s="221" t="s">
        <v>245</v>
      </c>
      <c r="J4" s="133" t="s">
        <v>286</v>
      </c>
      <c r="K4" s="133">
        <v>2</v>
      </c>
      <c r="L4" s="133" t="str" cm="1">
        <f t="array" ref="L4">_xlfn.IFS(K4=Información!$A$11,Información!$B$11,K4=Información!$A$12,Información!$B$12,K4=Información!$A$13,Información!$B$13,K4=Información!$A$14,Información!$B$14,K4=Información!$A$15,Información!$B$15)</f>
        <v>Improbable</v>
      </c>
      <c r="M4" s="221" t="s">
        <v>245</v>
      </c>
      <c r="N4" s="221" t="s">
        <v>245</v>
      </c>
      <c r="O4" s="221" t="s">
        <v>245</v>
      </c>
      <c r="P4" s="221" t="s">
        <v>245</v>
      </c>
      <c r="Q4" s="221" t="s">
        <v>293</v>
      </c>
      <c r="R4" s="221" t="s">
        <v>245</v>
      </c>
      <c r="S4" s="221" t="s">
        <v>245</v>
      </c>
      <c r="T4" s="221" t="s">
        <v>245</v>
      </c>
      <c r="U4" s="221" t="s">
        <v>245</v>
      </c>
      <c r="V4" s="221" t="s">
        <v>245</v>
      </c>
      <c r="W4" s="221" t="s">
        <v>245</v>
      </c>
      <c r="X4" s="221" t="s">
        <v>245</v>
      </c>
      <c r="Y4" s="221" t="s">
        <v>293</v>
      </c>
      <c r="Z4" s="221" t="s">
        <v>245</v>
      </c>
      <c r="AA4" s="221" t="s">
        <v>293</v>
      </c>
      <c r="AB4" s="221" t="s">
        <v>293</v>
      </c>
      <c r="AC4" s="221" t="s">
        <v>293</v>
      </c>
      <c r="AD4" s="221" t="s">
        <v>293</v>
      </c>
      <c r="AE4" s="221" t="s">
        <v>293</v>
      </c>
      <c r="AF4" s="133">
        <f t="shared" ref="AF4:AF25" si="1">COUNTIF(M4:AE4,"X")</f>
        <v>12</v>
      </c>
      <c r="AG4" s="133">
        <v>5</v>
      </c>
      <c r="AH4" s="133" t="str" cm="1">
        <f t="array" ref="AH4">_xlfn.IFS(AG4=Información!$A$19,Información!$B$19,AG4=Información!$A$20,Información!$B$20,AG4=Información!$A$21,Información!$B$21)</f>
        <v>Catastrófico</v>
      </c>
      <c r="AI4" s="133">
        <f t="shared" si="0"/>
        <v>10</v>
      </c>
      <c r="AJ4" s="223" t="s">
        <v>298</v>
      </c>
    </row>
    <row r="5" spans="1:36" ht="78.75" x14ac:dyDescent="0.25">
      <c r="A5" s="317" t="s">
        <v>83</v>
      </c>
      <c r="B5" s="221" t="s">
        <v>126</v>
      </c>
      <c r="C5" s="319" t="s">
        <v>692</v>
      </c>
      <c r="D5" s="133" t="s">
        <v>148</v>
      </c>
      <c r="E5" s="114" t="s">
        <v>280</v>
      </c>
      <c r="F5" s="221" t="s">
        <v>245</v>
      </c>
      <c r="G5" s="221" t="s">
        <v>245</v>
      </c>
      <c r="H5" s="221" t="s">
        <v>245</v>
      </c>
      <c r="I5" s="221" t="s">
        <v>245</v>
      </c>
      <c r="J5" s="133" t="s">
        <v>286</v>
      </c>
      <c r="K5" s="133">
        <v>3</v>
      </c>
      <c r="L5" s="133" t="str" cm="1">
        <f t="array" ref="L5">_xlfn.IFS(K5=Información!$A$11,Información!$B$11,K5=Información!$A$12,Información!$B$12,K5=Información!$A$13,Información!$B$13,K5=Información!$A$14,Información!$B$14,K5=Información!$A$15,Información!$B$15)</f>
        <v>Posible</v>
      </c>
      <c r="M5" s="221" t="s">
        <v>245</v>
      </c>
      <c r="N5" s="221" t="s">
        <v>245</v>
      </c>
      <c r="O5" s="221" t="s">
        <v>245</v>
      </c>
      <c r="P5" s="221" t="s">
        <v>245</v>
      </c>
      <c r="Q5" s="221" t="s">
        <v>245</v>
      </c>
      <c r="R5" s="221" t="s">
        <v>293</v>
      </c>
      <c r="S5" s="221" t="s">
        <v>245</v>
      </c>
      <c r="T5" s="221" t="s">
        <v>245</v>
      </c>
      <c r="U5" s="221" t="s">
        <v>245</v>
      </c>
      <c r="V5" s="221" t="s">
        <v>245</v>
      </c>
      <c r="W5" s="221" t="s">
        <v>245</v>
      </c>
      <c r="X5" s="221" t="s">
        <v>245</v>
      </c>
      <c r="Y5" s="221" t="s">
        <v>293</v>
      </c>
      <c r="Z5" s="221" t="s">
        <v>293</v>
      </c>
      <c r="AA5" s="221" t="s">
        <v>245</v>
      </c>
      <c r="AB5" s="221" t="s">
        <v>293</v>
      </c>
      <c r="AC5" s="221" t="s">
        <v>245</v>
      </c>
      <c r="AD5" s="221" t="s">
        <v>293</v>
      </c>
      <c r="AE5" s="221" t="s">
        <v>293</v>
      </c>
      <c r="AF5" s="133">
        <f t="shared" si="1"/>
        <v>13</v>
      </c>
      <c r="AG5" s="133">
        <v>5</v>
      </c>
      <c r="AH5" s="133" t="str" cm="1">
        <f t="array" ref="AH5">_xlfn.IFS(AG5=Información!$A$19,Información!$B$19,AG5=Información!$A$20,Información!$B$20,AG5=Información!$A$21,Información!$B$21)</f>
        <v>Catastrófico</v>
      </c>
      <c r="AI5" s="133">
        <f t="shared" si="0"/>
        <v>15</v>
      </c>
      <c r="AJ5" s="223" t="s">
        <v>298</v>
      </c>
    </row>
    <row r="6" spans="1:36" ht="63" x14ac:dyDescent="0.25">
      <c r="A6" s="317" t="s">
        <v>84</v>
      </c>
      <c r="B6" s="221" t="s">
        <v>126</v>
      </c>
      <c r="C6" s="319" t="s">
        <v>692</v>
      </c>
      <c r="D6" s="133" t="s">
        <v>149</v>
      </c>
      <c r="E6" s="114" t="s">
        <v>277</v>
      </c>
      <c r="F6" s="221" t="s">
        <v>245</v>
      </c>
      <c r="G6" s="221" t="s">
        <v>245</v>
      </c>
      <c r="H6" s="221" t="s">
        <v>245</v>
      </c>
      <c r="I6" s="221" t="s">
        <v>245</v>
      </c>
      <c r="J6" s="133" t="s">
        <v>285</v>
      </c>
      <c r="K6" s="133">
        <v>3</v>
      </c>
      <c r="L6" s="133" t="str" cm="1">
        <f t="array" ref="L6">_xlfn.IFS(K6=Información!$A$11,Información!$B$11,K6=Información!$A$12,Información!$B$12,K6=Información!$A$13,Información!$B$13,K6=Información!$A$14,Información!$B$14,K6=Información!$A$15,Información!$B$15)</f>
        <v>Posible</v>
      </c>
      <c r="M6" s="221" t="s">
        <v>245</v>
      </c>
      <c r="N6" s="221" t="s">
        <v>245</v>
      </c>
      <c r="O6" s="221" t="s">
        <v>293</v>
      </c>
      <c r="P6" s="221" t="s">
        <v>293</v>
      </c>
      <c r="Q6" s="221" t="s">
        <v>245</v>
      </c>
      <c r="R6" s="221" t="s">
        <v>293</v>
      </c>
      <c r="S6" s="221" t="s">
        <v>293</v>
      </c>
      <c r="T6" s="221" t="s">
        <v>293</v>
      </c>
      <c r="U6" s="221" t="s">
        <v>245</v>
      </c>
      <c r="V6" s="221" t="s">
        <v>245</v>
      </c>
      <c r="W6" s="221" t="s">
        <v>245</v>
      </c>
      <c r="X6" s="221" t="s">
        <v>245</v>
      </c>
      <c r="Y6" s="221" t="s">
        <v>293</v>
      </c>
      <c r="Z6" s="221" t="s">
        <v>293</v>
      </c>
      <c r="AA6" s="221" t="s">
        <v>245</v>
      </c>
      <c r="AB6" s="221" t="s">
        <v>293</v>
      </c>
      <c r="AC6" s="221" t="s">
        <v>245</v>
      </c>
      <c r="AD6" s="221" t="s">
        <v>293</v>
      </c>
      <c r="AE6" s="221" t="s">
        <v>293</v>
      </c>
      <c r="AF6" s="133">
        <f t="shared" si="1"/>
        <v>9</v>
      </c>
      <c r="AG6" s="133">
        <v>4</v>
      </c>
      <c r="AH6" s="133" t="str" cm="1">
        <f t="array" ref="AH6">_xlfn.IFS(AG6=Información!$A$19,Información!$B$19,AG6=Información!$A$20,Información!$B$20,AG6=Información!$A$21,Información!$B$21)</f>
        <v>Mayor</v>
      </c>
      <c r="AI6" s="133">
        <f t="shared" si="0"/>
        <v>12</v>
      </c>
      <c r="AJ6" s="223" t="s">
        <v>298</v>
      </c>
    </row>
    <row r="7" spans="1:36" ht="63" x14ac:dyDescent="0.25">
      <c r="A7" s="317" t="s">
        <v>85</v>
      </c>
      <c r="B7" s="221" t="s">
        <v>86</v>
      </c>
      <c r="C7" s="319" t="s">
        <v>693</v>
      </c>
      <c r="D7" s="133" t="s">
        <v>150</v>
      </c>
      <c r="E7" s="114" t="s">
        <v>577</v>
      </c>
      <c r="F7" s="221" t="s">
        <v>245</v>
      </c>
      <c r="G7" s="221" t="s">
        <v>245</v>
      </c>
      <c r="H7" s="221" t="s">
        <v>245</v>
      </c>
      <c r="I7" s="221" t="s">
        <v>245</v>
      </c>
      <c r="J7" s="133" t="s">
        <v>284</v>
      </c>
      <c r="K7" s="133">
        <v>3</v>
      </c>
      <c r="L7" s="133" t="str" cm="1">
        <f t="array" ref="L7">_xlfn.IFS(K7=Información!$A$11,Información!$B$11,K7=Información!$A$12,Información!$B$12,K7=Información!$A$13,Información!$B$13,K7=Información!$A$14,Información!$B$14,K7=Información!$A$15,Información!$B$15)</f>
        <v>Posible</v>
      </c>
      <c r="M7" s="221" t="s">
        <v>245</v>
      </c>
      <c r="N7" s="221" t="s">
        <v>245</v>
      </c>
      <c r="O7" s="221" t="s">
        <v>245</v>
      </c>
      <c r="P7" s="221" t="s">
        <v>293</v>
      </c>
      <c r="Q7" s="221" t="s">
        <v>245</v>
      </c>
      <c r="R7" s="221" t="s">
        <v>245</v>
      </c>
      <c r="S7" s="221" t="s">
        <v>293</v>
      </c>
      <c r="T7" s="221" t="s">
        <v>293</v>
      </c>
      <c r="U7" s="221" t="s">
        <v>245</v>
      </c>
      <c r="V7" s="221" t="s">
        <v>245</v>
      </c>
      <c r="W7" s="221" t="s">
        <v>245</v>
      </c>
      <c r="X7" s="221" t="s">
        <v>245</v>
      </c>
      <c r="Y7" s="221" t="s">
        <v>245</v>
      </c>
      <c r="Z7" s="221" t="s">
        <v>245</v>
      </c>
      <c r="AA7" s="221" t="s">
        <v>293</v>
      </c>
      <c r="AB7" s="221" t="s">
        <v>293</v>
      </c>
      <c r="AC7" s="221" t="s">
        <v>293</v>
      </c>
      <c r="AD7" s="221" t="s">
        <v>293</v>
      </c>
      <c r="AE7" s="221" t="s">
        <v>293</v>
      </c>
      <c r="AF7" s="133">
        <f t="shared" si="1"/>
        <v>11</v>
      </c>
      <c r="AG7" s="133">
        <v>4</v>
      </c>
      <c r="AH7" s="133" t="str" cm="1">
        <f t="array" ref="AH7">_xlfn.IFS(AG7=Información!$A$19,Información!$B$19,AG7=Información!$A$20,Información!$B$20,AG7=Información!$A$21,Información!$B$21)</f>
        <v>Mayor</v>
      </c>
      <c r="AI7" s="133">
        <f t="shared" si="0"/>
        <v>12</v>
      </c>
      <c r="AJ7" s="223" t="s">
        <v>298</v>
      </c>
    </row>
    <row r="8" spans="1:36" ht="63" x14ac:dyDescent="0.25">
      <c r="A8" s="317" t="s">
        <v>87</v>
      </c>
      <c r="B8" s="221" t="s">
        <v>132</v>
      </c>
      <c r="C8" s="319" t="s">
        <v>695</v>
      </c>
      <c r="D8" s="133" t="s">
        <v>151</v>
      </c>
      <c r="E8" s="114" t="s">
        <v>591</v>
      </c>
      <c r="F8" s="221" t="s">
        <v>245</v>
      </c>
      <c r="G8" s="221" t="s">
        <v>245</v>
      </c>
      <c r="H8" s="221" t="s">
        <v>245</v>
      </c>
      <c r="I8" s="221" t="s">
        <v>245</v>
      </c>
      <c r="J8" s="133" t="s">
        <v>286</v>
      </c>
      <c r="K8" s="133">
        <v>3</v>
      </c>
      <c r="L8" s="133" t="str" cm="1">
        <f t="array" ref="L8">_xlfn.IFS(K8=Información!$A$11,Información!$B$11,K8=Información!$A$12,Información!$B$12,K8=Información!$A$13,Información!$B$13,K8=Información!$A$14,Información!$B$14,K8=Información!$A$15,Información!$B$15)</f>
        <v>Posible</v>
      </c>
      <c r="M8" s="221" t="s">
        <v>245</v>
      </c>
      <c r="N8" s="221" t="s">
        <v>293</v>
      </c>
      <c r="O8" s="221" t="s">
        <v>245</v>
      </c>
      <c r="P8" s="221" t="s">
        <v>293</v>
      </c>
      <c r="Q8" s="221" t="s">
        <v>245</v>
      </c>
      <c r="R8" s="221" t="s">
        <v>293</v>
      </c>
      <c r="S8" s="221" t="s">
        <v>245</v>
      </c>
      <c r="T8" s="221" t="s">
        <v>293</v>
      </c>
      <c r="U8" s="221" t="s">
        <v>245</v>
      </c>
      <c r="V8" s="221" t="s">
        <v>293</v>
      </c>
      <c r="W8" s="221" t="s">
        <v>245</v>
      </c>
      <c r="X8" s="221" t="s">
        <v>293</v>
      </c>
      <c r="Y8" s="221" t="s">
        <v>293</v>
      </c>
      <c r="Z8" s="221" t="s">
        <v>293</v>
      </c>
      <c r="AA8" s="221" t="s">
        <v>293</v>
      </c>
      <c r="AB8" s="221" t="s">
        <v>293</v>
      </c>
      <c r="AC8" s="221" t="s">
        <v>293</v>
      </c>
      <c r="AD8" s="221" t="s">
        <v>293</v>
      </c>
      <c r="AE8" s="221" t="s">
        <v>293</v>
      </c>
      <c r="AF8" s="133">
        <f t="shared" si="1"/>
        <v>6</v>
      </c>
      <c r="AG8" s="133">
        <v>4</v>
      </c>
      <c r="AH8" s="133" t="str" cm="1">
        <f t="array" ref="AH8">_xlfn.IFS(AG8=Información!$A$19,Información!$B$19,AG8=Información!$A$20,Información!$B$20,AG8=Información!$A$21,Información!$B$21)</f>
        <v>Mayor</v>
      </c>
      <c r="AI8" s="133">
        <f t="shared" si="0"/>
        <v>12</v>
      </c>
      <c r="AJ8" s="223" t="s">
        <v>298</v>
      </c>
    </row>
    <row r="9" spans="1:36" ht="63" x14ac:dyDescent="0.25">
      <c r="A9" s="317" t="s">
        <v>88</v>
      </c>
      <c r="B9" s="221" t="s">
        <v>89</v>
      </c>
      <c r="C9" s="319" t="s">
        <v>697</v>
      </c>
      <c r="D9" s="133" t="s">
        <v>152</v>
      </c>
      <c r="E9" s="114" t="s">
        <v>182</v>
      </c>
      <c r="F9" s="221" t="s">
        <v>245</v>
      </c>
      <c r="G9" s="221" t="s">
        <v>245</v>
      </c>
      <c r="H9" s="221" t="s">
        <v>245</v>
      </c>
      <c r="I9" s="221" t="s">
        <v>245</v>
      </c>
      <c r="J9" s="133" t="s">
        <v>285</v>
      </c>
      <c r="K9" s="133">
        <v>3</v>
      </c>
      <c r="L9" s="133" t="str" cm="1">
        <f t="array" ref="L9">_xlfn.IFS(K9=Información!$A$11,Información!$B$11,K9=Información!$A$12,Información!$B$12,K9=Información!$A$13,Información!$B$13,K9=Información!$A$14,Información!$B$14,K9=Información!$A$15,Información!$B$15)</f>
        <v>Posible</v>
      </c>
      <c r="M9" s="221" t="s">
        <v>245</v>
      </c>
      <c r="N9" s="221" t="s">
        <v>245</v>
      </c>
      <c r="O9" s="221" t="s">
        <v>245</v>
      </c>
      <c r="P9" s="221" t="s">
        <v>293</v>
      </c>
      <c r="Q9" s="221" t="s">
        <v>293</v>
      </c>
      <c r="R9" s="221" t="s">
        <v>245</v>
      </c>
      <c r="S9" s="221" t="s">
        <v>245</v>
      </c>
      <c r="T9" s="221" t="s">
        <v>293</v>
      </c>
      <c r="U9" s="221" t="s">
        <v>293</v>
      </c>
      <c r="V9" s="221" t="s">
        <v>245</v>
      </c>
      <c r="W9" s="221" t="s">
        <v>245</v>
      </c>
      <c r="X9" s="221" t="s">
        <v>245</v>
      </c>
      <c r="Y9" s="221" t="s">
        <v>293</v>
      </c>
      <c r="Z9" s="221" t="s">
        <v>293</v>
      </c>
      <c r="AA9" s="221" t="s">
        <v>293</v>
      </c>
      <c r="AB9" s="221" t="s">
        <v>293</v>
      </c>
      <c r="AC9" s="221" t="s">
        <v>293</v>
      </c>
      <c r="AD9" s="221" t="s">
        <v>293</v>
      </c>
      <c r="AE9" s="221" t="s">
        <v>293</v>
      </c>
      <c r="AF9" s="133">
        <f t="shared" si="1"/>
        <v>8</v>
      </c>
      <c r="AG9" s="133">
        <v>4</v>
      </c>
      <c r="AH9" s="133" t="str" cm="1">
        <f t="array" ref="AH9">_xlfn.IFS(AG9=Información!$A$19,Información!$B$19,AG9=Información!$A$20,Información!$B$20,AG9=Información!$A$21,Información!$B$21)</f>
        <v>Mayor</v>
      </c>
      <c r="AI9" s="133">
        <f t="shared" si="0"/>
        <v>12</v>
      </c>
      <c r="AJ9" s="223" t="s">
        <v>298</v>
      </c>
    </row>
    <row r="10" spans="1:36" ht="47.25" x14ac:dyDescent="0.25">
      <c r="A10" s="317" t="s">
        <v>90</v>
      </c>
      <c r="B10" s="221" t="s">
        <v>89</v>
      </c>
      <c r="C10" s="319" t="s">
        <v>697</v>
      </c>
      <c r="D10" s="133" t="s">
        <v>153</v>
      </c>
      <c r="E10" s="114" t="s">
        <v>183</v>
      </c>
      <c r="F10" s="221" t="s">
        <v>245</v>
      </c>
      <c r="G10" s="221" t="s">
        <v>245</v>
      </c>
      <c r="H10" s="221" t="s">
        <v>245</v>
      </c>
      <c r="I10" s="221" t="s">
        <v>245</v>
      </c>
      <c r="J10" s="133" t="s">
        <v>285</v>
      </c>
      <c r="K10" s="133">
        <v>2</v>
      </c>
      <c r="L10" s="133" t="str" cm="1">
        <f t="array" ref="L10">_xlfn.IFS(K10=Información!$A$11,Información!$B$11,K10=Información!$A$12,Información!$B$12,K10=Información!$A$13,Información!$B$13,K10=Información!$A$14,Información!$B$14,K10=Información!$A$15,Información!$B$15)</f>
        <v>Improbable</v>
      </c>
      <c r="M10" s="221" t="s">
        <v>245</v>
      </c>
      <c r="N10" s="221" t="s">
        <v>245</v>
      </c>
      <c r="O10" s="221" t="s">
        <v>293</v>
      </c>
      <c r="P10" s="221" t="s">
        <v>293</v>
      </c>
      <c r="Q10" s="221" t="s">
        <v>245</v>
      </c>
      <c r="R10" s="221" t="s">
        <v>245</v>
      </c>
      <c r="S10" s="221" t="s">
        <v>293</v>
      </c>
      <c r="T10" s="221" t="s">
        <v>293</v>
      </c>
      <c r="U10" s="221" t="s">
        <v>293</v>
      </c>
      <c r="V10" s="221" t="s">
        <v>245</v>
      </c>
      <c r="W10" s="221" t="s">
        <v>245</v>
      </c>
      <c r="X10" s="221" t="s">
        <v>245</v>
      </c>
      <c r="Y10" s="221" t="s">
        <v>245</v>
      </c>
      <c r="Z10" s="221" t="s">
        <v>245</v>
      </c>
      <c r="AA10" s="221" t="s">
        <v>245</v>
      </c>
      <c r="AB10" s="221" t="s">
        <v>293</v>
      </c>
      <c r="AC10" s="221" t="s">
        <v>245</v>
      </c>
      <c r="AD10" s="221" t="s">
        <v>293</v>
      </c>
      <c r="AE10" s="221" t="s">
        <v>293</v>
      </c>
      <c r="AF10" s="133">
        <f t="shared" si="1"/>
        <v>11</v>
      </c>
      <c r="AG10" s="133">
        <v>4</v>
      </c>
      <c r="AH10" s="133" t="str" cm="1">
        <f t="array" ref="AH10">_xlfn.IFS(AG10=Información!$A$19,Información!$B$19,AG10=Información!$A$20,Información!$B$20,AG10=Información!$A$21,Información!$B$21)</f>
        <v>Mayor</v>
      </c>
      <c r="AI10" s="133">
        <f t="shared" si="0"/>
        <v>8</v>
      </c>
      <c r="AJ10" s="223" t="s">
        <v>299</v>
      </c>
    </row>
    <row r="11" spans="1:36" ht="47.25" x14ac:dyDescent="0.25">
      <c r="A11" s="317" t="s">
        <v>91</v>
      </c>
      <c r="B11" s="221" t="s">
        <v>89</v>
      </c>
      <c r="C11" s="319" t="s">
        <v>694</v>
      </c>
      <c r="D11" s="133" t="s">
        <v>154</v>
      </c>
      <c r="E11" s="114" t="s">
        <v>184</v>
      </c>
      <c r="F11" s="221" t="s">
        <v>245</v>
      </c>
      <c r="G11" s="221" t="s">
        <v>245</v>
      </c>
      <c r="H11" s="221" t="s">
        <v>245</v>
      </c>
      <c r="I11" s="221" t="s">
        <v>245</v>
      </c>
      <c r="J11" s="133" t="s">
        <v>286</v>
      </c>
      <c r="K11" s="133">
        <v>3</v>
      </c>
      <c r="L11" s="133" t="str" cm="1">
        <f t="array" ref="L11">_xlfn.IFS(K11=Información!$A$11,Información!$B$11,K11=Información!$A$12,Información!$B$12,K11=Información!$A$13,Información!$B$13,K11=Información!$A$14,Información!$B$14,K11=Información!$A$15,Información!$B$15)</f>
        <v>Posible</v>
      </c>
      <c r="M11" s="221" t="s">
        <v>245</v>
      </c>
      <c r="N11" s="222" t="s">
        <v>245</v>
      </c>
      <c r="O11" s="221" t="s">
        <v>245</v>
      </c>
      <c r="P11" s="221" t="s">
        <v>293</v>
      </c>
      <c r="Q11" s="221" t="s">
        <v>245</v>
      </c>
      <c r="R11" s="221" t="s">
        <v>245</v>
      </c>
      <c r="S11" s="221" t="s">
        <v>293</v>
      </c>
      <c r="T11" s="221" t="s">
        <v>293</v>
      </c>
      <c r="U11" s="221" t="s">
        <v>293</v>
      </c>
      <c r="V11" s="221" t="s">
        <v>245</v>
      </c>
      <c r="W11" s="221" t="s">
        <v>245</v>
      </c>
      <c r="X11" s="221" t="s">
        <v>245</v>
      </c>
      <c r="Y11" s="221" t="s">
        <v>245</v>
      </c>
      <c r="Z11" s="221" t="s">
        <v>245</v>
      </c>
      <c r="AA11" s="221" t="s">
        <v>293</v>
      </c>
      <c r="AB11" s="221" t="s">
        <v>293</v>
      </c>
      <c r="AC11" s="221" t="s">
        <v>293</v>
      </c>
      <c r="AD11" s="221" t="s">
        <v>293</v>
      </c>
      <c r="AE11" s="221" t="s">
        <v>293</v>
      </c>
      <c r="AF11" s="133">
        <f t="shared" si="1"/>
        <v>10</v>
      </c>
      <c r="AG11" s="133">
        <v>4</v>
      </c>
      <c r="AH11" s="133" t="str" cm="1">
        <f t="array" ref="AH11">_xlfn.IFS(AG11=Información!$A$19,Información!$B$19,AG11=Información!$A$20,Información!$B$20,AG11=Información!$A$21,Información!$B$21)</f>
        <v>Mayor</v>
      </c>
      <c r="AI11" s="133">
        <f t="shared" si="0"/>
        <v>12</v>
      </c>
      <c r="AJ11" s="223" t="s">
        <v>298</v>
      </c>
    </row>
    <row r="12" spans="1:36" ht="47.25" x14ac:dyDescent="0.25">
      <c r="A12" s="317" t="s">
        <v>92</v>
      </c>
      <c r="B12" s="221" t="s">
        <v>130</v>
      </c>
      <c r="C12" s="319" t="s">
        <v>685</v>
      </c>
      <c r="D12" s="133" t="s">
        <v>155</v>
      </c>
      <c r="E12" s="114" t="s">
        <v>185</v>
      </c>
      <c r="F12" s="221" t="s">
        <v>245</v>
      </c>
      <c r="G12" s="221" t="s">
        <v>245</v>
      </c>
      <c r="H12" s="221" t="s">
        <v>245</v>
      </c>
      <c r="I12" s="221" t="s">
        <v>245</v>
      </c>
      <c r="J12" s="133" t="s">
        <v>286</v>
      </c>
      <c r="K12" s="133">
        <v>3</v>
      </c>
      <c r="L12" s="133" t="str" cm="1">
        <f t="array" ref="L12">_xlfn.IFS(K12=Información!$A$11,Información!$B$11,K12=Información!$A$12,Información!$B$12,K12=Información!$A$13,Información!$B$13,K12=Información!$A$14,Información!$B$14,K12=Información!$A$15,Información!$B$15)</f>
        <v>Posible</v>
      </c>
      <c r="M12" s="221" t="s">
        <v>245</v>
      </c>
      <c r="N12" s="222" t="s">
        <v>245</v>
      </c>
      <c r="O12" s="221" t="s">
        <v>245</v>
      </c>
      <c r="P12" s="221" t="s">
        <v>245</v>
      </c>
      <c r="Q12" s="221" t="s">
        <v>245</v>
      </c>
      <c r="R12" s="221" t="s">
        <v>245</v>
      </c>
      <c r="S12" s="221" t="s">
        <v>245</v>
      </c>
      <c r="T12" s="221" t="s">
        <v>245</v>
      </c>
      <c r="U12" s="221" t="s">
        <v>293</v>
      </c>
      <c r="V12" s="221" t="s">
        <v>245</v>
      </c>
      <c r="W12" s="221" t="s">
        <v>245</v>
      </c>
      <c r="X12" s="221" t="s">
        <v>245</v>
      </c>
      <c r="Y12" s="221" t="s">
        <v>245</v>
      </c>
      <c r="Z12" s="221" t="s">
        <v>293</v>
      </c>
      <c r="AA12" s="221" t="s">
        <v>245</v>
      </c>
      <c r="AB12" s="221" t="s">
        <v>293</v>
      </c>
      <c r="AC12" s="221" t="s">
        <v>245</v>
      </c>
      <c r="AD12" s="221" t="s">
        <v>293</v>
      </c>
      <c r="AE12" s="221" t="s">
        <v>293</v>
      </c>
      <c r="AF12" s="133">
        <f t="shared" si="1"/>
        <v>14</v>
      </c>
      <c r="AG12" s="133">
        <v>5</v>
      </c>
      <c r="AH12" s="133" t="str" cm="1">
        <f t="array" ref="AH12">_xlfn.IFS(AG12=Información!$A$19,Información!$B$19,AG12=Información!$A$20,Información!$B$20,AG12=Información!$A$21,Información!$B$21)</f>
        <v>Catastrófico</v>
      </c>
      <c r="AI12" s="133">
        <f t="shared" si="0"/>
        <v>15</v>
      </c>
      <c r="AJ12" s="223" t="s">
        <v>298</v>
      </c>
    </row>
    <row r="13" spans="1:36" ht="63" x14ac:dyDescent="0.25">
      <c r="A13" s="317" t="s">
        <v>93</v>
      </c>
      <c r="B13" s="221" t="s">
        <v>130</v>
      </c>
      <c r="C13" s="319" t="s">
        <v>685</v>
      </c>
      <c r="D13" s="133" t="s">
        <v>156</v>
      </c>
      <c r="E13" s="114" t="s">
        <v>278</v>
      </c>
      <c r="F13" s="221" t="s">
        <v>245</v>
      </c>
      <c r="G13" s="221" t="s">
        <v>245</v>
      </c>
      <c r="H13" s="221" t="s">
        <v>245</v>
      </c>
      <c r="I13" s="221" t="s">
        <v>245</v>
      </c>
      <c r="J13" s="133" t="s">
        <v>285</v>
      </c>
      <c r="K13" s="133">
        <v>3</v>
      </c>
      <c r="L13" s="133" t="str" cm="1">
        <f t="array" ref="L13">_xlfn.IFS(K13=Información!$A$11,Información!$B$11,K13=Información!$A$12,Información!$B$12,K13=Información!$A$13,Información!$B$13,K13=Información!$A$14,Información!$B$14,K13=Información!$A$15,Información!$B$15)</f>
        <v>Posible</v>
      </c>
      <c r="M13" s="221" t="s">
        <v>245</v>
      </c>
      <c r="N13" s="222" t="s">
        <v>245</v>
      </c>
      <c r="O13" s="221" t="s">
        <v>245</v>
      </c>
      <c r="P13" s="221" t="s">
        <v>245</v>
      </c>
      <c r="Q13" s="221" t="s">
        <v>245</v>
      </c>
      <c r="R13" s="221" t="s">
        <v>245</v>
      </c>
      <c r="S13" s="221" t="s">
        <v>245</v>
      </c>
      <c r="T13" s="221" t="s">
        <v>293</v>
      </c>
      <c r="U13" s="221" t="s">
        <v>245</v>
      </c>
      <c r="V13" s="221" t="s">
        <v>245</v>
      </c>
      <c r="W13" s="221" t="s">
        <v>245</v>
      </c>
      <c r="X13" s="221" t="s">
        <v>245</v>
      </c>
      <c r="Y13" s="221" t="s">
        <v>293</v>
      </c>
      <c r="Z13" s="221" t="s">
        <v>293</v>
      </c>
      <c r="AA13" s="221" t="s">
        <v>245</v>
      </c>
      <c r="AB13" s="221" t="s">
        <v>293</v>
      </c>
      <c r="AC13" s="221" t="s">
        <v>245</v>
      </c>
      <c r="AD13" s="221" t="s">
        <v>293</v>
      </c>
      <c r="AE13" s="221" t="s">
        <v>293</v>
      </c>
      <c r="AF13" s="133">
        <f t="shared" si="1"/>
        <v>13</v>
      </c>
      <c r="AG13" s="133">
        <v>5</v>
      </c>
      <c r="AH13" s="133" t="str" cm="1">
        <f t="array" ref="AH13">_xlfn.IFS(AG13=Información!$A$19,Información!$B$19,AG13=Información!$A$20,Información!$B$20,AG13=Información!$A$21,Información!$B$21)</f>
        <v>Catastrófico</v>
      </c>
      <c r="AI13" s="133">
        <f t="shared" si="0"/>
        <v>15</v>
      </c>
      <c r="AJ13" s="223" t="s">
        <v>298</v>
      </c>
    </row>
    <row r="14" spans="1:36" ht="63" x14ac:dyDescent="0.25">
      <c r="A14" s="317" t="s">
        <v>94</v>
      </c>
      <c r="B14" s="221" t="s">
        <v>130</v>
      </c>
      <c r="C14" s="319" t="s">
        <v>685</v>
      </c>
      <c r="D14" s="133" t="s">
        <v>157</v>
      </c>
      <c r="E14" s="114" t="s">
        <v>186</v>
      </c>
      <c r="F14" s="221" t="s">
        <v>245</v>
      </c>
      <c r="G14" s="221" t="s">
        <v>245</v>
      </c>
      <c r="H14" s="221" t="s">
        <v>245</v>
      </c>
      <c r="I14" s="221" t="s">
        <v>245</v>
      </c>
      <c r="J14" s="133" t="s">
        <v>286</v>
      </c>
      <c r="K14" s="133">
        <v>2</v>
      </c>
      <c r="L14" s="133" t="str" cm="1">
        <f t="array" ref="L14">_xlfn.IFS(K14=Información!$A$11,Información!$B$11,K14=Información!$A$12,Información!$B$12,K14=Información!$A$13,Información!$B$13,K14=Información!$A$14,Información!$B$14,K14=Información!$A$15,Información!$B$15)</f>
        <v>Improbable</v>
      </c>
      <c r="M14" s="221" t="s">
        <v>245</v>
      </c>
      <c r="N14" s="221" t="s">
        <v>245</v>
      </c>
      <c r="O14" s="221" t="s">
        <v>245</v>
      </c>
      <c r="P14" s="221" t="s">
        <v>245</v>
      </c>
      <c r="Q14" s="221" t="s">
        <v>245</v>
      </c>
      <c r="R14" s="221" t="s">
        <v>245</v>
      </c>
      <c r="S14" s="221" t="s">
        <v>293</v>
      </c>
      <c r="T14" s="221" t="s">
        <v>293</v>
      </c>
      <c r="U14" s="221" t="s">
        <v>245</v>
      </c>
      <c r="V14" s="221" t="s">
        <v>245</v>
      </c>
      <c r="W14" s="221" t="s">
        <v>245</v>
      </c>
      <c r="X14" s="221" t="s">
        <v>245</v>
      </c>
      <c r="Y14" s="221" t="s">
        <v>245</v>
      </c>
      <c r="Z14" s="221" t="s">
        <v>245</v>
      </c>
      <c r="AA14" s="221" t="s">
        <v>245</v>
      </c>
      <c r="AB14" s="221" t="s">
        <v>293</v>
      </c>
      <c r="AC14" s="221" t="s">
        <v>245</v>
      </c>
      <c r="AD14" s="221" t="s">
        <v>293</v>
      </c>
      <c r="AE14" s="221" t="s">
        <v>293</v>
      </c>
      <c r="AF14" s="133">
        <f t="shared" si="1"/>
        <v>14</v>
      </c>
      <c r="AG14" s="133">
        <v>5</v>
      </c>
      <c r="AH14" s="133" t="str" cm="1">
        <f t="array" ref="AH14">_xlfn.IFS(AG14=Información!$A$19,Información!$B$19,AG14=Información!$A$20,Información!$B$20,AG14=Información!$A$21,Información!$B$21)</f>
        <v>Catastrófico</v>
      </c>
      <c r="AI14" s="133">
        <f t="shared" si="0"/>
        <v>10</v>
      </c>
      <c r="AJ14" s="223" t="s">
        <v>298</v>
      </c>
    </row>
    <row r="15" spans="1:36" ht="63" x14ac:dyDescent="0.25">
      <c r="A15" s="317" t="s">
        <v>95</v>
      </c>
      <c r="B15" s="221" t="s">
        <v>130</v>
      </c>
      <c r="C15" s="319" t="s">
        <v>684</v>
      </c>
      <c r="D15" s="133" t="s">
        <v>662</v>
      </c>
      <c r="E15" s="114" t="s">
        <v>187</v>
      </c>
      <c r="F15" s="221" t="s">
        <v>245</v>
      </c>
      <c r="G15" s="221" t="s">
        <v>245</v>
      </c>
      <c r="H15" s="221" t="s">
        <v>245</v>
      </c>
      <c r="I15" s="221" t="s">
        <v>245</v>
      </c>
      <c r="J15" s="133" t="s">
        <v>286</v>
      </c>
      <c r="K15" s="133">
        <v>3</v>
      </c>
      <c r="L15" s="133" t="str" cm="1">
        <f t="array" ref="L15">_xlfn.IFS(K15=Información!$A$11,Información!$B$11,K15=Información!$A$12,Información!$B$12,K15=Información!$A$13,Información!$B$13,K15=Información!$A$14,Información!$B$14,K15=Información!$A$15,Información!$B$15)</f>
        <v>Posible</v>
      </c>
      <c r="M15" s="221" t="s">
        <v>245</v>
      </c>
      <c r="N15" s="221" t="s">
        <v>245</v>
      </c>
      <c r="O15" s="221" t="s">
        <v>245</v>
      </c>
      <c r="P15" s="221" t="s">
        <v>293</v>
      </c>
      <c r="Q15" s="221" t="s">
        <v>245</v>
      </c>
      <c r="R15" s="221" t="s">
        <v>293</v>
      </c>
      <c r="S15" s="221" t="s">
        <v>245</v>
      </c>
      <c r="T15" s="221" t="s">
        <v>293</v>
      </c>
      <c r="U15" s="221" t="s">
        <v>293</v>
      </c>
      <c r="V15" s="221" t="s">
        <v>245</v>
      </c>
      <c r="W15" s="221" t="s">
        <v>245</v>
      </c>
      <c r="X15" s="221" t="s">
        <v>245</v>
      </c>
      <c r="Y15" s="221" t="s">
        <v>245</v>
      </c>
      <c r="Z15" s="221" t="s">
        <v>293</v>
      </c>
      <c r="AA15" s="221" t="s">
        <v>245</v>
      </c>
      <c r="AB15" s="221" t="s">
        <v>293</v>
      </c>
      <c r="AC15" s="221" t="s">
        <v>245</v>
      </c>
      <c r="AD15" s="221" t="s">
        <v>293</v>
      </c>
      <c r="AE15" s="221" t="s">
        <v>293</v>
      </c>
      <c r="AF15" s="133">
        <f t="shared" si="1"/>
        <v>11</v>
      </c>
      <c r="AG15" s="133">
        <v>4</v>
      </c>
      <c r="AH15" s="133" t="str" cm="1">
        <f t="array" ref="AH15">_xlfn.IFS(AG15=Información!$A$19,Información!$B$19,AG15=Información!$A$20,Información!$B$20,AG15=Información!$A$21,Información!$B$21)</f>
        <v>Mayor</v>
      </c>
      <c r="AI15" s="133">
        <f t="shared" ref="AI15:AI18" si="2">K15*AG15</f>
        <v>12</v>
      </c>
      <c r="AJ15" s="223" t="s">
        <v>298</v>
      </c>
    </row>
    <row r="16" spans="1:36" ht="47.25" x14ac:dyDescent="0.25">
      <c r="A16" s="317" t="s">
        <v>96</v>
      </c>
      <c r="B16" s="221" t="s">
        <v>130</v>
      </c>
      <c r="C16" s="319" t="s">
        <v>684</v>
      </c>
      <c r="D16" s="133" t="s">
        <v>158</v>
      </c>
      <c r="E16" s="114" t="s">
        <v>578</v>
      </c>
      <c r="F16" s="221" t="s">
        <v>245</v>
      </c>
      <c r="G16" s="221" t="s">
        <v>245</v>
      </c>
      <c r="H16" s="221" t="s">
        <v>245</v>
      </c>
      <c r="I16" s="221" t="s">
        <v>245</v>
      </c>
      <c r="J16" s="133" t="s">
        <v>286</v>
      </c>
      <c r="K16" s="133">
        <v>3</v>
      </c>
      <c r="L16" s="133" t="str" cm="1">
        <f t="array" ref="L16">_xlfn.IFS(K16=Información!$A$11,Información!$B$11,K16=Información!$A$12,Información!$B$12,K16=Información!$A$13,Información!$B$13,K16=Información!$A$14,Información!$B$14,K16=Información!$A$15,Información!$B$15)</f>
        <v>Posible</v>
      </c>
      <c r="M16" s="221" t="s">
        <v>245</v>
      </c>
      <c r="N16" s="221" t="s">
        <v>245</v>
      </c>
      <c r="O16" s="221" t="s">
        <v>245</v>
      </c>
      <c r="P16" s="221" t="s">
        <v>293</v>
      </c>
      <c r="Q16" s="221" t="s">
        <v>245</v>
      </c>
      <c r="R16" s="221" t="s">
        <v>245</v>
      </c>
      <c r="S16" s="221" t="s">
        <v>245</v>
      </c>
      <c r="T16" s="221" t="s">
        <v>245</v>
      </c>
      <c r="U16" s="221" t="s">
        <v>245</v>
      </c>
      <c r="V16" s="221" t="s">
        <v>245</v>
      </c>
      <c r="W16" s="221" t="s">
        <v>245</v>
      </c>
      <c r="X16" s="221" t="s">
        <v>245</v>
      </c>
      <c r="Y16" s="221" t="s">
        <v>245</v>
      </c>
      <c r="Z16" s="221" t="s">
        <v>293</v>
      </c>
      <c r="AA16" s="221" t="s">
        <v>245</v>
      </c>
      <c r="AB16" s="221" t="s">
        <v>293</v>
      </c>
      <c r="AC16" s="221" t="s">
        <v>245</v>
      </c>
      <c r="AD16" s="221" t="s">
        <v>293</v>
      </c>
      <c r="AE16" s="221" t="s">
        <v>293</v>
      </c>
      <c r="AF16" s="133">
        <f t="shared" si="1"/>
        <v>14</v>
      </c>
      <c r="AG16" s="133">
        <v>5</v>
      </c>
      <c r="AH16" s="133" t="str" cm="1">
        <f t="array" ref="AH16">_xlfn.IFS(AG16=Información!$A$19,Información!$B$19,AG16=Información!$A$20,Información!$B$20,AG16=Información!$A$21,Información!$B$21)</f>
        <v>Catastrófico</v>
      </c>
      <c r="AI16" s="133">
        <f t="shared" si="2"/>
        <v>15</v>
      </c>
      <c r="AJ16" s="223" t="s">
        <v>298</v>
      </c>
    </row>
    <row r="17" spans="1:36" ht="63" x14ac:dyDescent="0.25">
      <c r="A17" s="317" t="s">
        <v>97</v>
      </c>
      <c r="B17" s="221" t="s">
        <v>130</v>
      </c>
      <c r="C17" s="319" t="s">
        <v>684</v>
      </c>
      <c r="D17" s="133" t="s">
        <v>159</v>
      </c>
      <c r="E17" s="114" t="s">
        <v>189</v>
      </c>
      <c r="F17" s="221" t="s">
        <v>245</v>
      </c>
      <c r="G17" s="221" t="s">
        <v>245</v>
      </c>
      <c r="H17" s="221" t="s">
        <v>245</v>
      </c>
      <c r="I17" s="221" t="s">
        <v>245</v>
      </c>
      <c r="J17" s="133" t="s">
        <v>285</v>
      </c>
      <c r="K17" s="133">
        <v>3</v>
      </c>
      <c r="L17" s="133" t="str" cm="1">
        <f t="array" ref="L17">_xlfn.IFS(K17=Información!$A$11,Información!$B$11,K17=Información!$A$12,Información!$B$12,K17=Información!$A$13,Información!$B$13,K17=Información!$A$14,Información!$B$14,K17=Información!$A$15,Información!$B$15)</f>
        <v>Posible</v>
      </c>
      <c r="M17" s="221" t="s">
        <v>245</v>
      </c>
      <c r="N17" s="221" t="s">
        <v>245</v>
      </c>
      <c r="O17" s="221" t="s">
        <v>245</v>
      </c>
      <c r="P17" s="221" t="s">
        <v>245</v>
      </c>
      <c r="Q17" s="221" t="s">
        <v>245</v>
      </c>
      <c r="R17" s="221" t="s">
        <v>245</v>
      </c>
      <c r="S17" s="221" t="s">
        <v>245</v>
      </c>
      <c r="T17" s="221" t="s">
        <v>245</v>
      </c>
      <c r="U17" s="221" t="s">
        <v>245</v>
      </c>
      <c r="V17" s="221" t="s">
        <v>245</v>
      </c>
      <c r="W17" s="221" t="s">
        <v>245</v>
      </c>
      <c r="X17" s="221" t="s">
        <v>245</v>
      </c>
      <c r="Y17" s="221" t="s">
        <v>293</v>
      </c>
      <c r="Z17" s="221" t="s">
        <v>293</v>
      </c>
      <c r="AA17" s="221" t="s">
        <v>245</v>
      </c>
      <c r="AB17" s="221" t="s">
        <v>245</v>
      </c>
      <c r="AC17" s="221" t="s">
        <v>245</v>
      </c>
      <c r="AD17" s="221" t="s">
        <v>293</v>
      </c>
      <c r="AE17" s="221" t="s">
        <v>245</v>
      </c>
      <c r="AF17" s="133">
        <f t="shared" si="1"/>
        <v>16</v>
      </c>
      <c r="AG17" s="133">
        <v>5</v>
      </c>
      <c r="AH17" s="133" t="str" cm="1">
        <f t="array" ref="AH17">_xlfn.IFS(AG17=Información!$A$19,Información!$B$19,AG17=Información!$A$20,Información!$B$20,AG17=Información!$A$21,Información!$B$21)</f>
        <v>Catastrófico</v>
      </c>
      <c r="AI17" s="133">
        <f t="shared" si="2"/>
        <v>15</v>
      </c>
      <c r="AJ17" s="223" t="s">
        <v>298</v>
      </c>
    </row>
    <row r="18" spans="1:36" ht="78.75" x14ac:dyDescent="0.25">
      <c r="A18" s="317" t="s">
        <v>98</v>
      </c>
      <c r="B18" s="221" t="s">
        <v>130</v>
      </c>
      <c r="C18" s="319" t="s">
        <v>686</v>
      </c>
      <c r="D18" s="133" t="s">
        <v>160</v>
      </c>
      <c r="E18" s="114" t="s">
        <v>579</v>
      </c>
      <c r="F18" s="221" t="s">
        <v>245</v>
      </c>
      <c r="G18" s="221" t="s">
        <v>245</v>
      </c>
      <c r="H18" s="221" t="s">
        <v>245</v>
      </c>
      <c r="I18" s="221" t="s">
        <v>245</v>
      </c>
      <c r="J18" s="133" t="s">
        <v>286</v>
      </c>
      <c r="K18" s="133">
        <v>3</v>
      </c>
      <c r="L18" s="133" t="str" cm="1">
        <f t="array" ref="L18">_xlfn.IFS(K18=Información!$A$11,Información!$B$11,K18=Información!$A$12,Información!$B$12,K18=Información!$A$13,Información!$B$13,K18=Información!$A$14,Información!$B$14,K18=Información!$A$15,Información!$B$15)</f>
        <v>Posible</v>
      </c>
      <c r="M18" s="221" t="s">
        <v>245</v>
      </c>
      <c r="N18" s="221" t="s">
        <v>245</v>
      </c>
      <c r="O18" s="221" t="s">
        <v>245</v>
      </c>
      <c r="P18" s="221" t="s">
        <v>245</v>
      </c>
      <c r="Q18" s="221" t="s">
        <v>245</v>
      </c>
      <c r="R18" s="221" t="s">
        <v>245</v>
      </c>
      <c r="S18" s="221" t="s">
        <v>245</v>
      </c>
      <c r="T18" s="221" t="s">
        <v>245</v>
      </c>
      <c r="U18" s="221" t="s">
        <v>245</v>
      </c>
      <c r="V18" s="221" t="s">
        <v>245</v>
      </c>
      <c r="W18" s="221" t="s">
        <v>245</v>
      </c>
      <c r="X18" s="221" t="s">
        <v>245</v>
      </c>
      <c r="Y18" s="221" t="s">
        <v>245</v>
      </c>
      <c r="Z18" s="221" t="s">
        <v>245</v>
      </c>
      <c r="AA18" s="221" t="s">
        <v>245</v>
      </c>
      <c r="AB18" s="221" t="s">
        <v>293</v>
      </c>
      <c r="AC18" s="221" t="s">
        <v>293</v>
      </c>
      <c r="AD18" s="221" t="s">
        <v>293</v>
      </c>
      <c r="AE18" s="221" t="s">
        <v>293</v>
      </c>
      <c r="AF18" s="133">
        <f t="shared" si="1"/>
        <v>15</v>
      </c>
      <c r="AG18" s="133">
        <v>5</v>
      </c>
      <c r="AH18" s="133" t="str" cm="1">
        <f t="array" ref="AH18">_xlfn.IFS(AG18=Información!$A$19,Información!$B$19,AG18=Información!$A$20,Información!$B$20,AG18=Información!$A$21,Información!$B$21)</f>
        <v>Catastrófico</v>
      </c>
      <c r="AI18" s="133">
        <f t="shared" si="2"/>
        <v>15</v>
      </c>
      <c r="AJ18" s="223" t="s">
        <v>298</v>
      </c>
    </row>
    <row r="19" spans="1:36" ht="78.75" x14ac:dyDescent="0.25">
      <c r="A19" s="317" t="s">
        <v>99</v>
      </c>
      <c r="B19" s="221" t="s">
        <v>130</v>
      </c>
      <c r="C19" s="319" t="s">
        <v>687</v>
      </c>
      <c r="D19" s="133" t="s">
        <v>161</v>
      </c>
      <c r="E19" s="114" t="s">
        <v>191</v>
      </c>
      <c r="F19" s="221" t="s">
        <v>245</v>
      </c>
      <c r="G19" s="221" t="s">
        <v>245</v>
      </c>
      <c r="H19" s="221" t="s">
        <v>245</v>
      </c>
      <c r="I19" s="221" t="s">
        <v>245</v>
      </c>
      <c r="J19" s="133" t="s">
        <v>286</v>
      </c>
      <c r="K19" s="133">
        <v>3</v>
      </c>
      <c r="L19" s="133" t="str" cm="1">
        <f t="array" ref="L19">_xlfn.IFS(K19=Información!$A$11,Información!$B$11,K19=Información!$A$12,Información!$B$12,K19=Información!$A$13,Información!$B$13,K19=Información!$A$14,Información!$B$14,K19=Información!$A$15,Información!$B$15)</f>
        <v>Posible</v>
      </c>
      <c r="M19" s="221" t="s">
        <v>245</v>
      </c>
      <c r="N19" s="221" t="s">
        <v>245</v>
      </c>
      <c r="O19" s="221" t="s">
        <v>245</v>
      </c>
      <c r="P19" s="221" t="s">
        <v>293</v>
      </c>
      <c r="Q19" s="221" t="s">
        <v>245</v>
      </c>
      <c r="R19" s="221" t="s">
        <v>293</v>
      </c>
      <c r="S19" s="221" t="s">
        <v>245</v>
      </c>
      <c r="T19" s="221" t="s">
        <v>293</v>
      </c>
      <c r="U19" s="221" t="s">
        <v>293</v>
      </c>
      <c r="V19" s="221" t="s">
        <v>245</v>
      </c>
      <c r="W19" s="221" t="s">
        <v>245</v>
      </c>
      <c r="X19" s="221" t="s">
        <v>245</v>
      </c>
      <c r="Y19" s="221" t="s">
        <v>293</v>
      </c>
      <c r="Z19" s="221" t="s">
        <v>245</v>
      </c>
      <c r="AA19" s="221" t="s">
        <v>293</v>
      </c>
      <c r="AB19" s="221" t="s">
        <v>245</v>
      </c>
      <c r="AC19" s="221" t="s">
        <v>245</v>
      </c>
      <c r="AD19" s="221" t="s">
        <v>293</v>
      </c>
      <c r="AE19" s="221" t="s">
        <v>293</v>
      </c>
      <c r="AF19" s="133">
        <f t="shared" si="1"/>
        <v>11</v>
      </c>
      <c r="AG19" s="133">
        <v>5</v>
      </c>
      <c r="AH19" s="133" t="str" cm="1">
        <f t="array" ref="AH19">_xlfn.IFS(AG19=Información!$A$19,Información!$B$19,AG19=Información!$A$20,Información!$B$20,AG19=Información!$A$21,Información!$B$21)</f>
        <v>Catastrófico</v>
      </c>
      <c r="AI19" s="133">
        <f t="shared" ref="AI19:AI25" si="3">K19*AG19</f>
        <v>15</v>
      </c>
      <c r="AJ19" s="223" t="s">
        <v>298</v>
      </c>
    </row>
    <row r="20" spans="1:36" ht="63" x14ac:dyDescent="0.25">
      <c r="A20" s="317" t="s">
        <v>100</v>
      </c>
      <c r="B20" s="221" t="s">
        <v>130</v>
      </c>
      <c r="C20" s="319" t="s">
        <v>687</v>
      </c>
      <c r="D20" s="133" t="s">
        <v>162</v>
      </c>
      <c r="E20" s="114" t="s">
        <v>192</v>
      </c>
      <c r="F20" s="221" t="s">
        <v>245</v>
      </c>
      <c r="G20" s="221" t="s">
        <v>245</v>
      </c>
      <c r="H20" s="221" t="s">
        <v>245</v>
      </c>
      <c r="I20" s="221" t="s">
        <v>245</v>
      </c>
      <c r="J20" s="133" t="s">
        <v>285</v>
      </c>
      <c r="K20" s="133">
        <v>3</v>
      </c>
      <c r="L20" s="133" t="str" cm="1">
        <f t="array" ref="L20">_xlfn.IFS(K20=Información!$A$11,Información!$B$11,K20=Información!$A$12,Información!$B$12,K20=Información!$A$13,Información!$B$13,K20=Información!$A$14,Información!$B$14,K20=Información!$A$15,Información!$B$15)</f>
        <v>Posible</v>
      </c>
      <c r="M20" s="221" t="s">
        <v>245</v>
      </c>
      <c r="N20" s="221" t="s">
        <v>245</v>
      </c>
      <c r="O20" s="221" t="s">
        <v>245</v>
      </c>
      <c r="P20" s="221" t="s">
        <v>293</v>
      </c>
      <c r="Q20" s="221" t="s">
        <v>245</v>
      </c>
      <c r="R20" s="221" t="s">
        <v>293</v>
      </c>
      <c r="S20" s="221" t="s">
        <v>245</v>
      </c>
      <c r="T20" s="221" t="s">
        <v>293</v>
      </c>
      <c r="U20" s="221" t="s">
        <v>293</v>
      </c>
      <c r="V20" s="221" t="s">
        <v>245</v>
      </c>
      <c r="W20" s="221" t="s">
        <v>245</v>
      </c>
      <c r="X20" s="221" t="s">
        <v>245</v>
      </c>
      <c r="Y20" s="221" t="s">
        <v>293</v>
      </c>
      <c r="Z20" s="221" t="s">
        <v>245</v>
      </c>
      <c r="AA20" s="221" t="s">
        <v>293</v>
      </c>
      <c r="AB20" s="221" t="s">
        <v>245</v>
      </c>
      <c r="AC20" s="221" t="s">
        <v>245</v>
      </c>
      <c r="AD20" s="221" t="s">
        <v>293</v>
      </c>
      <c r="AE20" s="221" t="s">
        <v>293</v>
      </c>
      <c r="AF20" s="133">
        <f t="shared" si="1"/>
        <v>11</v>
      </c>
      <c r="AG20" s="133">
        <v>5</v>
      </c>
      <c r="AH20" s="133" t="str" cm="1">
        <f t="array" ref="AH20">_xlfn.IFS(AG20=Información!$A$19,Información!$B$19,AG20=Información!$A$20,Información!$B$20,AG20=Información!$A$21,Información!$B$21)</f>
        <v>Catastrófico</v>
      </c>
      <c r="AI20" s="133">
        <f t="shared" si="3"/>
        <v>15</v>
      </c>
      <c r="AJ20" s="223" t="s">
        <v>298</v>
      </c>
    </row>
    <row r="21" spans="1:36" ht="63" x14ac:dyDescent="0.25">
      <c r="A21" s="317" t="s">
        <v>101</v>
      </c>
      <c r="B21" s="221" t="s">
        <v>130</v>
      </c>
      <c r="C21" s="319" t="s">
        <v>687</v>
      </c>
      <c r="D21" s="133" t="s">
        <v>163</v>
      </c>
      <c r="E21" s="114" t="s">
        <v>193</v>
      </c>
      <c r="F21" s="221" t="s">
        <v>245</v>
      </c>
      <c r="G21" s="221" t="s">
        <v>245</v>
      </c>
      <c r="H21" s="221" t="s">
        <v>245</v>
      </c>
      <c r="I21" s="221" t="s">
        <v>245</v>
      </c>
      <c r="J21" s="133" t="s">
        <v>286</v>
      </c>
      <c r="K21" s="133">
        <v>5</v>
      </c>
      <c r="L21" s="133" t="str" cm="1">
        <f t="array" ref="L21">_xlfn.IFS(K21=Información!$A$11,Información!$B$11,K21=Información!$A$12,Información!$B$12,K21=Información!$A$13,Información!$B$13,K21=Información!$A$14,Información!$B$14,K21=Información!$A$15,Información!$B$15)</f>
        <v>Casi Seguro</v>
      </c>
      <c r="M21" s="221" t="s">
        <v>245</v>
      </c>
      <c r="N21" s="221" t="s">
        <v>245</v>
      </c>
      <c r="O21" s="221" t="s">
        <v>245</v>
      </c>
      <c r="P21" s="221" t="s">
        <v>245</v>
      </c>
      <c r="Q21" s="221" t="s">
        <v>245</v>
      </c>
      <c r="R21" s="221" t="s">
        <v>245</v>
      </c>
      <c r="S21" s="221" t="s">
        <v>245</v>
      </c>
      <c r="T21" s="221" t="s">
        <v>245</v>
      </c>
      <c r="U21" s="221" t="s">
        <v>293</v>
      </c>
      <c r="V21" s="221" t="s">
        <v>245</v>
      </c>
      <c r="W21" s="221" t="s">
        <v>293</v>
      </c>
      <c r="X21" s="221" t="s">
        <v>245</v>
      </c>
      <c r="Y21" s="221" t="s">
        <v>293</v>
      </c>
      <c r="Z21" s="221" t="s">
        <v>293</v>
      </c>
      <c r="AA21" s="221" t="s">
        <v>245</v>
      </c>
      <c r="AB21" s="221" t="s">
        <v>293</v>
      </c>
      <c r="AC21" s="221" t="s">
        <v>245</v>
      </c>
      <c r="AD21" s="221" t="s">
        <v>293</v>
      </c>
      <c r="AE21" s="221" t="s">
        <v>293</v>
      </c>
      <c r="AF21" s="133">
        <f t="shared" si="1"/>
        <v>12</v>
      </c>
      <c r="AG21" s="133">
        <v>5</v>
      </c>
      <c r="AH21" s="133" t="str" cm="1">
        <f t="array" ref="AH21">_xlfn.IFS(AG21=Información!$A$19,Información!$B$19,AG21=Información!$A$20,Información!$B$20,AG21=Información!$A$21,Información!$B$21)</f>
        <v>Catastrófico</v>
      </c>
      <c r="AI21" s="133">
        <f t="shared" si="3"/>
        <v>25</v>
      </c>
      <c r="AJ21" s="223" t="s">
        <v>298</v>
      </c>
    </row>
    <row r="22" spans="1:36" ht="63" x14ac:dyDescent="0.25">
      <c r="A22" s="317" t="s">
        <v>102</v>
      </c>
      <c r="B22" s="221" t="s">
        <v>134</v>
      </c>
      <c r="C22" s="319" t="s">
        <v>682</v>
      </c>
      <c r="D22" s="133" t="s">
        <v>164</v>
      </c>
      <c r="E22" s="114" t="s">
        <v>580</v>
      </c>
      <c r="F22" s="221" t="s">
        <v>245</v>
      </c>
      <c r="G22" s="221" t="s">
        <v>245</v>
      </c>
      <c r="H22" s="221" t="s">
        <v>245</v>
      </c>
      <c r="I22" s="221" t="s">
        <v>245</v>
      </c>
      <c r="J22" s="133" t="s">
        <v>286</v>
      </c>
      <c r="K22" s="133">
        <v>3</v>
      </c>
      <c r="L22" s="133" t="str" cm="1">
        <f t="array" ref="L22">_xlfn.IFS(K22=Información!$A$11,Información!$B$11,K22=Información!$A$12,Información!$B$12,K22=Información!$A$13,Información!$B$13,K22=Información!$A$14,Información!$B$14,K22=Información!$A$15,Información!$B$15)</f>
        <v>Posible</v>
      </c>
      <c r="M22" s="221" t="s">
        <v>245</v>
      </c>
      <c r="N22" s="221" t="s">
        <v>245</v>
      </c>
      <c r="O22" s="221" t="s">
        <v>293</v>
      </c>
      <c r="P22" s="221" t="s">
        <v>293</v>
      </c>
      <c r="Q22" s="221" t="s">
        <v>245</v>
      </c>
      <c r="R22" s="221" t="s">
        <v>245</v>
      </c>
      <c r="S22" s="221" t="s">
        <v>293</v>
      </c>
      <c r="T22" s="221" t="s">
        <v>293</v>
      </c>
      <c r="U22" s="221" t="s">
        <v>245</v>
      </c>
      <c r="V22" s="221" t="s">
        <v>245</v>
      </c>
      <c r="W22" s="221" t="s">
        <v>245</v>
      </c>
      <c r="X22" s="221" t="s">
        <v>245</v>
      </c>
      <c r="Y22" s="221" t="s">
        <v>293</v>
      </c>
      <c r="Z22" s="221" t="s">
        <v>293</v>
      </c>
      <c r="AA22" s="221" t="s">
        <v>293</v>
      </c>
      <c r="AB22" s="221" t="s">
        <v>293</v>
      </c>
      <c r="AC22" s="221" t="s">
        <v>293</v>
      </c>
      <c r="AD22" s="221" t="s">
        <v>293</v>
      </c>
      <c r="AE22" s="221" t="s">
        <v>293</v>
      </c>
      <c r="AF22" s="133">
        <f t="shared" si="1"/>
        <v>8</v>
      </c>
      <c r="AG22" s="133">
        <v>4</v>
      </c>
      <c r="AH22" s="133" t="str" cm="1">
        <f t="array" ref="AH22">_xlfn.IFS(AG22=Información!$A$19,Información!$B$19,AG22=Información!$A$20,Información!$B$20,AG22=Información!$A$21,Información!$B$21)</f>
        <v>Mayor</v>
      </c>
      <c r="AI22" s="133">
        <f t="shared" si="3"/>
        <v>12</v>
      </c>
      <c r="AJ22" s="223" t="s">
        <v>298</v>
      </c>
    </row>
    <row r="23" spans="1:36" ht="63" x14ac:dyDescent="0.25">
      <c r="A23" s="317" t="s">
        <v>103</v>
      </c>
      <c r="B23" s="221" t="s">
        <v>134</v>
      </c>
      <c r="C23" s="319" t="s">
        <v>682</v>
      </c>
      <c r="D23" s="133" t="s">
        <v>590</v>
      </c>
      <c r="E23" s="114" t="s">
        <v>581</v>
      </c>
      <c r="F23" s="221" t="s">
        <v>245</v>
      </c>
      <c r="G23" s="221" t="s">
        <v>245</v>
      </c>
      <c r="H23" s="221" t="s">
        <v>245</v>
      </c>
      <c r="I23" s="221" t="s">
        <v>245</v>
      </c>
      <c r="J23" s="133" t="s">
        <v>285</v>
      </c>
      <c r="K23" s="133">
        <v>3</v>
      </c>
      <c r="L23" s="133" t="str" cm="1">
        <f t="array" ref="L23">_xlfn.IFS(K23=Información!$A$11,Información!$B$11,K23=Información!$A$12,Información!$B$12,K23=Información!$A$13,Información!$B$13,K23=Información!$A$14,Información!$B$14,K23=Información!$A$15,Información!$B$15)</f>
        <v>Posible</v>
      </c>
      <c r="M23" s="221" t="s">
        <v>245</v>
      </c>
      <c r="N23" s="221" t="s">
        <v>245</v>
      </c>
      <c r="O23" s="221" t="s">
        <v>293</v>
      </c>
      <c r="P23" s="221" t="s">
        <v>293</v>
      </c>
      <c r="Q23" s="221" t="s">
        <v>245</v>
      </c>
      <c r="R23" s="221" t="s">
        <v>245</v>
      </c>
      <c r="S23" s="221" t="s">
        <v>293</v>
      </c>
      <c r="T23" s="221" t="s">
        <v>293</v>
      </c>
      <c r="U23" s="221" t="s">
        <v>245</v>
      </c>
      <c r="V23" s="221" t="s">
        <v>245</v>
      </c>
      <c r="W23" s="221" t="s">
        <v>245</v>
      </c>
      <c r="X23" s="221" t="s">
        <v>245</v>
      </c>
      <c r="Y23" s="221" t="s">
        <v>245</v>
      </c>
      <c r="Z23" s="221" t="s">
        <v>293</v>
      </c>
      <c r="AA23" s="221" t="s">
        <v>293</v>
      </c>
      <c r="AB23" s="221" t="s">
        <v>293</v>
      </c>
      <c r="AC23" s="221" t="s">
        <v>293</v>
      </c>
      <c r="AD23" s="221" t="s">
        <v>293</v>
      </c>
      <c r="AE23" s="221" t="s">
        <v>293</v>
      </c>
      <c r="AF23" s="133">
        <f t="shared" si="1"/>
        <v>9</v>
      </c>
      <c r="AG23" s="133">
        <v>4</v>
      </c>
      <c r="AH23" s="133" t="str" cm="1">
        <f t="array" ref="AH23">_xlfn.IFS(AG23=Información!$A$19,Información!$B$19,AG23=Información!$A$20,Información!$B$20,AG23=Información!$A$21,Información!$B$21)</f>
        <v>Mayor</v>
      </c>
      <c r="AI23" s="133">
        <f t="shared" si="3"/>
        <v>12</v>
      </c>
      <c r="AJ23" s="223" t="s">
        <v>298</v>
      </c>
    </row>
    <row r="24" spans="1:36" ht="47.25" x14ac:dyDescent="0.25">
      <c r="A24" s="317" t="s">
        <v>104</v>
      </c>
      <c r="B24" s="221" t="s">
        <v>134</v>
      </c>
      <c r="C24" s="319" t="s">
        <v>682</v>
      </c>
      <c r="D24" s="133" t="s">
        <v>166</v>
      </c>
      <c r="E24" s="114" t="s">
        <v>582</v>
      </c>
      <c r="F24" s="221" t="s">
        <v>245</v>
      </c>
      <c r="G24" s="221" t="s">
        <v>245</v>
      </c>
      <c r="H24" s="221" t="s">
        <v>245</v>
      </c>
      <c r="I24" s="221" t="s">
        <v>245</v>
      </c>
      <c r="J24" s="133" t="s">
        <v>285</v>
      </c>
      <c r="K24" s="133">
        <v>3</v>
      </c>
      <c r="L24" s="133" t="str" cm="1">
        <f t="array" ref="L24">_xlfn.IFS(K24=Información!$A$11,Información!$B$11,K24=Información!$A$12,Información!$B$12,K24=Información!$A$13,Información!$B$13,K24=Información!$A$14,Información!$B$14,K24=Información!$A$15,Información!$B$15)</f>
        <v>Posible</v>
      </c>
      <c r="M24" s="221" t="s">
        <v>245</v>
      </c>
      <c r="N24" s="221" t="s">
        <v>245</v>
      </c>
      <c r="O24" s="221" t="s">
        <v>293</v>
      </c>
      <c r="P24" s="221" t="s">
        <v>293</v>
      </c>
      <c r="Q24" s="221" t="s">
        <v>293</v>
      </c>
      <c r="R24" s="221" t="s">
        <v>245</v>
      </c>
      <c r="S24" s="221" t="s">
        <v>293</v>
      </c>
      <c r="T24" s="221" t="s">
        <v>293</v>
      </c>
      <c r="U24" s="221" t="s">
        <v>293</v>
      </c>
      <c r="V24" s="221" t="s">
        <v>293</v>
      </c>
      <c r="W24" s="221" t="s">
        <v>245</v>
      </c>
      <c r="X24" s="221" t="s">
        <v>245</v>
      </c>
      <c r="Y24" s="221" t="s">
        <v>293</v>
      </c>
      <c r="Z24" s="221" t="s">
        <v>293</v>
      </c>
      <c r="AA24" s="221" t="s">
        <v>293</v>
      </c>
      <c r="AB24" s="221" t="s">
        <v>293</v>
      </c>
      <c r="AC24" s="221" t="s">
        <v>293</v>
      </c>
      <c r="AD24" s="221" t="s">
        <v>293</v>
      </c>
      <c r="AE24" s="221" t="s">
        <v>293</v>
      </c>
      <c r="AF24" s="133">
        <f t="shared" si="1"/>
        <v>5</v>
      </c>
      <c r="AG24" s="133">
        <v>3</v>
      </c>
      <c r="AH24" s="133" t="str" cm="1">
        <f t="array" ref="AH24">_xlfn.IFS(AG24=Información!$A$19,Información!$B$19,AG24=Información!$A$20,Información!$B$20,AG24=Información!$A$21,Información!$B$21)</f>
        <v>Moderado</v>
      </c>
      <c r="AI24" s="133">
        <f t="shared" si="3"/>
        <v>9</v>
      </c>
      <c r="AJ24" s="223" t="s">
        <v>299</v>
      </c>
    </row>
    <row r="25" spans="1:36" ht="63" x14ac:dyDescent="0.25">
      <c r="A25" s="317" t="s">
        <v>105</v>
      </c>
      <c r="B25" s="221" t="s">
        <v>106</v>
      </c>
      <c r="C25" s="319" t="s">
        <v>694</v>
      </c>
      <c r="D25" s="133" t="s">
        <v>167</v>
      </c>
      <c r="E25" s="114" t="s">
        <v>583</v>
      </c>
      <c r="F25" s="221" t="s">
        <v>245</v>
      </c>
      <c r="G25" s="221" t="s">
        <v>245</v>
      </c>
      <c r="H25" s="221" t="s">
        <v>245</v>
      </c>
      <c r="I25" s="221" t="s">
        <v>245</v>
      </c>
      <c r="J25" s="133" t="s">
        <v>286</v>
      </c>
      <c r="K25" s="133">
        <v>3</v>
      </c>
      <c r="L25" s="133" t="str" cm="1">
        <f t="array" ref="L25">_xlfn.IFS(K25=Información!$A$11,Información!$B$11,K25=Información!$A$12,Información!$B$12,K25=Información!$A$13,Información!$B$13,K25=Información!$A$14,Información!$B$14,K25=Información!$A$15,Información!$B$15)</f>
        <v>Posible</v>
      </c>
      <c r="M25" s="221" t="s">
        <v>245</v>
      </c>
      <c r="N25" s="221" t="s">
        <v>245</v>
      </c>
      <c r="O25" s="221" t="s">
        <v>245</v>
      </c>
      <c r="P25" s="221" t="s">
        <v>293</v>
      </c>
      <c r="Q25" s="221" t="s">
        <v>245</v>
      </c>
      <c r="R25" s="221" t="s">
        <v>245</v>
      </c>
      <c r="S25" s="221" t="s">
        <v>293</v>
      </c>
      <c r="T25" s="221" t="s">
        <v>293</v>
      </c>
      <c r="U25" s="221" t="s">
        <v>293</v>
      </c>
      <c r="V25" s="221" t="s">
        <v>245</v>
      </c>
      <c r="W25" s="221" t="s">
        <v>245</v>
      </c>
      <c r="X25" s="221" t="s">
        <v>245</v>
      </c>
      <c r="Y25" s="221" t="s">
        <v>245</v>
      </c>
      <c r="Z25" s="221" t="s">
        <v>245</v>
      </c>
      <c r="AA25" s="221" t="s">
        <v>293</v>
      </c>
      <c r="AB25" s="221" t="s">
        <v>293</v>
      </c>
      <c r="AC25" s="221" t="s">
        <v>293</v>
      </c>
      <c r="AD25" s="221" t="s">
        <v>293</v>
      </c>
      <c r="AE25" s="221" t="s">
        <v>293</v>
      </c>
      <c r="AF25" s="133">
        <f t="shared" si="1"/>
        <v>10</v>
      </c>
      <c r="AG25" s="133">
        <v>4</v>
      </c>
      <c r="AH25" s="133" t="str" cm="1">
        <f t="array" ref="AH25">_xlfn.IFS(AG25=Información!$A$19,Información!$B$19,AG25=Información!$A$20,Información!$B$20,AG25=Información!$A$21,Información!$B$21)</f>
        <v>Mayor</v>
      </c>
      <c r="AI25" s="133">
        <f t="shared" si="3"/>
        <v>12</v>
      </c>
      <c r="AJ25" s="223" t="s">
        <v>298</v>
      </c>
    </row>
    <row r="26" spans="1:36" ht="63" x14ac:dyDescent="0.25">
      <c r="A26" s="317" t="s">
        <v>107</v>
      </c>
      <c r="B26" s="221" t="s">
        <v>136</v>
      </c>
      <c r="C26" s="319" t="s">
        <v>682</v>
      </c>
      <c r="D26" s="133" t="s">
        <v>168</v>
      </c>
      <c r="E26" s="114" t="s">
        <v>584</v>
      </c>
      <c r="F26" s="221" t="s">
        <v>245</v>
      </c>
      <c r="G26" s="221" t="s">
        <v>245</v>
      </c>
      <c r="H26" s="221" t="s">
        <v>245</v>
      </c>
      <c r="I26" s="221" t="s">
        <v>245</v>
      </c>
      <c r="J26" s="133" t="s">
        <v>284</v>
      </c>
      <c r="K26" s="133">
        <v>3</v>
      </c>
      <c r="L26" s="133" t="str" cm="1">
        <f t="array" ref="L26">_xlfn.IFS(K26=Información!$A$11,Información!$B$11,K26=Información!$A$12,Información!$B$12,K26=Información!$A$13,Información!$B$13,K26=Información!$A$14,Información!$B$14,K26=Información!$A$15,Información!$B$15)</f>
        <v>Posible</v>
      </c>
      <c r="M26" s="221" t="s">
        <v>245</v>
      </c>
      <c r="N26" s="221" t="s">
        <v>245</v>
      </c>
      <c r="O26" s="221" t="s">
        <v>245</v>
      </c>
      <c r="P26" s="221" t="s">
        <v>245</v>
      </c>
      <c r="Q26" s="221" t="s">
        <v>245</v>
      </c>
      <c r="R26" s="221" t="s">
        <v>245</v>
      </c>
      <c r="S26" s="221" t="s">
        <v>245</v>
      </c>
      <c r="T26" s="221" t="s">
        <v>245</v>
      </c>
      <c r="U26" s="221" t="s">
        <v>245</v>
      </c>
      <c r="V26" s="221" t="s">
        <v>245</v>
      </c>
      <c r="W26" s="221" t="s">
        <v>245</v>
      </c>
      <c r="X26" s="221" t="s">
        <v>245</v>
      </c>
      <c r="Y26" s="221" t="s">
        <v>245</v>
      </c>
      <c r="Z26" s="221" t="s">
        <v>245</v>
      </c>
      <c r="AA26" s="221" t="s">
        <v>245</v>
      </c>
      <c r="AB26" s="221" t="s">
        <v>293</v>
      </c>
      <c r="AC26" s="221" t="s">
        <v>245</v>
      </c>
      <c r="AD26" s="221" t="s">
        <v>245</v>
      </c>
      <c r="AE26" s="221" t="s">
        <v>293</v>
      </c>
      <c r="AF26" s="133">
        <f t="shared" ref="AF26" si="4">COUNTIF(M26:AE26,"X")</f>
        <v>17</v>
      </c>
      <c r="AG26" s="133">
        <v>5</v>
      </c>
      <c r="AH26" s="133" t="str" cm="1">
        <f t="array" ref="AH26">_xlfn.IFS(AG26=Información!$A$19,Información!$B$19,AG26=Información!$A$20,Información!$B$20,AG26=Información!$A$21,Información!$B$21)</f>
        <v>Catastrófico</v>
      </c>
      <c r="AI26" s="133">
        <f>K26*AG26</f>
        <v>15</v>
      </c>
      <c r="AJ26" s="223" t="s">
        <v>298</v>
      </c>
    </row>
    <row r="27" spans="1:36" ht="47.25" x14ac:dyDescent="0.25">
      <c r="A27" s="317" t="s">
        <v>108</v>
      </c>
      <c r="B27" s="221" t="s">
        <v>109</v>
      </c>
      <c r="C27" s="319" t="s">
        <v>696</v>
      </c>
      <c r="D27" s="133" t="s">
        <v>169</v>
      </c>
      <c r="E27" s="114" t="s">
        <v>585</v>
      </c>
      <c r="F27" s="221" t="s">
        <v>245</v>
      </c>
      <c r="G27" s="221" t="s">
        <v>245</v>
      </c>
      <c r="H27" s="221" t="s">
        <v>245</v>
      </c>
      <c r="I27" s="221" t="s">
        <v>245</v>
      </c>
      <c r="J27" s="133" t="s">
        <v>286</v>
      </c>
      <c r="K27" s="133">
        <v>3</v>
      </c>
      <c r="L27" s="133" t="str" cm="1">
        <f t="array" ref="L27">_xlfn.IFS(K27=Información!$A$11,Información!$B$11,K27=Información!$A$12,Información!$B$12,K27=Información!$A$13,Información!$B$13,K27=Información!$A$14,Información!$B$14,K27=Información!$A$15,Información!$B$15)</f>
        <v>Posible</v>
      </c>
      <c r="M27" s="221" t="s">
        <v>245</v>
      </c>
      <c r="N27" s="221" t="s">
        <v>245</v>
      </c>
      <c r="O27" s="221" t="s">
        <v>245</v>
      </c>
      <c r="P27" s="221" t="s">
        <v>245</v>
      </c>
      <c r="Q27" s="221" t="s">
        <v>245</v>
      </c>
      <c r="R27" s="221" t="s">
        <v>245</v>
      </c>
      <c r="S27" s="221" t="s">
        <v>245</v>
      </c>
      <c r="T27" s="221" t="s">
        <v>245</v>
      </c>
      <c r="U27" s="221" t="s">
        <v>293</v>
      </c>
      <c r="V27" s="221" t="s">
        <v>245</v>
      </c>
      <c r="W27" s="221" t="s">
        <v>245</v>
      </c>
      <c r="X27" s="221" t="s">
        <v>245</v>
      </c>
      <c r="Y27" s="221" t="s">
        <v>245</v>
      </c>
      <c r="Z27" s="221" t="s">
        <v>245</v>
      </c>
      <c r="AA27" s="221" t="s">
        <v>245</v>
      </c>
      <c r="AB27" s="221" t="s">
        <v>293</v>
      </c>
      <c r="AC27" s="221" t="s">
        <v>245</v>
      </c>
      <c r="AD27" s="221" t="s">
        <v>245</v>
      </c>
      <c r="AE27" s="221" t="s">
        <v>293</v>
      </c>
      <c r="AF27" s="133">
        <f t="shared" ref="AF27:AF29" si="5">COUNTIF(M27:AE27,"X")</f>
        <v>16</v>
      </c>
      <c r="AG27" s="133">
        <v>5</v>
      </c>
      <c r="AH27" s="133" t="str" cm="1">
        <f t="array" ref="AH27">_xlfn.IFS(AG27=Información!$A$19,Información!$B$19,AG27=Información!$A$20,Información!$B$20,AG27=Información!$A$21,Información!$B$21)</f>
        <v>Catastrófico</v>
      </c>
      <c r="AI27" s="133">
        <f t="shared" ref="AI27:AI29" si="6">K27*AG27</f>
        <v>15</v>
      </c>
      <c r="AJ27" s="223" t="s">
        <v>298</v>
      </c>
    </row>
    <row r="28" spans="1:36" ht="31.5" x14ac:dyDescent="0.25">
      <c r="A28" s="317" t="s">
        <v>110</v>
      </c>
      <c r="B28" s="221" t="s">
        <v>109</v>
      </c>
      <c r="C28" s="319" t="s">
        <v>696</v>
      </c>
      <c r="D28" s="133" t="s">
        <v>170</v>
      </c>
      <c r="E28" s="114" t="s">
        <v>586</v>
      </c>
      <c r="F28" s="221" t="s">
        <v>245</v>
      </c>
      <c r="G28" s="221" t="s">
        <v>245</v>
      </c>
      <c r="H28" s="221" t="s">
        <v>245</v>
      </c>
      <c r="I28" s="221" t="s">
        <v>245</v>
      </c>
      <c r="J28" s="133" t="s">
        <v>286</v>
      </c>
      <c r="K28" s="133">
        <v>3</v>
      </c>
      <c r="L28" s="133" t="str" cm="1">
        <f t="array" ref="L28">_xlfn.IFS(K28=Información!$A$11,Información!$B$11,K28=Información!$A$12,Información!$B$12,K28=Información!$A$13,Información!$B$13,K28=Información!$A$14,Información!$B$14,K28=Información!$A$15,Información!$B$15)</f>
        <v>Posible</v>
      </c>
      <c r="M28" s="221" t="s">
        <v>245</v>
      </c>
      <c r="N28" s="221" t="s">
        <v>245</v>
      </c>
      <c r="O28" s="221" t="s">
        <v>245</v>
      </c>
      <c r="P28" s="221" t="s">
        <v>293</v>
      </c>
      <c r="Q28" s="221" t="s">
        <v>245</v>
      </c>
      <c r="R28" s="221" t="s">
        <v>245</v>
      </c>
      <c r="S28" s="221" t="s">
        <v>293</v>
      </c>
      <c r="T28" s="221" t="s">
        <v>293</v>
      </c>
      <c r="U28" s="221" t="s">
        <v>293</v>
      </c>
      <c r="V28" s="221" t="s">
        <v>245</v>
      </c>
      <c r="W28" s="221" t="s">
        <v>293</v>
      </c>
      <c r="X28" s="221" t="s">
        <v>245</v>
      </c>
      <c r="Y28" s="221" t="s">
        <v>245</v>
      </c>
      <c r="Z28" s="221" t="s">
        <v>245</v>
      </c>
      <c r="AA28" s="221" t="s">
        <v>245</v>
      </c>
      <c r="AB28" s="221" t="s">
        <v>293</v>
      </c>
      <c r="AC28" s="221" t="s">
        <v>245</v>
      </c>
      <c r="AD28" s="221" t="s">
        <v>293</v>
      </c>
      <c r="AE28" s="221" t="s">
        <v>293</v>
      </c>
      <c r="AF28" s="133">
        <f t="shared" si="5"/>
        <v>11</v>
      </c>
      <c r="AG28" s="133">
        <v>4</v>
      </c>
      <c r="AH28" s="133" t="str" cm="1">
        <f t="array" ref="AH28">_xlfn.IFS(AG28=Información!$A$19,Información!$B$19,AG28=Información!$A$20,Información!$B$20,AG28=Información!$A$21,Información!$B$21)</f>
        <v>Mayor</v>
      </c>
      <c r="AI28" s="133">
        <f t="shared" si="6"/>
        <v>12</v>
      </c>
      <c r="AJ28" s="223" t="s">
        <v>298</v>
      </c>
    </row>
    <row r="29" spans="1:36" ht="63" x14ac:dyDescent="0.25">
      <c r="A29" s="317" t="s">
        <v>111</v>
      </c>
      <c r="B29" s="221" t="s">
        <v>112</v>
      </c>
      <c r="C29" s="319" t="s">
        <v>682</v>
      </c>
      <c r="D29" s="133" t="s">
        <v>171</v>
      </c>
      <c r="E29" s="114" t="s">
        <v>587</v>
      </c>
      <c r="F29" s="221" t="s">
        <v>245</v>
      </c>
      <c r="G29" s="221" t="s">
        <v>245</v>
      </c>
      <c r="H29" s="221" t="s">
        <v>245</v>
      </c>
      <c r="I29" s="221" t="s">
        <v>245</v>
      </c>
      <c r="J29" s="133" t="s">
        <v>286</v>
      </c>
      <c r="K29" s="133">
        <v>3</v>
      </c>
      <c r="L29" s="133" t="str" cm="1">
        <f t="array" ref="L29">_xlfn.IFS(K29=Información!$A$11,Información!$B$11,K29=Información!$A$12,Información!$B$12,K29=Información!$A$13,Información!$B$13,K29=Información!$A$14,Información!$B$14,K29=Información!$A$15,Información!$B$15)</f>
        <v>Posible</v>
      </c>
      <c r="M29" s="221" t="s">
        <v>245</v>
      </c>
      <c r="N29" s="221" t="s">
        <v>293</v>
      </c>
      <c r="O29" s="221" t="s">
        <v>293</v>
      </c>
      <c r="P29" s="221" t="s">
        <v>293</v>
      </c>
      <c r="Q29" s="221" t="s">
        <v>245</v>
      </c>
      <c r="R29" s="221" t="s">
        <v>245</v>
      </c>
      <c r="S29" s="221" t="s">
        <v>293</v>
      </c>
      <c r="T29" s="221" t="s">
        <v>293</v>
      </c>
      <c r="U29" s="221" t="s">
        <v>293</v>
      </c>
      <c r="V29" s="221" t="s">
        <v>245</v>
      </c>
      <c r="W29" s="221" t="s">
        <v>293</v>
      </c>
      <c r="X29" s="221" t="s">
        <v>245</v>
      </c>
      <c r="Y29" s="221" t="s">
        <v>245</v>
      </c>
      <c r="Z29" s="221" t="s">
        <v>245</v>
      </c>
      <c r="AA29" s="221" t="s">
        <v>293</v>
      </c>
      <c r="AB29" s="221" t="s">
        <v>293</v>
      </c>
      <c r="AC29" s="221" t="s">
        <v>293</v>
      </c>
      <c r="AD29" s="221" t="s">
        <v>293</v>
      </c>
      <c r="AE29" s="221" t="s">
        <v>293</v>
      </c>
      <c r="AF29" s="133">
        <f t="shared" si="5"/>
        <v>7</v>
      </c>
      <c r="AG29" s="133">
        <v>4</v>
      </c>
      <c r="AH29" s="133" t="str" cm="1">
        <f t="array" ref="AH29">_xlfn.IFS(AG29=Información!$A$19,Información!$B$19,AG29=Información!$A$20,Información!$B$20,AG29=Información!$A$21,Información!$B$21)</f>
        <v>Mayor</v>
      </c>
      <c r="AI29" s="133">
        <f t="shared" si="6"/>
        <v>12</v>
      </c>
      <c r="AJ29" s="223" t="s">
        <v>298</v>
      </c>
    </row>
    <row r="30" spans="1:36" ht="63" x14ac:dyDescent="0.25">
      <c r="A30" s="317" t="s">
        <v>113</v>
      </c>
      <c r="B30" s="221" t="s">
        <v>114</v>
      </c>
      <c r="C30" s="319" t="s">
        <v>682</v>
      </c>
      <c r="D30" s="133" t="s">
        <v>172</v>
      </c>
      <c r="E30" s="114" t="s">
        <v>573</v>
      </c>
      <c r="F30" s="221" t="s">
        <v>245</v>
      </c>
      <c r="G30" s="221" t="s">
        <v>245</v>
      </c>
      <c r="H30" s="221" t="s">
        <v>245</v>
      </c>
      <c r="I30" s="221" t="s">
        <v>245</v>
      </c>
      <c r="J30" s="133" t="s">
        <v>286</v>
      </c>
      <c r="K30" s="133">
        <v>3</v>
      </c>
      <c r="L30" s="133" t="str" cm="1">
        <f t="array" ref="L30">_xlfn.IFS(K30=Información!$A$11,Información!$B$11,K30=Información!$A$12,Información!$B$12,K30=Información!$A$13,Información!$B$13,K30=Información!$A$14,Información!$B$14,K30=Información!$A$15,Información!$B$15)</f>
        <v>Posible</v>
      </c>
      <c r="M30" s="221" t="s">
        <v>245</v>
      </c>
      <c r="N30" s="221" t="s">
        <v>245</v>
      </c>
      <c r="O30" s="221" t="s">
        <v>293</v>
      </c>
      <c r="P30" s="221" t="s">
        <v>293</v>
      </c>
      <c r="Q30" s="221" t="s">
        <v>245</v>
      </c>
      <c r="R30" s="221" t="s">
        <v>245</v>
      </c>
      <c r="S30" s="221" t="s">
        <v>245</v>
      </c>
      <c r="T30" s="221" t="s">
        <v>293</v>
      </c>
      <c r="U30" s="221" t="s">
        <v>293</v>
      </c>
      <c r="V30" s="221" t="s">
        <v>245</v>
      </c>
      <c r="W30" s="221" t="s">
        <v>245</v>
      </c>
      <c r="X30" s="221" t="s">
        <v>245</v>
      </c>
      <c r="Y30" s="221" t="s">
        <v>245</v>
      </c>
      <c r="Z30" s="221" t="s">
        <v>245</v>
      </c>
      <c r="AA30" s="221" t="s">
        <v>293</v>
      </c>
      <c r="AB30" s="221" t="s">
        <v>293</v>
      </c>
      <c r="AC30" s="221" t="s">
        <v>293</v>
      </c>
      <c r="AD30" s="221" t="s">
        <v>293</v>
      </c>
      <c r="AE30" s="221" t="s">
        <v>293</v>
      </c>
      <c r="AF30" s="133">
        <f t="shared" ref="AF30:AF32" si="7">COUNTIF(M30:AE30,"X")</f>
        <v>10</v>
      </c>
      <c r="AG30" s="133">
        <v>4</v>
      </c>
      <c r="AH30" s="133" t="str" cm="1">
        <f t="array" ref="AH30">_xlfn.IFS(AG30=Información!$A$19,Información!$B$19,AG30=Información!$A$20,Información!$B$20,AG30=Información!$A$21,Información!$B$21)</f>
        <v>Mayor</v>
      </c>
      <c r="AI30" s="133">
        <f t="shared" ref="AI30:AI32" si="8">K30*AG30</f>
        <v>12</v>
      </c>
      <c r="AJ30" s="223" t="s">
        <v>298</v>
      </c>
    </row>
    <row r="31" spans="1:36" ht="78.75" x14ac:dyDescent="0.25">
      <c r="A31" s="317" t="s">
        <v>115</v>
      </c>
      <c r="B31" s="221" t="s">
        <v>114</v>
      </c>
      <c r="C31" s="319" t="s">
        <v>682</v>
      </c>
      <c r="D31" s="133" t="s">
        <v>173</v>
      </c>
      <c r="E31" s="114" t="s">
        <v>572</v>
      </c>
      <c r="F31" s="221" t="s">
        <v>245</v>
      </c>
      <c r="G31" s="221" t="s">
        <v>245</v>
      </c>
      <c r="H31" s="221" t="s">
        <v>245</v>
      </c>
      <c r="I31" s="221" t="s">
        <v>245</v>
      </c>
      <c r="J31" s="133" t="s">
        <v>284</v>
      </c>
      <c r="K31" s="133">
        <v>1</v>
      </c>
      <c r="L31" s="133" t="str" cm="1">
        <f t="array" ref="L31">_xlfn.IFS(K31=Información!$A$11,Información!$B$11,K31=Información!$A$12,Información!$B$12,K31=Información!$A$13,Información!$B$13,K31=Información!$A$14,Información!$B$14,K31=Información!$A$15,Información!$B$15)</f>
        <v>Rara Vez</v>
      </c>
      <c r="M31" s="221" t="s">
        <v>245</v>
      </c>
      <c r="N31" s="221" t="s">
        <v>245</v>
      </c>
      <c r="O31" s="221" t="s">
        <v>293</v>
      </c>
      <c r="P31" s="221" t="s">
        <v>293</v>
      </c>
      <c r="Q31" s="221" t="s">
        <v>245</v>
      </c>
      <c r="R31" s="221" t="s">
        <v>245</v>
      </c>
      <c r="S31" s="221" t="s">
        <v>293</v>
      </c>
      <c r="T31" s="221" t="s">
        <v>293</v>
      </c>
      <c r="U31" s="221" t="s">
        <v>293</v>
      </c>
      <c r="V31" s="221" t="s">
        <v>293</v>
      </c>
      <c r="W31" s="221" t="s">
        <v>245</v>
      </c>
      <c r="X31" s="221" t="s">
        <v>245</v>
      </c>
      <c r="Y31" s="221" t="s">
        <v>245</v>
      </c>
      <c r="Z31" s="221" t="s">
        <v>293</v>
      </c>
      <c r="AA31" s="221" t="s">
        <v>293</v>
      </c>
      <c r="AB31" s="221" t="s">
        <v>293</v>
      </c>
      <c r="AC31" s="221" t="s">
        <v>293</v>
      </c>
      <c r="AD31" s="221" t="s">
        <v>293</v>
      </c>
      <c r="AE31" s="221" t="s">
        <v>293</v>
      </c>
      <c r="AF31" s="133">
        <f t="shared" si="7"/>
        <v>7</v>
      </c>
      <c r="AG31" s="133">
        <v>4</v>
      </c>
      <c r="AH31" s="133" t="str" cm="1">
        <f t="array" ref="AH31">_xlfn.IFS(AG31=Información!$A$19,Información!$B$19,AG31=Información!$A$20,Información!$B$20,AG31=Información!$A$21,Información!$B$21)</f>
        <v>Mayor</v>
      </c>
      <c r="AI31" s="133">
        <f t="shared" si="8"/>
        <v>4</v>
      </c>
      <c r="AJ31" s="223" t="s">
        <v>299</v>
      </c>
    </row>
    <row r="32" spans="1:36" ht="47.25" x14ac:dyDescent="0.25">
      <c r="A32" s="317" t="s">
        <v>116</v>
      </c>
      <c r="B32" s="221" t="s">
        <v>114</v>
      </c>
      <c r="C32" s="319" t="s">
        <v>682</v>
      </c>
      <c r="D32" s="133" t="s">
        <v>174</v>
      </c>
      <c r="E32" s="114" t="s">
        <v>455</v>
      </c>
      <c r="F32" s="221" t="s">
        <v>245</v>
      </c>
      <c r="G32" s="221" t="s">
        <v>245</v>
      </c>
      <c r="H32" s="221" t="s">
        <v>245</v>
      </c>
      <c r="I32" s="221" t="s">
        <v>245</v>
      </c>
      <c r="J32" s="133" t="s">
        <v>286</v>
      </c>
      <c r="K32" s="133">
        <v>3</v>
      </c>
      <c r="L32" s="133" t="str" cm="1">
        <f t="array" ref="L32">_xlfn.IFS(K32=Información!$A$11,Información!$B$11,K32=Información!$A$12,Información!$B$12,K32=Información!$A$13,Información!$B$13,K32=Información!$A$14,Información!$B$14,K32=Información!$A$15,Información!$B$15)</f>
        <v>Posible</v>
      </c>
      <c r="M32" s="221" t="s">
        <v>245</v>
      </c>
      <c r="N32" s="221" t="s">
        <v>245</v>
      </c>
      <c r="O32" s="221" t="s">
        <v>293</v>
      </c>
      <c r="P32" s="221" t="s">
        <v>293</v>
      </c>
      <c r="Q32" s="221" t="s">
        <v>245</v>
      </c>
      <c r="R32" s="221" t="s">
        <v>245</v>
      </c>
      <c r="S32" s="221" t="s">
        <v>245</v>
      </c>
      <c r="T32" s="221" t="s">
        <v>293</v>
      </c>
      <c r="U32" s="221" t="s">
        <v>245</v>
      </c>
      <c r="V32" s="221" t="s">
        <v>245</v>
      </c>
      <c r="W32" s="221" t="s">
        <v>245</v>
      </c>
      <c r="X32" s="221" t="s">
        <v>245</v>
      </c>
      <c r="Y32" s="221" t="s">
        <v>245</v>
      </c>
      <c r="Z32" s="221" t="s">
        <v>293</v>
      </c>
      <c r="AA32" s="221" t="s">
        <v>293</v>
      </c>
      <c r="AB32" s="221" t="s">
        <v>293</v>
      </c>
      <c r="AC32" s="221" t="s">
        <v>293</v>
      </c>
      <c r="AD32" s="221" t="s">
        <v>293</v>
      </c>
      <c r="AE32" s="221" t="s">
        <v>293</v>
      </c>
      <c r="AF32" s="133">
        <f t="shared" si="7"/>
        <v>10</v>
      </c>
      <c r="AG32" s="133">
        <v>4</v>
      </c>
      <c r="AH32" s="133" t="str" cm="1">
        <f t="array" ref="AH32">_xlfn.IFS(AG32=Información!$A$19,Información!$B$19,AG32=Información!$A$20,Información!$B$20,AG32=Información!$A$21,Información!$B$21)</f>
        <v>Mayor</v>
      </c>
      <c r="AI32" s="133">
        <f t="shared" si="8"/>
        <v>12</v>
      </c>
      <c r="AJ32" s="223" t="s">
        <v>298</v>
      </c>
    </row>
    <row r="33" spans="1:36" ht="47.25" x14ac:dyDescent="0.25">
      <c r="A33" s="317" t="s">
        <v>117</v>
      </c>
      <c r="B33" s="221" t="s">
        <v>114</v>
      </c>
      <c r="C33" s="319" t="s">
        <v>682</v>
      </c>
      <c r="D33" s="133" t="s">
        <v>175</v>
      </c>
      <c r="E33" s="114" t="s">
        <v>588</v>
      </c>
      <c r="F33" s="221" t="s">
        <v>245</v>
      </c>
      <c r="G33" s="221" t="s">
        <v>245</v>
      </c>
      <c r="H33" s="221" t="s">
        <v>245</v>
      </c>
      <c r="I33" s="221" t="s">
        <v>245</v>
      </c>
      <c r="J33" s="133" t="s">
        <v>286</v>
      </c>
      <c r="K33" s="133">
        <v>4</v>
      </c>
      <c r="L33" s="133" t="str" cm="1">
        <f t="array" ref="L33">_xlfn.IFS(K33=Información!$A$11,Información!$B$11,K33=Información!$A$12,Información!$B$12,K33=Información!$A$13,Información!$B$13,K33=Información!$A$14,Información!$B$14,K33=Información!$A$15,Información!$B$15)</f>
        <v>Probable</v>
      </c>
      <c r="M33" s="221" t="s">
        <v>245</v>
      </c>
      <c r="N33" s="221" t="s">
        <v>245</v>
      </c>
      <c r="O33" s="221" t="s">
        <v>293</v>
      </c>
      <c r="P33" s="221" t="s">
        <v>293</v>
      </c>
      <c r="Q33" s="221" t="s">
        <v>245</v>
      </c>
      <c r="R33" s="221" t="s">
        <v>245</v>
      </c>
      <c r="S33" s="221" t="s">
        <v>245</v>
      </c>
      <c r="T33" s="221" t="s">
        <v>293</v>
      </c>
      <c r="U33" s="221" t="s">
        <v>245</v>
      </c>
      <c r="V33" s="221" t="s">
        <v>245</v>
      </c>
      <c r="W33" s="221" t="s">
        <v>245</v>
      </c>
      <c r="X33" s="221" t="s">
        <v>245</v>
      </c>
      <c r="Y33" s="221" t="s">
        <v>245</v>
      </c>
      <c r="Z33" s="221" t="s">
        <v>293</v>
      </c>
      <c r="AA33" s="221" t="s">
        <v>293</v>
      </c>
      <c r="AB33" s="221" t="s">
        <v>293</v>
      </c>
      <c r="AC33" s="221" t="s">
        <v>293</v>
      </c>
      <c r="AD33" s="221" t="s">
        <v>293</v>
      </c>
      <c r="AE33" s="221" t="s">
        <v>293</v>
      </c>
      <c r="AF33" s="133">
        <f t="shared" ref="AF33:AF34" si="9">COUNTIF(M33:AE33,"X")</f>
        <v>10</v>
      </c>
      <c r="AG33" s="133">
        <v>4</v>
      </c>
      <c r="AH33" s="133" t="str" cm="1">
        <f t="array" ref="AH33">_xlfn.IFS(AG33=Información!$A$19,Información!$B$19,AG33=Información!$A$20,Información!$B$20,AG33=Información!$A$21,Información!$B$21)</f>
        <v>Mayor</v>
      </c>
      <c r="AI33" s="133">
        <f t="shared" ref="AI33:AI34" si="10">K33*AG33</f>
        <v>16</v>
      </c>
      <c r="AJ33" s="223" t="s">
        <v>298</v>
      </c>
    </row>
    <row r="34" spans="1:36" ht="47.25" x14ac:dyDescent="0.25">
      <c r="A34" s="317" t="s">
        <v>118</v>
      </c>
      <c r="B34" s="221" t="s">
        <v>119</v>
      </c>
      <c r="C34" s="319" t="s">
        <v>691</v>
      </c>
      <c r="D34" s="133" t="s">
        <v>176</v>
      </c>
      <c r="E34" s="114" t="s">
        <v>589</v>
      </c>
      <c r="F34" s="221" t="s">
        <v>245</v>
      </c>
      <c r="G34" s="221" t="s">
        <v>245</v>
      </c>
      <c r="H34" s="221" t="s">
        <v>245</v>
      </c>
      <c r="I34" s="221" t="s">
        <v>245</v>
      </c>
      <c r="J34" s="133" t="s">
        <v>286</v>
      </c>
      <c r="K34" s="133">
        <v>3</v>
      </c>
      <c r="L34" s="133" t="str" cm="1">
        <f t="array" ref="L34">_xlfn.IFS(K34=Información!$A$11,Información!$B$11,K34=Información!$A$12,Información!$B$12,K34=Información!$A$13,Información!$B$13,K34=Información!$A$14,Información!$B$14,K34=Información!$A$15,Información!$B$15)</f>
        <v>Posible</v>
      </c>
      <c r="M34" s="221" t="s">
        <v>245</v>
      </c>
      <c r="N34" s="221" t="s">
        <v>245</v>
      </c>
      <c r="O34" s="221" t="s">
        <v>293</v>
      </c>
      <c r="P34" s="221" t="s">
        <v>293</v>
      </c>
      <c r="Q34" s="221" t="s">
        <v>245</v>
      </c>
      <c r="R34" s="221" t="s">
        <v>293</v>
      </c>
      <c r="S34" s="221" t="s">
        <v>293</v>
      </c>
      <c r="T34" s="221" t="s">
        <v>293</v>
      </c>
      <c r="U34" s="221" t="s">
        <v>245</v>
      </c>
      <c r="V34" s="221" t="s">
        <v>245</v>
      </c>
      <c r="W34" s="221" t="s">
        <v>245</v>
      </c>
      <c r="X34" s="221" t="s">
        <v>245</v>
      </c>
      <c r="Y34" s="221" t="s">
        <v>245</v>
      </c>
      <c r="Z34" s="221" t="s">
        <v>245</v>
      </c>
      <c r="AA34" s="221" t="s">
        <v>293</v>
      </c>
      <c r="AB34" s="221" t="s">
        <v>293</v>
      </c>
      <c r="AC34" s="221" t="s">
        <v>293</v>
      </c>
      <c r="AD34" s="221" t="s">
        <v>293</v>
      </c>
      <c r="AE34" s="221" t="s">
        <v>293</v>
      </c>
      <c r="AF34" s="133">
        <f t="shared" si="9"/>
        <v>9</v>
      </c>
      <c r="AG34" s="133">
        <v>4</v>
      </c>
      <c r="AH34" s="133" t="str" cm="1">
        <f t="array" ref="AH34">_xlfn.IFS(AG34=Información!$A$19,Información!$B$19,AG34=Información!$A$20,Información!$B$20,AG34=Información!$A$21,Información!$B$21)</f>
        <v>Mayor</v>
      </c>
      <c r="AI34" s="133">
        <f t="shared" si="10"/>
        <v>12</v>
      </c>
      <c r="AJ34" s="223" t="s">
        <v>298</v>
      </c>
    </row>
    <row r="35" spans="1:36" ht="63.75" thickBot="1" x14ac:dyDescent="0.3">
      <c r="A35" s="318" t="s">
        <v>120</v>
      </c>
      <c r="B35" s="224" t="s">
        <v>143</v>
      </c>
      <c r="C35" s="323" t="s">
        <v>690</v>
      </c>
      <c r="D35" s="225" t="s">
        <v>177</v>
      </c>
      <c r="E35" s="226" t="s">
        <v>204</v>
      </c>
      <c r="F35" s="224" t="s">
        <v>245</v>
      </c>
      <c r="G35" s="224" t="s">
        <v>245</v>
      </c>
      <c r="H35" s="224" t="s">
        <v>245</v>
      </c>
      <c r="I35" s="224" t="s">
        <v>245</v>
      </c>
      <c r="J35" s="225" t="s">
        <v>286</v>
      </c>
      <c r="K35" s="225">
        <v>2</v>
      </c>
      <c r="L35" s="225" t="str" cm="1">
        <f t="array" ref="L35">_xlfn.IFS(K35=Información!$A$11,Información!$B$11,K35=Información!$A$12,Información!$B$12,K35=Información!$A$13,Información!$B$13,K35=Información!$A$14,Información!$B$14,K35=Información!$A$15,Información!$B$15)</f>
        <v>Improbable</v>
      </c>
      <c r="M35" s="224" t="s">
        <v>245</v>
      </c>
      <c r="N35" s="224" t="s">
        <v>245</v>
      </c>
      <c r="O35" s="224" t="s">
        <v>245</v>
      </c>
      <c r="P35" s="224" t="s">
        <v>293</v>
      </c>
      <c r="Q35" s="224" t="s">
        <v>245</v>
      </c>
      <c r="R35" s="224" t="s">
        <v>293</v>
      </c>
      <c r="S35" s="224" t="s">
        <v>293</v>
      </c>
      <c r="T35" s="224" t="s">
        <v>293</v>
      </c>
      <c r="U35" s="224" t="s">
        <v>245</v>
      </c>
      <c r="V35" s="224" t="s">
        <v>245</v>
      </c>
      <c r="W35" s="224" t="s">
        <v>293</v>
      </c>
      <c r="X35" s="224" t="s">
        <v>245</v>
      </c>
      <c r="Y35" s="224" t="s">
        <v>293</v>
      </c>
      <c r="Z35" s="224" t="s">
        <v>245</v>
      </c>
      <c r="AA35" s="224" t="s">
        <v>293</v>
      </c>
      <c r="AB35" s="224" t="s">
        <v>293</v>
      </c>
      <c r="AC35" s="224" t="s">
        <v>293</v>
      </c>
      <c r="AD35" s="224" t="s">
        <v>293</v>
      </c>
      <c r="AE35" s="224" t="s">
        <v>293</v>
      </c>
      <c r="AF35" s="225">
        <f t="shared" ref="AF35" si="11">COUNTIF(M35:AE35,"X")</f>
        <v>8</v>
      </c>
      <c r="AG35" s="225">
        <v>4</v>
      </c>
      <c r="AH35" s="225" t="str" cm="1">
        <f t="array" ref="AH35">_xlfn.IFS(AG35=Información!$A$19,Información!$B$19,AG35=Información!$A$20,Información!$B$20,AG35=Información!$A$21,Información!$B$21)</f>
        <v>Mayor</v>
      </c>
      <c r="AI35" s="225">
        <f>K35*AG35</f>
        <v>8</v>
      </c>
      <c r="AJ35" s="227" t="s">
        <v>299</v>
      </c>
    </row>
  </sheetData>
  <autoFilter ref="A1:AJ35" xr:uid="{2C14DCAA-0D56-485B-B691-E7B2F50F4B0A}"/>
  <conditionalFormatting sqref="K2:K35">
    <cfRule type="containsText" dxfId="9" priority="124" operator="containsText" text="5">
      <formula>NOT(ISERROR(SEARCH("5",K2)))</formula>
    </cfRule>
    <cfRule type="containsText" dxfId="8" priority="125" operator="containsText" text="4">
      <formula>NOT(ISERROR(SEARCH("4",K2)))</formula>
    </cfRule>
    <cfRule type="containsText" dxfId="7" priority="126" operator="containsText" text="3">
      <formula>NOT(ISERROR(SEARCH("3",K2)))</formula>
    </cfRule>
    <cfRule type="cellIs" dxfId="6" priority="127" operator="between">
      <formula>1</formula>
      <formula>2</formula>
    </cfRule>
  </conditionalFormatting>
  <conditionalFormatting sqref="AG2:AG35">
    <cfRule type="cellIs" dxfId="5" priority="118" operator="equal">
      <formula>5</formula>
    </cfRule>
    <cfRule type="cellIs" dxfId="4" priority="119" operator="equal">
      <formula>4</formula>
    </cfRule>
    <cfRule type="cellIs" dxfId="3" priority="120" operator="equal">
      <formula>3</formula>
    </cfRule>
  </conditionalFormatting>
  <conditionalFormatting sqref="AJ2:AJ35">
    <cfRule type="cellIs" dxfId="2" priority="115" operator="equal">
      <formula>"Extremo"</formula>
    </cfRule>
    <cfRule type="cellIs" dxfId="1" priority="116" operator="equal">
      <formula>"Alto"</formula>
    </cfRule>
    <cfRule type="cellIs" dxfId="0" priority="117" operator="equal">
      <formula>"Moderado"</formula>
    </cfRule>
  </conditionalFormatting>
  <dataValidations count="2">
    <dataValidation type="list" allowBlank="1" showInputMessage="1" showErrorMessage="1" sqref="J2:J35" xr:uid="{E56CCE6A-4188-4B93-9B00-82A397C8EAF3}">
      <formula1>"Corrupción, Reportes Fraudulentos – Corrupción, Malversación de Activos - Corrupción"</formula1>
    </dataValidation>
    <dataValidation type="list" allowBlank="1" showInputMessage="1" showErrorMessage="1" sqref="AJ2:AJ35" xr:uid="{25B74CAF-449E-4139-831E-0C07C962A853}">
      <formula1>"Alto, Extremo, Moderado"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F823E87E-1DFB-48F9-9940-64E08BDDB0DF}">
          <x14:formula1>
            <xm:f>Contenido!#REF!</xm:f>
          </x14:formula1>
          <xm:sqref>B2:B35</xm:sqref>
        </x14:dataValidation>
        <x14:dataValidation type="list" allowBlank="1" showInputMessage="1" showErrorMessage="1" xr:uid="{775C2A13-F8E6-4F48-B9A4-7939641913C5}">
          <x14:formula1>
            <xm:f>Información!$B$77:$B$92</xm:f>
          </x14:formula1>
          <xm:sqref>C2:C35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9C8FA-C7E9-4E5F-AE04-0FEE637BC56D}">
  <dimension ref="A1:W43"/>
  <sheetViews>
    <sheetView zoomScaleNormal="100"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RowHeight="15.75" x14ac:dyDescent="0.25"/>
  <cols>
    <col min="1" max="1" width="11.42578125" style="21"/>
    <col min="2" max="2" width="35.140625" style="21" bestFit="1" customWidth="1"/>
    <col min="3" max="3" width="50.7109375" style="21" customWidth="1"/>
    <col min="4" max="4" width="11" style="21" bestFit="1" customWidth="1"/>
    <col min="5" max="5" width="50.7109375" style="21" customWidth="1"/>
    <col min="6" max="6" width="128.5703125" style="21" customWidth="1"/>
    <col min="7" max="7" width="11.7109375" style="21" customWidth="1"/>
    <col min="8" max="8" width="17.140625" style="22" customWidth="1"/>
    <col min="9" max="9" width="16.7109375" style="22" customWidth="1"/>
    <col min="10" max="10" width="15.5703125" style="22" customWidth="1"/>
    <col min="11" max="11" width="12.85546875" style="22" customWidth="1"/>
    <col min="12" max="12" width="12.42578125" style="22" customWidth="1"/>
    <col min="13" max="13" width="19.7109375" style="22" customWidth="1"/>
    <col min="14" max="14" width="17.85546875" style="22" customWidth="1"/>
    <col min="15" max="15" width="20" style="22" customWidth="1"/>
    <col min="16" max="16" width="17.7109375" style="22" customWidth="1"/>
    <col min="17" max="17" width="15.5703125" style="22" customWidth="1"/>
    <col min="18" max="18" width="17.7109375" style="22" customWidth="1"/>
    <col min="19" max="19" width="16.5703125" style="22" customWidth="1"/>
    <col min="20" max="20" width="19.85546875" style="22" bestFit="1" customWidth="1"/>
    <col min="21" max="21" width="18.140625" style="21" customWidth="1"/>
    <col min="22" max="23" width="15.28515625" style="21" customWidth="1"/>
    <col min="24" max="16384" width="11.42578125" style="21"/>
  </cols>
  <sheetData>
    <row r="1" spans="1:23" ht="48" thickBot="1" x14ac:dyDescent="0.3">
      <c r="A1" s="326" t="s">
        <v>0</v>
      </c>
      <c r="B1" s="219" t="s">
        <v>680</v>
      </c>
      <c r="C1" s="327" t="s">
        <v>2</v>
      </c>
      <c r="D1" s="220" t="s">
        <v>566</v>
      </c>
      <c r="E1" s="327" t="s">
        <v>323</v>
      </c>
      <c r="F1" s="327" t="s">
        <v>338</v>
      </c>
      <c r="G1" s="327" t="s">
        <v>415</v>
      </c>
      <c r="H1" s="327" t="s">
        <v>31</v>
      </c>
      <c r="I1" s="327" t="s">
        <v>32</v>
      </c>
      <c r="J1" s="327" t="s">
        <v>33</v>
      </c>
      <c r="K1" s="327" t="s">
        <v>34</v>
      </c>
      <c r="L1" s="327" t="s">
        <v>35</v>
      </c>
      <c r="M1" s="327" t="s">
        <v>36</v>
      </c>
      <c r="N1" s="327" t="s">
        <v>37</v>
      </c>
      <c r="O1" s="327" t="s">
        <v>416</v>
      </c>
      <c r="P1" s="327" t="s">
        <v>324</v>
      </c>
      <c r="Q1" s="327" t="s">
        <v>417</v>
      </c>
      <c r="R1" s="327" t="s">
        <v>418</v>
      </c>
      <c r="S1" s="327" t="s">
        <v>419</v>
      </c>
      <c r="T1" s="327" t="s">
        <v>420</v>
      </c>
      <c r="U1" s="327" t="s">
        <v>420</v>
      </c>
      <c r="V1" s="327" t="s">
        <v>451</v>
      </c>
      <c r="W1" s="328" t="s">
        <v>442</v>
      </c>
    </row>
    <row r="2" spans="1:23" ht="157.5" x14ac:dyDescent="0.25">
      <c r="A2" s="329" t="s">
        <v>79</v>
      </c>
      <c r="B2" s="325" t="s">
        <v>689</v>
      </c>
      <c r="C2" s="324" t="s">
        <v>178</v>
      </c>
      <c r="D2" s="325" t="s">
        <v>525</v>
      </c>
      <c r="E2" s="324" t="s">
        <v>339</v>
      </c>
      <c r="F2" s="324" t="s">
        <v>340</v>
      </c>
      <c r="G2" s="116" t="s">
        <v>414</v>
      </c>
      <c r="H2" s="324">
        <v>15</v>
      </c>
      <c r="I2" s="324">
        <v>15</v>
      </c>
      <c r="J2" s="324">
        <v>15</v>
      </c>
      <c r="K2" s="324">
        <v>15</v>
      </c>
      <c r="L2" s="324">
        <v>15</v>
      </c>
      <c r="M2" s="324">
        <v>15</v>
      </c>
      <c r="N2" s="324">
        <v>10</v>
      </c>
      <c r="O2" s="324">
        <f>SUM(H2:N2)</f>
        <v>100</v>
      </c>
      <c r="P2" s="324" t="s">
        <v>329</v>
      </c>
      <c r="Q2" s="324" t="s">
        <v>412</v>
      </c>
      <c r="R2" s="324" t="s">
        <v>329</v>
      </c>
      <c r="S2" s="324" t="s">
        <v>329</v>
      </c>
      <c r="T2" s="324">
        <v>100</v>
      </c>
      <c r="U2" s="324" t="s">
        <v>329</v>
      </c>
      <c r="V2" s="116">
        <v>100</v>
      </c>
      <c r="W2" s="330" t="s">
        <v>329</v>
      </c>
    </row>
    <row r="3" spans="1:23" ht="110.25" x14ac:dyDescent="0.25">
      <c r="A3" s="331" t="s">
        <v>81</v>
      </c>
      <c r="B3" s="319" t="s">
        <v>689</v>
      </c>
      <c r="C3" s="320" t="s">
        <v>179</v>
      </c>
      <c r="D3" s="319" t="s">
        <v>526</v>
      </c>
      <c r="E3" s="320" t="s">
        <v>341</v>
      </c>
      <c r="F3" s="320" t="s">
        <v>342</v>
      </c>
      <c r="G3" s="115" t="s">
        <v>414</v>
      </c>
      <c r="H3" s="320">
        <v>15</v>
      </c>
      <c r="I3" s="320">
        <v>15</v>
      </c>
      <c r="J3" s="320">
        <v>15</v>
      </c>
      <c r="K3" s="320">
        <v>15</v>
      </c>
      <c r="L3" s="320">
        <v>15</v>
      </c>
      <c r="M3" s="320">
        <v>15</v>
      </c>
      <c r="N3" s="320">
        <v>10</v>
      </c>
      <c r="O3" s="320">
        <f t="shared" ref="O3:O42" si="0">SUM(H3:N3)</f>
        <v>100</v>
      </c>
      <c r="P3" s="320" t="s">
        <v>329</v>
      </c>
      <c r="Q3" s="320" t="s">
        <v>412</v>
      </c>
      <c r="R3" s="320" t="s">
        <v>329</v>
      </c>
      <c r="S3" s="320" t="s">
        <v>329</v>
      </c>
      <c r="T3" s="320">
        <v>100</v>
      </c>
      <c r="U3" s="320" t="s">
        <v>329</v>
      </c>
      <c r="V3" s="115">
        <v>100</v>
      </c>
      <c r="W3" s="332" t="s">
        <v>329</v>
      </c>
    </row>
    <row r="4" spans="1:23" ht="204.75" x14ac:dyDescent="0.25">
      <c r="A4" s="331" t="s">
        <v>82</v>
      </c>
      <c r="B4" s="319" t="s">
        <v>683</v>
      </c>
      <c r="C4" s="320" t="s">
        <v>180</v>
      </c>
      <c r="D4" s="319" t="s">
        <v>527</v>
      </c>
      <c r="E4" s="320" t="s">
        <v>343</v>
      </c>
      <c r="F4" s="320" t="s">
        <v>594</v>
      </c>
      <c r="G4" s="115" t="s">
        <v>414</v>
      </c>
      <c r="H4" s="320">
        <v>15</v>
      </c>
      <c r="I4" s="320">
        <v>15</v>
      </c>
      <c r="J4" s="320">
        <v>15</v>
      </c>
      <c r="K4" s="320">
        <v>15</v>
      </c>
      <c r="L4" s="320">
        <v>15</v>
      </c>
      <c r="M4" s="320">
        <v>15</v>
      </c>
      <c r="N4" s="320">
        <v>10</v>
      </c>
      <c r="O4" s="320">
        <f t="shared" si="0"/>
        <v>100</v>
      </c>
      <c r="P4" s="320" t="s">
        <v>329</v>
      </c>
      <c r="Q4" s="320" t="s">
        <v>412</v>
      </c>
      <c r="R4" s="320" t="s">
        <v>329</v>
      </c>
      <c r="S4" s="320" t="s">
        <v>329</v>
      </c>
      <c r="T4" s="320">
        <v>100</v>
      </c>
      <c r="U4" s="320" t="s">
        <v>329</v>
      </c>
      <c r="V4" s="115">
        <v>100</v>
      </c>
      <c r="W4" s="332" t="s">
        <v>329</v>
      </c>
    </row>
    <row r="5" spans="1:23" ht="220.5" x14ac:dyDescent="0.25">
      <c r="A5" s="331" t="s">
        <v>83</v>
      </c>
      <c r="B5" s="319" t="s">
        <v>692</v>
      </c>
      <c r="C5" s="320" t="s">
        <v>280</v>
      </c>
      <c r="D5" s="319" t="s">
        <v>528</v>
      </c>
      <c r="E5" s="320" t="s">
        <v>344</v>
      </c>
      <c r="F5" s="320" t="s">
        <v>593</v>
      </c>
      <c r="G5" s="115" t="s">
        <v>414</v>
      </c>
      <c r="H5" s="320">
        <v>15</v>
      </c>
      <c r="I5" s="320">
        <v>15</v>
      </c>
      <c r="J5" s="320">
        <v>15</v>
      </c>
      <c r="K5" s="320">
        <v>15</v>
      </c>
      <c r="L5" s="320">
        <v>15</v>
      </c>
      <c r="M5" s="320">
        <v>15</v>
      </c>
      <c r="N5" s="320">
        <v>10</v>
      </c>
      <c r="O5" s="320">
        <f t="shared" si="0"/>
        <v>100</v>
      </c>
      <c r="P5" s="320" t="s">
        <v>329</v>
      </c>
      <c r="Q5" s="320" t="s">
        <v>412</v>
      </c>
      <c r="R5" s="320" t="s">
        <v>329</v>
      </c>
      <c r="S5" s="320" t="s">
        <v>329</v>
      </c>
      <c r="T5" s="320">
        <v>100</v>
      </c>
      <c r="U5" s="320" t="s">
        <v>329</v>
      </c>
      <c r="V5" s="115">
        <v>100</v>
      </c>
      <c r="W5" s="332" t="s">
        <v>329</v>
      </c>
    </row>
    <row r="6" spans="1:23" ht="141.75" x14ac:dyDescent="0.25">
      <c r="A6" s="331" t="s">
        <v>84</v>
      </c>
      <c r="B6" s="319" t="s">
        <v>692</v>
      </c>
      <c r="C6" s="320" t="s">
        <v>277</v>
      </c>
      <c r="D6" s="319" t="s">
        <v>529</v>
      </c>
      <c r="E6" s="320" t="s">
        <v>345</v>
      </c>
      <c r="F6" s="320" t="s">
        <v>346</v>
      </c>
      <c r="G6" s="115" t="s">
        <v>414</v>
      </c>
      <c r="H6" s="320">
        <v>15</v>
      </c>
      <c r="I6" s="320">
        <v>15</v>
      </c>
      <c r="J6" s="320">
        <v>15</v>
      </c>
      <c r="K6" s="320">
        <v>15</v>
      </c>
      <c r="L6" s="320">
        <v>15</v>
      </c>
      <c r="M6" s="320">
        <v>15</v>
      </c>
      <c r="N6" s="320">
        <v>10</v>
      </c>
      <c r="O6" s="320">
        <f t="shared" si="0"/>
        <v>100</v>
      </c>
      <c r="P6" s="320" t="s">
        <v>329</v>
      </c>
      <c r="Q6" s="320" t="s">
        <v>412</v>
      </c>
      <c r="R6" s="320" t="s">
        <v>329</v>
      </c>
      <c r="S6" s="320" t="s">
        <v>329</v>
      </c>
      <c r="T6" s="320">
        <v>100</v>
      </c>
      <c r="U6" s="320" t="s">
        <v>329</v>
      </c>
      <c r="V6" s="115">
        <v>100</v>
      </c>
      <c r="W6" s="332" t="s">
        <v>329</v>
      </c>
    </row>
    <row r="7" spans="1:23" ht="173.25" x14ac:dyDescent="0.25">
      <c r="A7" s="331" t="s">
        <v>85</v>
      </c>
      <c r="B7" s="319" t="s">
        <v>693</v>
      </c>
      <c r="C7" s="320" t="s">
        <v>181</v>
      </c>
      <c r="D7" s="319" t="s">
        <v>530</v>
      </c>
      <c r="E7" s="320" t="s">
        <v>413</v>
      </c>
      <c r="F7" s="320" t="s">
        <v>396</v>
      </c>
      <c r="G7" s="115" t="s">
        <v>414</v>
      </c>
      <c r="H7" s="320">
        <v>15</v>
      </c>
      <c r="I7" s="320">
        <v>15</v>
      </c>
      <c r="J7" s="320">
        <v>15</v>
      </c>
      <c r="K7" s="320">
        <v>15</v>
      </c>
      <c r="L7" s="320">
        <v>15</v>
      </c>
      <c r="M7" s="320">
        <v>15</v>
      </c>
      <c r="N7" s="320">
        <v>10</v>
      </c>
      <c r="O7" s="320">
        <f t="shared" si="0"/>
        <v>100</v>
      </c>
      <c r="P7" s="320" t="s">
        <v>329</v>
      </c>
      <c r="Q7" s="320" t="s">
        <v>412</v>
      </c>
      <c r="R7" s="320" t="s">
        <v>329</v>
      </c>
      <c r="S7" s="320" t="s">
        <v>329</v>
      </c>
      <c r="T7" s="320">
        <v>100</v>
      </c>
      <c r="U7" s="320" t="s">
        <v>329</v>
      </c>
      <c r="V7" s="115">
        <v>100</v>
      </c>
      <c r="W7" s="332" t="s">
        <v>329</v>
      </c>
    </row>
    <row r="8" spans="1:23" ht="126" x14ac:dyDescent="0.25">
      <c r="A8" s="331" t="s">
        <v>87</v>
      </c>
      <c r="B8" s="319" t="s">
        <v>695</v>
      </c>
      <c r="C8" s="320" t="s">
        <v>592</v>
      </c>
      <c r="D8" s="319" t="s">
        <v>531</v>
      </c>
      <c r="E8" s="320" t="s">
        <v>347</v>
      </c>
      <c r="F8" s="320" t="s">
        <v>348</v>
      </c>
      <c r="G8" s="115" t="s">
        <v>414</v>
      </c>
      <c r="H8" s="320">
        <v>15</v>
      </c>
      <c r="I8" s="320">
        <v>15</v>
      </c>
      <c r="J8" s="320">
        <v>15</v>
      </c>
      <c r="K8" s="320">
        <v>15</v>
      </c>
      <c r="L8" s="320">
        <v>15</v>
      </c>
      <c r="M8" s="320">
        <v>15</v>
      </c>
      <c r="N8" s="320">
        <v>10</v>
      </c>
      <c r="O8" s="320">
        <f t="shared" si="0"/>
        <v>100</v>
      </c>
      <c r="P8" s="320" t="s">
        <v>329</v>
      </c>
      <c r="Q8" s="320" t="s">
        <v>412</v>
      </c>
      <c r="R8" s="320" t="s">
        <v>329</v>
      </c>
      <c r="S8" s="320" t="s">
        <v>329</v>
      </c>
      <c r="T8" s="320">
        <v>100</v>
      </c>
      <c r="U8" s="320" t="s">
        <v>329</v>
      </c>
      <c r="V8" s="115">
        <v>100</v>
      </c>
      <c r="W8" s="332" t="s">
        <v>329</v>
      </c>
    </row>
    <row r="9" spans="1:23" ht="141.75" x14ac:dyDescent="0.25">
      <c r="A9" s="331" t="s">
        <v>88</v>
      </c>
      <c r="B9" s="319" t="s">
        <v>697</v>
      </c>
      <c r="C9" s="320" t="s">
        <v>182</v>
      </c>
      <c r="D9" s="319" t="s">
        <v>532</v>
      </c>
      <c r="E9" s="320" t="s">
        <v>349</v>
      </c>
      <c r="F9" s="320" t="s">
        <v>595</v>
      </c>
      <c r="G9" s="115" t="s">
        <v>414</v>
      </c>
      <c r="H9" s="320">
        <v>15</v>
      </c>
      <c r="I9" s="320">
        <v>15</v>
      </c>
      <c r="J9" s="320">
        <v>15</v>
      </c>
      <c r="K9" s="320">
        <v>15</v>
      </c>
      <c r="L9" s="320">
        <v>15</v>
      </c>
      <c r="M9" s="320">
        <v>15</v>
      </c>
      <c r="N9" s="320">
        <v>10</v>
      </c>
      <c r="O9" s="320">
        <f t="shared" si="0"/>
        <v>100</v>
      </c>
      <c r="P9" s="320" t="s">
        <v>329</v>
      </c>
      <c r="Q9" s="320" t="s">
        <v>412</v>
      </c>
      <c r="R9" s="320" t="s">
        <v>329</v>
      </c>
      <c r="S9" s="320" t="s">
        <v>329</v>
      </c>
      <c r="T9" s="320">
        <v>100</v>
      </c>
      <c r="U9" s="320" t="s">
        <v>329</v>
      </c>
      <c r="V9" s="115">
        <v>100</v>
      </c>
      <c r="W9" s="332" t="s">
        <v>329</v>
      </c>
    </row>
    <row r="10" spans="1:23" ht="110.25" x14ac:dyDescent="0.25">
      <c r="A10" s="331" t="s">
        <v>90</v>
      </c>
      <c r="B10" s="319" t="s">
        <v>697</v>
      </c>
      <c r="C10" s="320" t="s">
        <v>183</v>
      </c>
      <c r="D10" s="319" t="s">
        <v>533</v>
      </c>
      <c r="E10" s="320" t="s">
        <v>351</v>
      </c>
      <c r="F10" s="320" t="s">
        <v>677</v>
      </c>
      <c r="G10" s="115" t="s">
        <v>414</v>
      </c>
      <c r="H10" s="320">
        <v>15</v>
      </c>
      <c r="I10" s="320">
        <v>15</v>
      </c>
      <c r="J10" s="320">
        <v>15</v>
      </c>
      <c r="K10" s="320">
        <v>15</v>
      </c>
      <c r="L10" s="320">
        <v>15</v>
      </c>
      <c r="M10" s="320">
        <v>15</v>
      </c>
      <c r="N10" s="320">
        <v>10</v>
      </c>
      <c r="O10" s="320">
        <f t="shared" si="0"/>
        <v>100</v>
      </c>
      <c r="P10" s="320" t="s">
        <v>329</v>
      </c>
      <c r="Q10" s="320" t="s">
        <v>412</v>
      </c>
      <c r="R10" s="320" t="s">
        <v>329</v>
      </c>
      <c r="S10" s="320" t="s">
        <v>329</v>
      </c>
      <c r="T10" s="320">
        <v>100</v>
      </c>
      <c r="U10" s="320" t="s">
        <v>329</v>
      </c>
      <c r="V10" s="115">
        <v>100</v>
      </c>
      <c r="W10" s="332" t="s">
        <v>329</v>
      </c>
    </row>
    <row r="11" spans="1:23" ht="110.25" x14ac:dyDescent="0.25">
      <c r="A11" s="331" t="s">
        <v>91</v>
      </c>
      <c r="B11" s="319" t="s">
        <v>694</v>
      </c>
      <c r="C11" s="320" t="s">
        <v>184</v>
      </c>
      <c r="D11" s="319" t="s">
        <v>534</v>
      </c>
      <c r="E11" s="320" t="s">
        <v>352</v>
      </c>
      <c r="F11" s="320" t="s">
        <v>353</v>
      </c>
      <c r="G11" s="115" t="s">
        <v>414</v>
      </c>
      <c r="H11" s="320">
        <v>15</v>
      </c>
      <c r="I11" s="320">
        <v>15</v>
      </c>
      <c r="J11" s="320">
        <v>15</v>
      </c>
      <c r="K11" s="320">
        <v>15</v>
      </c>
      <c r="L11" s="320">
        <v>15</v>
      </c>
      <c r="M11" s="320">
        <v>15</v>
      </c>
      <c r="N11" s="320">
        <v>10</v>
      </c>
      <c r="O11" s="320">
        <f t="shared" si="0"/>
        <v>100</v>
      </c>
      <c r="P11" s="320" t="s">
        <v>329</v>
      </c>
      <c r="Q11" s="320" t="s">
        <v>412</v>
      </c>
      <c r="R11" s="320" t="s">
        <v>329</v>
      </c>
      <c r="S11" s="320" t="s">
        <v>329</v>
      </c>
      <c r="T11" s="320">
        <v>100</v>
      </c>
      <c r="U11" s="320" t="s">
        <v>329</v>
      </c>
      <c r="V11" s="115">
        <v>100</v>
      </c>
      <c r="W11" s="332" t="s">
        <v>329</v>
      </c>
    </row>
    <row r="12" spans="1:23" ht="94.5" x14ac:dyDescent="0.25">
      <c r="A12" s="331" t="s">
        <v>92</v>
      </c>
      <c r="B12" s="319" t="s">
        <v>685</v>
      </c>
      <c r="C12" s="320" t="s">
        <v>185</v>
      </c>
      <c r="D12" s="319" t="s">
        <v>535</v>
      </c>
      <c r="E12" s="320" t="s">
        <v>354</v>
      </c>
      <c r="F12" s="320" t="s">
        <v>398</v>
      </c>
      <c r="G12" s="115" t="s">
        <v>414</v>
      </c>
      <c r="H12" s="320">
        <v>15</v>
      </c>
      <c r="I12" s="320">
        <v>15</v>
      </c>
      <c r="J12" s="320">
        <v>15</v>
      </c>
      <c r="K12" s="320">
        <v>15</v>
      </c>
      <c r="L12" s="320">
        <v>15</v>
      </c>
      <c r="M12" s="320">
        <v>15</v>
      </c>
      <c r="N12" s="320">
        <v>10</v>
      </c>
      <c r="O12" s="320">
        <f t="shared" si="0"/>
        <v>100</v>
      </c>
      <c r="P12" s="320" t="s">
        <v>329</v>
      </c>
      <c r="Q12" s="320" t="s">
        <v>412</v>
      </c>
      <c r="R12" s="320" t="s">
        <v>329</v>
      </c>
      <c r="S12" s="320" t="s">
        <v>329</v>
      </c>
      <c r="T12" s="320">
        <v>100</v>
      </c>
      <c r="U12" s="320" t="s">
        <v>329</v>
      </c>
      <c r="V12" s="115">
        <v>100</v>
      </c>
      <c r="W12" s="332" t="s">
        <v>329</v>
      </c>
    </row>
    <row r="13" spans="1:23" ht="173.25" x14ac:dyDescent="0.25">
      <c r="A13" s="331" t="s">
        <v>93</v>
      </c>
      <c r="B13" s="319" t="s">
        <v>685</v>
      </c>
      <c r="C13" s="320" t="s">
        <v>278</v>
      </c>
      <c r="D13" s="319" t="s">
        <v>536</v>
      </c>
      <c r="E13" s="320" t="s">
        <v>355</v>
      </c>
      <c r="F13" s="320" t="s">
        <v>405</v>
      </c>
      <c r="G13" s="115" t="s">
        <v>414</v>
      </c>
      <c r="H13" s="320">
        <v>15</v>
      </c>
      <c r="I13" s="320">
        <v>15</v>
      </c>
      <c r="J13" s="320">
        <v>15</v>
      </c>
      <c r="K13" s="320">
        <v>15</v>
      </c>
      <c r="L13" s="320">
        <v>15</v>
      </c>
      <c r="M13" s="320">
        <v>15</v>
      </c>
      <c r="N13" s="320">
        <v>10</v>
      </c>
      <c r="O13" s="320">
        <f t="shared" si="0"/>
        <v>100</v>
      </c>
      <c r="P13" s="320" t="s">
        <v>329</v>
      </c>
      <c r="Q13" s="320" t="s">
        <v>412</v>
      </c>
      <c r="R13" s="320" t="s">
        <v>329</v>
      </c>
      <c r="S13" s="320" t="s">
        <v>329</v>
      </c>
      <c r="T13" s="320">
        <v>100</v>
      </c>
      <c r="U13" s="320" t="s">
        <v>329</v>
      </c>
      <c r="V13" s="115">
        <v>100</v>
      </c>
      <c r="W13" s="332" t="s">
        <v>329</v>
      </c>
    </row>
    <row r="14" spans="1:23" ht="269.25" customHeight="1" x14ac:dyDescent="0.25">
      <c r="A14" s="331" t="s">
        <v>94</v>
      </c>
      <c r="B14" s="319" t="s">
        <v>685</v>
      </c>
      <c r="C14" s="320" t="s">
        <v>186</v>
      </c>
      <c r="D14" s="319" t="s">
        <v>537</v>
      </c>
      <c r="E14" s="320" t="s">
        <v>356</v>
      </c>
      <c r="F14" s="320" t="s">
        <v>596</v>
      </c>
      <c r="G14" s="115" t="s">
        <v>414</v>
      </c>
      <c r="H14" s="320">
        <v>15</v>
      </c>
      <c r="I14" s="320">
        <v>15</v>
      </c>
      <c r="J14" s="320">
        <v>15</v>
      </c>
      <c r="K14" s="320">
        <v>15</v>
      </c>
      <c r="L14" s="320">
        <v>15</v>
      </c>
      <c r="M14" s="320">
        <v>15</v>
      </c>
      <c r="N14" s="320">
        <v>10</v>
      </c>
      <c r="O14" s="320">
        <f t="shared" si="0"/>
        <v>100</v>
      </c>
      <c r="P14" s="320" t="s">
        <v>329</v>
      </c>
      <c r="Q14" s="320" t="s">
        <v>412</v>
      </c>
      <c r="R14" s="320" t="s">
        <v>329</v>
      </c>
      <c r="S14" s="320" t="s">
        <v>329</v>
      </c>
      <c r="T14" s="320">
        <v>100</v>
      </c>
      <c r="U14" s="320" t="s">
        <v>329</v>
      </c>
      <c r="V14" s="118">
        <v>100</v>
      </c>
      <c r="W14" s="333" t="s">
        <v>329</v>
      </c>
    </row>
    <row r="15" spans="1:23" ht="204.75" x14ac:dyDescent="0.25">
      <c r="A15" s="331" t="s">
        <v>94</v>
      </c>
      <c r="B15" s="319" t="s">
        <v>685</v>
      </c>
      <c r="C15" s="320" t="s">
        <v>186</v>
      </c>
      <c r="D15" s="319" t="s">
        <v>538</v>
      </c>
      <c r="E15" s="320" t="s">
        <v>357</v>
      </c>
      <c r="F15" s="320" t="s">
        <v>452</v>
      </c>
      <c r="G15" s="115" t="s">
        <v>414</v>
      </c>
      <c r="H15" s="320">
        <v>15</v>
      </c>
      <c r="I15" s="320">
        <v>15</v>
      </c>
      <c r="J15" s="320">
        <v>15</v>
      </c>
      <c r="K15" s="320">
        <v>15</v>
      </c>
      <c r="L15" s="320">
        <v>15</v>
      </c>
      <c r="M15" s="320">
        <v>15</v>
      </c>
      <c r="N15" s="320">
        <v>10</v>
      </c>
      <c r="O15" s="320">
        <f t="shared" si="0"/>
        <v>100</v>
      </c>
      <c r="P15" s="320" t="s">
        <v>329</v>
      </c>
      <c r="Q15" s="320" t="s">
        <v>412</v>
      </c>
      <c r="R15" s="320" t="s">
        <v>329</v>
      </c>
      <c r="S15" s="320" t="s">
        <v>329</v>
      </c>
      <c r="T15" s="320">
        <v>100</v>
      </c>
      <c r="U15" s="320" t="s">
        <v>329</v>
      </c>
      <c r="V15" s="116"/>
      <c r="W15" s="330"/>
    </row>
    <row r="16" spans="1:23" ht="126" x14ac:dyDescent="0.25">
      <c r="A16" s="331" t="s">
        <v>95</v>
      </c>
      <c r="B16" s="319" t="s">
        <v>684</v>
      </c>
      <c r="C16" s="320" t="s">
        <v>187</v>
      </c>
      <c r="D16" s="319" t="s">
        <v>539</v>
      </c>
      <c r="E16" s="320" t="s">
        <v>358</v>
      </c>
      <c r="F16" s="320" t="s">
        <v>359</v>
      </c>
      <c r="G16" s="115" t="s">
        <v>414</v>
      </c>
      <c r="H16" s="320">
        <v>15</v>
      </c>
      <c r="I16" s="320">
        <v>15</v>
      </c>
      <c r="J16" s="320">
        <v>15</v>
      </c>
      <c r="K16" s="320">
        <v>15</v>
      </c>
      <c r="L16" s="320">
        <v>15</v>
      </c>
      <c r="M16" s="320">
        <v>15</v>
      </c>
      <c r="N16" s="320">
        <v>10</v>
      </c>
      <c r="O16" s="320">
        <f t="shared" si="0"/>
        <v>100</v>
      </c>
      <c r="P16" s="320" t="s">
        <v>329</v>
      </c>
      <c r="Q16" s="320" t="s">
        <v>412</v>
      </c>
      <c r="R16" s="320" t="s">
        <v>329</v>
      </c>
      <c r="S16" s="320" t="s">
        <v>329</v>
      </c>
      <c r="T16" s="320">
        <v>100</v>
      </c>
      <c r="U16" s="320" t="s">
        <v>329</v>
      </c>
      <c r="V16" s="115">
        <v>100</v>
      </c>
      <c r="W16" s="332" t="s">
        <v>329</v>
      </c>
    </row>
    <row r="17" spans="1:23" ht="141.75" x14ac:dyDescent="0.25">
      <c r="A17" s="331" t="s">
        <v>96</v>
      </c>
      <c r="B17" s="319" t="s">
        <v>684</v>
      </c>
      <c r="C17" s="320" t="s">
        <v>188</v>
      </c>
      <c r="D17" s="319" t="s">
        <v>540</v>
      </c>
      <c r="E17" s="320" t="s">
        <v>360</v>
      </c>
      <c r="F17" s="320" t="s">
        <v>453</v>
      </c>
      <c r="G17" s="115" t="s">
        <v>414</v>
      </c>
      <c r="H17" s="320">
        <v>15</v>
      </c>
      <c r="I17" s="320">
        <v>15</v>
      </c>
      <c r="J17" s="320">
        <v>15</v>
      </c>
      <c r="K17" s="320">
        <v>15</v>
      </c>
      <c r="L17" s="320">
        <v>15</v>
      </c>
      <c r="M17" s="320">
        <v>15</v>
      </c>
      <c r="N17" s="320">
        <v>10</v>
      </c>
      <c r="O17" s="320">
        <f t="shared" si="0"/>
        <v>100</v>
      </c>
      <c r="P17" s="320" t="s">
        <v>329</v>
      </c>
      <c r="Q17" s="320" t="s">
        <v>412</v>
      </c>
      <c r="R17" s="320" t="s">
        <v>329</v>
      </c>
      <c r="S17" s="320" t="s">
        <v>329</v>
      </c>
      <c r="T17" s="320">
        <v>100</v>
      </c>
      <c r="U17" s="320" t="s">
        <v>329</v>
      </c>
      <c r="V17" s="115">
        <v>100</v>
      </c>
      <c r="W17" s="332" t="s">
        <v>329</v>
      </c>
    </row>
    <row r="18" spans="1:23" ht="189" x14ac:dyDescent="0.25">
      <c r="A18" s="331" t="s">
        <v>97</v>
      </c>
      <c r="B18" s="319" t="s">
        <v>684</v>
      </c>
      <c r="C18" s="320" t="s">
        <v>189</v>
      </c>
      <c r="D18" s="319" t="s">
        <v>541</v>
      </c>
      <c r="E18" s="320" t="s">
        <v>361</v>
      </c>
      <c r="F18" s="320" t="s">
        <v>454</v>
      </c>
      <c r="G18" s="115" t="s">
        <v>414</v>
      </c>
      <c r="H18" s="320">
        <v>15</v>
      </c>
      <c r="I18" s="320">
        <v>15</v>
      </c>
      <c r="J18" s="320">
        <v>15</v>
      </c>
      <c r="K18" s="320">
        <v>15</v>
      </c>
      <c r="L18" s="320">
        <v>15</v>
      </c>
      <c r="M18" s="320">
        <v>15</v>
      </c>
      <c r="N18" s="320">
        <v>10</v>
      </c>
      <c r="O18" s="320">
        <f t="shared" si="0"/>
        <v>100</v>
      </c>
      <c r="P18" s="320" t="s">
        <v>329</v>
      </c>
      <c r="Q18" s="320" t="s">
        <v>412</v>
      </c>
      <c r="R18" s="320" t="s">
        <v>329</v>
      </c>
      <c r="S18" s="320" t="s">
        <v>329</v>
      </c>
      <c r="T18" s="320">
        <v>100</v>
      </c>
      <c r="U18" s="320" t="s">
        <v>329</v>
      </c>
      <c r="V18" s="115">
        <v>100</v>
      </c>
      <c r="W18" s="332" t="s">
        <v>329</v>
      </c>
    </row>
    <row r="19" spans="1:23" ht="141.75" x14ac:dyDescent="0.25">
      <c r="A19" s="331" t="s">
        <v>98</v>
      </c>
      <c r="B19" s="319" t="s">
        <v>686</v>
      </c>
      <c r="C19" s="320" t="s">
        <v>190</v>
      </c>
      <c r="D19" s="319" t="s">
        <v>542</v>
      </c>
      <c r="E19" s="320" t="s">
        <v>362</v>
      </c>
      <c r="F19" s="320" t="s">
        <v>363</v>
      </c>
      <c r="G19" s="115" t="s">
        <v>414</v>
      </c>
      <c r="H19" s="320">
        <v>15</v>
      </c>
      <c r="I19" s="320">
        <v>15</v>
      </c>
      <c r="J19" s="320">
        <v>15</v>
      </c>
      <c r="K19" s="320">
        <v>15</v>
      </c>
      <c r="L19" s="320">
        <v>15</v>
      </c>
      <c r="M19" s="320">
        <v>15</v>
      </c>
      <c r="N19" s="320">
        <v>10</v>
      </c>
      <c r="O19" s="320">
        <f t="shared" si="0"/>
        <v>100</v>
      </c>
      <c r="P19" s="320" t="s">
        <v>329</v>
      </c>
      <c r="Q19" s="320" t="s">
        <v>412</v>
      </c>
      <c r="R19" s="320" t="s">
        <v>329</v>
      </c>
      <c r="S19" s="320" t="s">
        <v>329</v>
      </c>
      <c r="T19" s="320">
        <v>100</v>
      </c>
      <c r="U19" s="320" t="s">
        <v>329</v>
      </c>
      <c r="V19" s="118">
        <v>100</v>
      </c>
      <c r="W19" s="333" t="s">
        <v>329</v>
      </c>
    </row>
    <row r="20" spans="1:23" ht="157.5" x14ac:dyDescent="0.25">
      <c r="A20" s="331" t="s">
        <v>98</v>
      </c>
      <c r="B20" s="319" t="s">
        <v>686</v>
      </c>
      <c r="C20" s="320" t="s">
        <v>190</v>
      </c>
      <c r="D20" s="319" t="s">
        <v>543</v>
      </c>
      <c r="E20" s="320" t="s">
        <v>364</v>
      </c>
      <c r="F20" s="320" t="s">
        <v>365</v>
      </c>
      <c r="G20" s="115" t="s">
        <v>414</v>
      </c>
      <c r="H20" s="320">
        <v>15</v>
      </c>
      <c r="I20" s="320">
        <v>15</v>
      </c>
      <c r="J20" s="320">
        <v>15</v>
      </c>
      <c r="K20" s="320">
        <v>15</v>
      </c>
      <c r="L20" s="320">
        <v>15</v>
      </c>
      <c r="M20" s="320">
        <v>15</v>
      </c>
      <c r="N20" s="320">
        <v>10</v>
      </c>
      <c r="O20" s="320">
        <f t="shared" si="0"/>
        <v>100</v>
      </c>
      <c r="P20" s="320" t="s">
        <v>329</v>
      </c>
      <c r="Q20" s="320" t="s">
        <v>412</v>
      </c>
      <c r="R20" s="320" t="s">
        <v>329</v>
      </c>
      <c r="S20" s="320" t="s">
        <v>329</v>
      </c>
      <c r="T20" s="320">
        <v>100</v>
      </c>
      <c r="U20" s="320" t="s">
        <v>329</v>
      </c>
      <c r="V20" s="116"/>
      <c r="W20" s="330"/>
    </row>
    <row r="21" spans="1:23" ht="157.5" x14ac:dyDescent="0.25">
      <c r="A21" s="331" t="s">
        <v>99</v>
      </c>
      <c r="B21" s="319" t="s">
        <v>687</v>
      </c>
      <c r="C21" s="320" t="s">
        <v>191</v>
      </c>
      <c r="D21" s="319" t="s">
        <v>544</v>
      </c>
      <c r="E21" s="320" t="s">
        <v>366</v>
      </c>
      <c r="F21" s="320" t="s">
        <v>597</v>
      </c>
      <c r="G21" s="115" t="s">
        <v>414</v>
      </c>
      <c r="H21" s="320">
        <v>15</v>
      </c>
      <c r="I21" s="320">
        <v>15</v>
      </c>
      <c r="J21" s="320">
        <v>15</v>
      </c>
      <c r="K21" s="320">
        <v>15</v>
      </c>
      <c r="L21" s="320">
        <v>15</v>
      </c>
      <c r="M21" s="320">
        <v>15</v>
      </c>
      <c r="N21" s="320">
        <v>10</v>
      </c>
      <c r="O21" s="320">
        <f t="shared" si="0"/>
        <v>100</v>
      </c>
      <c r="P21" s="320" t="s">
        <v>329</v>
      </c>
      <c r="Q21" s="320" t="s">
        <v>412</v>
      </c>
      <c r="R21" s="320" t="s">
        <v>329</v>
      </c>
      <c r="S21" s="320" t="s">
        <v>329</v>
      </c>
      <c r="T21" s="320">
        <v>100</v>
      </c>
      <c r="U21" s="320" t="s">
        <v>329</v>
      </c>
      <c r="V21" s="115">
        <v>100</v>
      </c>
      <c r="W21" s="332" t="s">
        <v>329</v>
      </c>
    </row>
    <row r="22" spans="1:23" ht="78.75" x14ac:dyDescent="0.25">
      <c r="A22" s="331" t="s">
        <v>100</v>
      </c>
      <c r="B22" s="319" t="s">
        <v>687</v>
      </c>
      <c r="C22" s="320" t="s">
        <v>192</v>
      </c>
      <c r="D22" s="319" t="s">
        <v>545</v>
      </c>
      <c r="E22" s="320" t="s">
        <v>362</v>
      </c>
      <c r="F22" s="320" t="s">
        <v>407</v>
      </c>
      <c r="G22" s="115" t="s">
        <v>414</v>
      </c>
      <c r="H22" s="320">
        <v>15</v>
      </c>
      <c r="I22" s="320">
        <v>15</v>
      </c>
      <c r="J22" s="320">
        <v>15</v>
      </c>
      <c r="K22" s="320">
        <v>15</v>
      </c>
      <c r="L22" s="320">
        <v>15</v>
      </c>
      <c r="M22" s="320">
        <v>15</v>
      </c>
      <c r="N22" s="320">
        <v>10</v>
      </c>
      <c r="O22" s="320">
        <f t="shared" si="0"/>
        <v>100</v>
      </c>
      <c r="P22" s="320" t="s">
        <v>329</v>
      </c>
      <c r="Q22" s="320" t="s">
        <v>412</v>
      </c>
      <c r="R22" s="320" t="s">
        <v>329</v>
      </c>
      <c r="S22" s="320" t="s">
        <v>329</v>
      </c>
      <c r="T22" s="320">
        <v>100</v>
      </c>
      <c r="U22" s="320" t="s">
        <v>329</v>
      </c>
      <c r="V22" s="115">
        <v>100</v>
      </c>
      <c r="W22" s="332" t="s">
        <v>329</v>
      </c>
    </row>
    <row r="23" spans="1:23" ht="126" x14ac:dyDescent="0.25">
      <c r="A23" s="331" t="s">
        <v>101</v>
      </c>
      <c r="B23" s="319" t="s">
        <v>687</v>
      </c>
      <c r="C23" s="320" t="s">
        <v>193</v>
      </c>
      <c r="D23" s="319" t="s">
        <v>546</v>
      </c>
      <c r="E23" s="320" t="s">
        <v>367</v>
      </c>
      <c r="F23" s="320" t="s">
        <v>450</v>
      </c>
      <c r="G23" s="115" t="s">
        <v>414</v>
      </c>
      <c r="H23" s="320">
        <v>15</v>
      </c>
      <c r="I23" s="320">
        <v>15</v>
      </c>
      <c r="J23" s="320">
        <v>15</v>
      </c>
      <c r="K23" s="320">
        <v>15</v>
      </c>
      <c r="L23" s="320">
        <v>15</v>
      </c>
      <c r="M23" s="320">
        <v>15</v>
      </c>
      <c r="N23" s="320">
        <v>10</v>
      </c>
      <c r="O23" s="320">
        <f t="shared" si="0"/>
        <v>100</v>
      </c>
      <c r="P23" s="320" t="s">
        <v>329</v>
      </c>
      <c r="Q23" s="320" t="s">
        <v>412</v>
      </c>
      <c r="R23" s="320" t="s">
        <v>329</v>
      </c>
      <c r="S23" s="320" t="s">
        <v>329</v>
      </c>
      <c r="T23" s="320">
        <v>100</v>
      </c>
      <c r="U23" s="320" t="s">
        <v>329</v>
      </c>
      <c r="V23" s="115">
        <v>100</v>
      </c>
      <c r="W23" s="332" t="s">
        <v>329</v>
      </c>
    </row>
    <row r="24" spans="1:23" ht="141.75" x14ac:dyDescent="0.25">
      <c r="A24" s="331" t="s">
        <v>102</v>
      </c>
      <c r="B24" s="319" t="s">
        <v>682</v>
      </c>
      <c r="C24" s="320" t="s">
        <v>194</v>
      </c>
      <c r="D24" s="319" t="s">
        <v>547</v>
      </c>
      <c r="E24" s="320" t="s">
        <v>368</v>
      </c>
      <c r="F24" s="320" t="s">
        <v>402</v>
      </c>
      <c r="G24" s="115" t="s">
        <v>414</v>
      </c>
      <c r="H24" s="320">
        <v>15</v>
      </c>
      <c r="I24" s="320">
        <v>15</v>
      </c>
      <c r="J24" s="320">
        <v>15</v>
      </c>
      <c r="K24" s="320">
        <v>15</v>
      </c>
      <c r="L24" s="320">
        <v>15</v>
      </c>
      <c r="M24" s="320">
        <v>15</v>
      </c>
      <c r="N24" s="320">
        <v>10</v>
      </c>
      <c r="O24" s="320">
        <f t="shared" si="0"/>
        <v>100</v>
      </c>
      <c r="P24" s="320" t="s">
        <v>329</v>
      </c>
      <c r="Q24" s="320" t="s">
        <v>412</v>
      </c>
      <c r="R24" s="320" t="s">
        <v>329</v>
      </c>
      <c r="S24" s="320" t="s">
        <v>329</v>
      </c>
      <c r="T24" s="320">
        <v>100</v>
      </c>
      <c r="U24" s="320" t="s">
        <v>329</v>
      </c>
      <c r="V24" s="115">
        <v>100</v>
      </c>
      <c r="W24" s="332" t="s">
        <v>329</v>
      </c>
    </row>
    <row r="25" spans="1:23" ht="141.75" x14ac:dyDescent="0.25">
      <c r="A25" s="331" t="s">
        <v>103</v>
      </c>
      <c r="B25" s="319" t="s">
        <v>682</v>
      </c>
      <c r="C25" s="320" t="s">
        <v>195</v>
      </c>
      <c r="D25" s="319" t="s">
        <v>548</v>
      </c>
      <c r="E25" s="320" t="s">
        <v>369</v>
      </c>
      <c r="F25" s="320" t="s">
        <v>370</v>
      </c>
      <c r="G25" s="115" t="s">
        <v>414</v>
      </c>
      <c r="H25" s="320">
        <v>15</v>
      </c>
      <c r="I25" s="320">
        <v>15</v>
      </c>
      <c r="J25" s="320">
        <v>15</v>
      </c>
      <c r="K25" s="320">
        <v>15</v>
      </c>
      <c r="L25" s="320">
        <v>15</v>
      </c>
      <c r="M25" s="320">
        <v>15</v>
      </c>
      <c r="N25" s="320">
        <v>10</v>
      </c>
      <c r="O25" s="320">
        <f t="shared" si="0"/>
        <v>100</v>
      </c>
      <c r="P25" s="320" t="s">
        <v>329</v>
      </c>
      <c r="Q25" s="320" t="s">
        <v>412</v>
      </c>
      <c r="R25" s="320" t="s">
        <v>329</v>
      </c>
      <c r="S25" s="320" t="s">
        <v>329</v>
      </c>
      <c r="T25" s="320">
        <v>100</v>
      </c>
      <c r="U25" s="320" t="s">
        <v>329</v>
      </c>
      <c r="V25" s="115">
        <v>100</v>
      </c>
      <c r="W25" s="332" t="s">
        <v>329</v>
      </c>
    </row>
    <row r="26" spans="1:23" ht="110.25" x14ac:dyDescent="0.25">
      <c r="A26" s="331" t="s">
        <v>104</v>
      </c>
      <c r="B26" s="319" t="s">
        <v>682</v>
      </c>
      <c r="C26" s="320" t="s">
        <v>196</v>
      </c>
      <c r="D26" s="319" t="s">
        <v>549</v>
      </c>
      <c r="E26" s="320" t="s">
        <v>659</v>
      </c>
      <c r="F26" s="320" t="s">
        <v>371</v>
      </c>
      <c r="G26" s="115" t="s">
        <v>414</v>
      </c>
      <c r="H26" s="320">
        <v>15</v>
      </c>
      <c r="I26" s="320">
        <v>15</v>
      </c>
      <c r="J26" s="320">
        <v>15</v>
      </c>
      <c r="K26" s="320">
        <v>15</v>
      </c>
      <c r="L26" s="320">
        <v>15</v>
      </c>
      <c r="M26" s="320">
        <v>15</v>
      </c>
      <c r="N26" s="320">
        <v>10</v>
      </c>
      <c r="O26" s="320">
        <f t="shared" si="0"/>
        <v>100</v>
      </c>
      <c r="P26" s="320" t="s">
        <v>329</v>
      </c>
      <c r="Q26" s="320" t="s">
        <v>412</v>
      </c>
      <c r="R26" s="320" t="s">
        <v>329</v>
      </c>
      <c r="S26" s="320" t="s">
        <v>329</v>
      </c>
      <c r="T26" s="320">
        <v>100</v>
      </c>
      <c r="U26" s="320" t="s">
        <v>329</v>
      </c>
      <c r="V26" s="115">
        <v>100</v>
      </c>
      <c r="W26" s="332" t="s">
        <v>329</v>
      </c>
    </row>
    <row r="27" spans="1:23" ht="126" x14ac:dyDescent="0.25">
      <c r="A27" s="331" t="s">
        <v>105</v>
      </c>
      <c r="B27" s="319" t="s">
        <v>694</v>
      </c>
      <c r="C27" s="320" t="s">
        <v>197</v>
      </c>
      <c r="D27" s="319" t="s">
        <v>550</v>
      </c>
      <c r="E27" s="320" t="s">
        <v>372</v>
      </c>
      <c r="F27" s="320" t="s">
        <v>399</v>
      </c>
      <c r="G27" s="115" t="s">
        <v>414</v>
      </c>
      <c r="H27" s="320">
        <v>15</v>
      </c>
      <c r="I27" s="320">
        <v>15</v>
      </c>
      <c r="J27" s="320">
        <v>15</v>
      </c>
      <c r="K27" s="320">
        <v>15</v>
      </c>
      <c r="L27" s="320">
        <v>15</v>
      </c>
      <c r="M27" s="320">
        <v>15</v>
      </c>
      <c r="N27" s="320">
        <v>10</v>
      </c>
      <c r="O27" s="320">
        <f t="shared" si="0"/>
        <v>100</v>
      </c>
      <c r="P27" s="320" t="s">
        <v>329</v>
      </c>
      <c r="Q27" s="320" t="s">
        <v>412</v>
      </c>
      <c r="R27" s="320" t="s">
        <v>329</v>
      </c>
      <c r="S27" s="320" t="s">
        <v>329</v>
      </c>
      <c r="T27" s="320">
        <v>100</v>
      </c>
      <c r="U27" s="320" t="s">
        <v>329</v>
      </c>
      <c r="V27" s="117"/>
      <c r="W27" s="334"/>
    </row>
    <row r="28" spans="1:23" ht="157.5" x14ac:dyDescent="0.25">
      <c r="A28" s="331" t="s">
        <v>105</v>
      </c>
      <c r="B28" s="319" t="s">
        <v>694</v>
      </c>
      <c r="C28" s="320" t="s">
        <v>197</v>
      </c>
      <c r="D28" s="319" t="s">
        <v>551</v>
      </c>
      <c r="E28" s="320" t="s">
        <v>373</v>
      </c>
      <c r="F28" s="320" t="s">
        <v>400</v>
      </c>
      <c r="G28" s="115" t="s">
        <v>414</v>
      </c>
      <c r="H28" s="320">
        <v>15</v>
      </c>
      <c r="I28" s="320">
        <v>15</v>
      </c>
      <c r="J28" s="320">
        <v>15</v>
      </c>
      <c r="K28" s="320">
        <v>15</v>
      </c>
      <c r="L28" s="320">
        <v>15</v>
      </c>
      <c r="M28" s="320">
        <v>15</v>
      </c>
      <c r="N28" s="320">
        <v>10</v>
      </c>
      <c r="O28" s="320">
        <f t="shared" si="0"/>
        <v>100</v>
      </c>
      <c r="P28" s="320" t="s">
        <v>329</v>
      </c>
      <c r="Q28" s="320" t="s">
        <v>412</v>
      </c>
      <c r="R28" s="320" t="s">
        <v>329</v>
      </c>
      <c r="S28" s="320" t="s">
        <v>329</v>
      </c>
      <c r="T28" s="320">
        <v>100</v>
      </c>
      <c r="U28" s="320" t="s">
        <v>329</v>
      </c>
      <c r="V28" s="119">
        <v>100</v>
      </c>
      <c r="W28" s="335" t="s">
        <v>329</v>
      </c>
    </row>
    <row r="29" spans="1:23" ht="110.25" x14ac:dyDescent="0.25">
      <c r="A29" s="331" t="s">
        <v>105</v>
      </c>
      <c r="B29" s="319" t="s">
        <v>694</v>
      </c>
      <c r="C29" s="320" t="s">
        <v>197</v>
      </c>
      <c r="D29" s="319" t="s">
        <v>552</v>
      </c>
      <c r="E29" s="320" t="s">
        <v>374</v>
      </c>
      <c r="F29" s="320" t="s">
        <v>401</v>
      </c>
      <c r="G29" s="115" t="s">
        <v>414</v>
      </c>
      <c r="H29" s="320">
        <v>15</v>
      </c>
      <c r="I29" s="320">
        <v>15</v>
      </c>
      <c r="J29" s="320">
        <v>15</v>
      </c>
      <c r="K29" s="320">
        <v>15</v>
      </c>
      <c r="L29" s="320">
        <v>15</v>
      </c>
      <c r="M29" s="320">
        <v>15</v>
      </c>
      <c r="N29" s="320">
        <v>10</v>
      </c>
      <c r="O29" s="320">
        <f t="shared" si="0"/>
        <v>100</v>
      </c>
      <c r="P29" s="320" t="s">
        <v>329</v>
      </c>
      <c r="Q29" s="320" t="s">
        <v>412</v>
      </c>
      <c r="R29" s="320" t="s">
        <v>329</v>
      </c>
      <c r="S29" s="320" t="s">
        <v>329</v>
      </c>
      <c r="T29" s="320">
        <v>100</v>
      </c>
      <c r="U29" s="320" t="s">
        <v>329</v>
      </c>
      <c r="V29" s="116"/>
      <c r="W29" s="330"/>
    </row>
    <row r="30" spans="1:23" ht="110.25" x14ac:dyDescent="0.25">
      <c r="A30" s="331" t="s">
        <v>107</v>
      </c>
      <c r="B30" s="319" t="s">
        <v>682</v>
      </c>
      <c r="C30" s="320" t="s">
        <v>198</v>
      </c>
      <c r="D30" s="319" t="s">
        <v>553</v>
      </c>
      <c r="E30" s="320" t="s">
        <v>375</v>
      </c>
      <c r="F30" s="320" t="s">
        <v>408</v>
      </c>
      <c r="G30" s="115" t="s">
        <v>414</v>
      </c>
      <c r="H30" s="320">
        <v>15</v>
      </c>
      <c r="I30" s="320">
        <v>15</v>
      </c>
      <c r="J30" s="320">
        <v>15</v>
      </c>
      <c r="K30" s="320">
        <v>15</v>
      </c>
      <c r="L30" s="320">
        <v>15</v>
      </c>
      <c r="M30" s="320">
        <v>15</v>
      </c>
      <c r="N30" s="320">
        <v>10</v>
      </c>
      <c r="O30" s="320">
        <f t="shared" si="0"/>
        <v>100</v>
      </c>
      <c r="P30" s="320" t="s">
        <v>329</v>
      </c>
      <c r="Q30" s="320" t="s">
        <v>412</v>
      </c>
      <c r="R30" s="320" t="s">
        <v>329</v>
      </c>
      <c r="S30" s="320" t="s">
        <v>329</v>
      </c>
      <c r="T30" s="320">
        <v>100</v>
      </c>
      <c r="U30" s="320" t="s">
        <v>329</v>
      </c>
      <c r="V30" s="118">
        <v>100</v>
      </c>
      <c r="W30" s="333" t="s">
        <v>329</v>
      </c>
    </row>
    <row r="31" spans="1:23" ht="110.25" x14ac:dyDescent="0.25">
      <c r="A31" s="331" t="s">
        <v>107</v>
      </c>
      <c r="B31" s="319" t="s">
        <v>682</v>
      </c>
      <c r="C31" s="320" t="s">
        <v>198</v>
      </c>
      <c r="D31" s="319" t="s">
        <v>554</v>
      </c>
      <c r="E31" s="320" t="s">
        <v>376</v>
      </c>
      <c r="F31" s="320" t="s">
        <v>409</v>
      </c>
      <c r="G31" s="115" t="s">
        <v>414</v>
      </c>
      <c r="H31" s="320">
        <v>15</v>
      </c>
      <c r="I31" s="320">
        <v>15</v>
      </c>
      <c r="J31" s="320">
        <v>15</v>
      </c>
      <c r="K31" s="320">
        <v>15</v>
      </c>
      <c r="L31" s="320">
        <v>15</v>
      </c>
      <c r="M31" s="320">
        <v>15</v>
      </c>
      <c r="N31" s="320">
        <v>10</v>
      </c>
      <c r="O31" s="320">
        <f t="shared" si="0"/>
        <v>100</v>
      </c>
      <c r="P31" s="320" t="s">
        <v>329</v>
      </c>
      <c r="Q31" s="320" t="s">
        <v>412</v>
      </c>
      <c r="R31" s="320" t="s">
        <v>329</v>
      </c>
      <c r="S31" s="320" t="s">
        <v>329</v>
      </c>
      <c r="T31" s="320">
        <v>100</v>
      </c>
      <c r="U31" s="320" t="s">
        <v>329</v>
      </c>
      <c r="V31" s="116"/>
      <c r="W31" s="330"/>
    </row>
    <row r="32" spans="1:23" ht="110.25" x14ac:dyDescent="0.25">
      <c r="A32" s="331" t="s">
        <v>108</v>
      </c>
      <c r="B32" s="319" t="s">
        <v>696</v>
      </c>
      <c r="C32" s="320" t="s">
        <v>199</v>
      </c>
      <c r="D32" s="319" t="s">
        <v>555</v>
      </c>
      <c r="E32" s="320" t="s">
        <v>377</v>
      </c>
      <c r="F32" s="320" t="s">
        <v>403</v>
      </c>
      <c r="G32" s="115" t="s">
        <v>414</v>
      </c>
      <c r="H32" s="320">
        <v>15</v>
      </c>
      <c r="I32" s="320">
        <v>15</v>
      </c>
      <c r="J32" s="320">
        <v>15</v>
      </c>
      <c r="K32" s="320">
        <v>15</v>
      </c>
      <c r="L32" s="320">
        <v>15</v>
      </c>
      <c r="M32" s="320">
        <v>15</v>
      </c>
      <c r="N32" s="320">
        <v>10</v>
      </c>
      <c r="O32" s="320">
        <f t="shared" si="0"/>
        <v>100</v>
      </c>
      <c r="P32" s="320" t="s">
        <v>329</v>
      </c>
      <c r="Q32" s="320" t="s">
        <v>412</v>
      </c>
      <c r="R32" s="320" t="s">
        <v>329</v>
      </c>
      <c r="S32" s="320" t="s">
        <v>329</v>
      </c>
      <c r="T32" s="320">
        <v>100</v>
      </c>
      <c r="U32" s="320" t="s">
        <v>329</v>
      </c>
      <c r="V32" s="115">
        <v>100</v>
      </c>
      <c r="W32" s="332" t="s">
        <v>329</v>
      </c>
    </row>
    <row r="33" spans="1:23" ht="283.5" x14ac:dyDescent="0.25">
      <c r="A33" s="331" t="s">
        <v>110</v>
      </c>
      <c r="B33" s="319" t="s">
        <v>696</v>
      </c>
      <c r="C33" s="320" t="s">
        <v>200</v>
      </c>
      <c r="D33" s="319" t="s">
        <v>556</v>
      </c>
      <c r="E33" s="320" t="s">
        <v>378</v>
      </c>
      <c r="F33" s="320" t="s">
        <v>411</v>
      </c>
      <c r="G33" s="115" t="s">
        <v>414</v>
      </c>
      <c r="H33" s="320">
        <v>15</v>
      </c>
      <c r="I33" s="320">
        <v>15</v>
      </c>
      <c r="J33" s="320">
        <v>15</v>
      </c>
      <c r="K33" s="320">
        <v>15</v>
      </c>
      <c r="L33" s="320">
        <v>15</v>
      </c>
      <c r="M33" s="320">
        <v>15</v>
      </c>
      <c r="N33" s="320">
        <v>10</v>
      </c>
      <c r="O33" s="320">
        <f t="shared" si="0"/>
        <v>100</v>
      </c>
      <c r="P33" s="320" t="s">
        <v>329</v>
      </c>
      <c r="Q33" s="320" t="s">
        <v>412</v>
      </c>
      <c r="R33" s="320" t="s">
        <v>329</v>
      </c>
      <c r="S33" s="320" t="s">
        <v>329</v>
      </c>
      <c r="T33" s="320">
        <v>100</v>
      </c>
      <c r="U33" s="320" t="s">
        <v>329</v>
      </c>
      <c r="V33" s="115">
        <v>100</v>
      </c>
      <c r="W33" s="332" t="s">
        <v>329</v>
      </c>
    </row>
    <row r="34" spans="1:23" ht="173.25" x14ac:dyDescent="0.25">
      <c r="A34" s="331" t="s">
        <v>111</v>
      </c>
      <c r="B34" s="319" t="s">
        <v>682</v>
      </c>
      <c r="C34" s="320" t="s">
        <v>201</v>
      </c>
      <c r="D34" s="319" t="s">
        <v>557</v>
      </c>
      <c r="E34" s="320" t="s">
        <v>379</v>
      </c>
      <c r="F34" s="320" t="s">
        <v>380</v>
      </c>
      <c r="G34" s="115" t="s">
        <v>414</v>
      </c>
      <c r="H34" s="320">
        <v>15</v>
      </c>
      <c r="I34" s="320">
        <v>15</v>
      </c>
      <c r="J34" s="320">
        <v>15</v>
      </c>
      <c r="K34" s="320">
        <v>15</v>
      </c>
      <c r="L34" s="320">
        <v>15</v>
      </c>
      <c r="M34" s="320">
        <v>15</v>
      </c>
      <c r="N34" s="320">
        <v>10</v>
      </c>
      <c r="O34" s="320">
        <f t="shared" si="0"/>
        <v>100</v>
      </c>
      <c r="P34" s="320" t="s">
        <v>329</v>
      </c>
      <c r="Q34" s="320" t="s">
        <v>412</v>
      </c>
      <c r="R34" s="320" t="s">
        <v>329</v>
      </c>
      <c r="S34" s="320" t="s">
        <v>329</v>
      </c>
      <c r="T34" s="320">
        <v>100</v>
      </c>
      <c r="U34" s="320" t="s">
        <v>329</v>
      </c>
      <c r="V34" s="118">
        <v>100</v>
      </c>
      <c r="W34" s="333" t="s">
        <v>329</v>
      </c>
    </row>
    <row r="35" spans="1:23" ht="78.75" x14ac:dyDescent="0.25">
      <c r="A35" s="331" t="s">
        <v>113</v>
      </c>
      <c r="B35" s="319" t="s">
        <v>682</v>
      </c>
      <c r="C35" s="320" t="s">
        <v>282</v>
      </c>
      <c r="D35" s="319" t="s">
        <v>558</v>
      </c>
      <c r="E35" s="320" t="s">
        <v>381</v>
      </c>
      <c r="F35" s="320" t="s">
        <v>382</v>
      </c>
      <c r="G35" s="115" t="s">
        <v>414</v>
      </c>
      <c r="H35" s="320">
        <v>15</v>
      </c>
      <c r="I35" s="320">
        <v>15</v>
      </c>
      <c r="J35" s="320">
        <v>15</v>
      </c>
      <c r="K35" s="320">
        <v>15</v>
      </c>
      <c r="L35" s="320">
        <v>15</v>
      </c>
      <c r="M35" s="320">
        <v>15</v>
      </c>
      <c r="N35" s="320">
        <v>10</v>
      </c>
      <c r="O35" s="320">
        <f t="shared" si="0"/>
        <v>100</v>
      </c>
      <c r="P35" s="320" t="s">
        <v>329</v>
      </c>
      <c r="Q35" s="320" t="s">
        <v>412</v>
      </c>
      <c r="R35" s="320" t="s">
        <v>329</v>
      </c>
      <c r="S35" s="320" t="s">
        <v>329</v>
      </c>
      <c r="T35" s="320">
        <v>100</v>
      </c>
      <c r="U35" s="320" t="s">
        <v>329</v>
      </c>
      <c r="V35" s="115">
        <v>100</v>
      </c>
      <c r="W35" s="332" t="s">
        <v>329</v>
      </c>
    </row>
    <row r="36" spans="1:23" ht="110.25" x14ac:dyDescent="0.25">
      <c r="A36" s="331" t="s">
        <v>115</v>
      </c>
      <c r="B36" s="319" t="s">
        <v>682</v>
      </c>
      <c r="C36" s="320" t="s">
        <v>283</v>
      </c>
      <c r="D36" s="319" t="s">
        <v>559</v>
      </c>
      <c r="E36" s="320" t="s">
        <v>383</v>
      </c>
      <c r="F36" s="320" t="s">
        <v>384</v>
      </c>
      <c r="G36" s="115" t="s">
        <v>414</v>
      </c>
      <c r="H36" s="320">
        <v>15</v>
      </c>
      <c r="I36" s="320">
        <v>15</v>
      </c>
      <c r="J36" s="320">
        <v>15</v>
      </c>
      <c r="K36" s="320">
        <v>15</v>
      </c>
      <c r="L36" s="320">
        <v>15</v>
      </c>
      <c r="M36" s="320">
        <v>15</v>
      </c>
      <c r="N36" s="320">
        <v>10</v>
      </c>
      <c r="O36" s="320">
        <f t="shared" si="0"/>
        <v>100</v>
      </c>
      <c r="P36" s="320" t="s">
        <v>329</v>
      </c>
      <c r="Q36" s="320" t="s">
        <v>412</v>
      </c>
      <c r="R36" s="320" t="s">
        <v>329</v>
      </c>
      <c r="S36" s="320" t="s">
        <v>329</v>
      </c>
      <c r="T36" s="320">
        <v>100</v>
      </c>
      <c r="U36" s="320" t="s">
        <v>329</v>
      </c>
      <c r="V36" s="115">
        <v>100</v>
      </c>
      <c r="W36" s="332" t="s">
        <v>329</v>
      </c>
    </row>
    <row r="37" spans="1:23" ht="94.5" x14ac:dyDescent="0.25">
      <c r="A37" s="331" t="s">
        <v>116</v>
      </c>
      <c r="B37" s="319" t="s">
        <v>682</v>
      </c>
      <c r="C37" s="320" t="s">
        <v>202</v>
      </c>
      <c r="D37" s="319" t="s">
        <v>560</v>
      </c>
      <c r="E37" s="320" t="s">
        <v>385</v>
      </c>
      <c r="F37" s="320" t="s">
        <v>386</v>
      </c>
      <c r="G37" s="115" t="s">
        <v>414</v>
      </c>
      <c r="H37" s="320">
        <v>15</v>
      </c>
      <c r="I37" s="320">
        <v>15</v>
      </c>
      <c r="J37" s="320">
        <v>15</v>
      </c>
      <c r="K37" s="320">
        <v>15</v>
      </c>
      <c r="L37" s="320">
        <v>15</v>
      </c>
      <c r="M37" s="320">
        <v>15</v>
      </c>
      <c r="N37" s="320">
        <v>10</v>
      </c>
      <c r="O37" s="320">
        <f t="shared" si="0"/>
        <v>100</v>
      </c>
      <c r="P37" s="320" t="s">
        <v>329</v>
      </c>
      <c r="Q37" s="320" t="s">
        <v>412</v>
      </c>
      <c r="R37" s="320" t="s">
        <v>329</v>
      </c>
      <c r="S37" s="320" t="s">
        <v>329</v>
      </c>
      <c r="T37" s="320">
        <v>100</v>
      </c>
      <c r="U37" s="320" t="s">
        <v>329</v>
      </c>
      <c r="V37" s="118">
        <v>100</v>
      </c>
      <c r="W37" s="333" t="s">
        <v>329</v>
      </c>
    </row>
    <row r="38" spans="1:23" ht="126" x14ac:dyDescent="0.25">
      <c r="A38" s="331" t="s">
        <v>116</v>
      </c>
      <c r="B38" s="319" t="s">
        <v>682</v>
      </c>
      <c r="C38" s="320" t="s">
        <v>202</v>
      </c>
      <c r="D38" s="319" t="s">
        <v>561</v>
      </c>
      <c r="E38" s="320" t="s">
        <v>387</v>
      </c>
      <c r="F38" s="320" t="s">
        <v>410</v>
      </c>
      <c r="G38" s="115" t="s">
        <v>414</v>
      </c>
      <c r="H38" s="320">
        <v>15</v>
      </c>
      <c r="I38" s="320">
        <v>15</v>
      </c>
      <c r="J38" s="320">
        <v>15</v>
      </c>
      <c r="K38" s="320">
        <v>15</v>
      </c>
      <c r="L38" s="320">
        <v>15</v>
      </c>
      <c r="M38" s="320">
        <v>15</v>
      </c>
      <c r="N38" s="320">
        <v>10</v>
      </c>
      <c r="O38" s="320">
        <f t="shared" si="0"/>
        <v>100</v>
      </c>
      <c r="P38" s="320" t="s">
        <v>329</v>
      </c>
      <c r="Q38" s="320" t="s">
        <v>412</v>
      </c>
      <c r="R38" s="320" t="s">
        <v>329</v>
      </c>
      <c r="S38" s="320" t="s">
        <v>329</v>
      </c>
      <c r="T38" s="320">
        <v>100</v>
      </c>
      <c r="U38" s="320" t="s">
        <v>329</v>
      </c>
      <c r="V38" s="116"/>
      <c r="W38" s="330"/>
    </row>
    <row r="39" spans="1:23" ht="94.5" x14ac:dyDescent="0.25">
      <c r="A39" s="331" t="s">
        <v>117</v>
      </c>
      <c r="B39" s="319" t="s">
        <v>682</v>
      </c>
      <c r="C39" s="320" t="s">
        <v>203</v>
      </c>
      <c r="D39" s="319" t="s">
        <v>562</v>
      </c>
      <c r="E39" s="320" t="s">
        <v>388</v>
      </c>
      <c r="F39" s="320" t="s">
        <v>389</v>
      </c>
      <c r="G39" s="115" t="s">
        <v>414</v>
      </c>
      <c r="H39" s="320">
        <v>15</v>
      </c>
      <c r="I39" s="320">
        <v>15</v>
      </c>
      <c r="J39" s="320">
        <v>15</v>
      </c>
      <c r="K39" s="320">
        <v>15</v>
      </c>
      <c r="L39" s="320">
        <v>15</v>
      </c>
      <c r="M39" s="320">
        <v>15</v>
      </c>
      <c r="N39" s="320">
        <v>10</v>
      </c>
      <c r="O39" s="320">
        <f t="shared" si="0"/>
        <v>100</v>
      </c>
      <c r="P39" s="320" t="s">
        <v>329</v>
      </c>
      <c r="Q39" s="320" t="s">
        <v>412</v>
      </c>
      <c r="R39" s="320" t="s">
        <v>329</v>
      </c>
      <c r="S39" s="320" t="s">
        <v>329</v>
      </c>
      <c r="T39" s="320">
        <v>100</v>
      </c>
      <c r="U39" s="320" t="s">
        <v>329</v>
      </c>
      <c r="V39" s="115">
        <v>100</v>
      </c>
      <c r="W39" s="332" t="s">
        <v>329</v>
      </c>
    </row>
    <row r="40" spans="1:23" ht="157.5" x14ac:dyDescent="0.25">
      <c r="A40" s="331" t="s">
        <v>118</v>
      </c>
      <c r="B40" s="319" t="s">
        <v>691</v>
      </c>
      <c r="C40" s="320" t="s">
        <v>279</v>
      </c>
      <c r="D40" s="319" t="s">
        <v>563</v>
      </c>
      <c r="E40" s="320" t="s">
        <v>390</v>
      </c>
      <c r="F40" s="320" t="s">
        <v>391</v>
      </c>
      <c r="G40" s="115" t="s">
        <v>414</v>
      </c>
      <c r="H40" s="320">
        <v>15</v>
      </c>
      <c r="I40" s="320">
        <v>15</v>
      </c>
      <c r="J40" s="320">
        <v>15</v>
      </c>
      <c r="K40" s="320">
        <v>15</v>
      </c>
      <c r="L40" s="320">
        <v>15</v>
      </c>
      <c r="M40" s="320">
        <v>15</v>
      </c>
      <c r="N40" s="320">
        <v>10</v>
      </c>
      <c r="O40" s="320">
        <f t="shared" si="0"/>
        <v>100</v>
      </c>
      <c r="P40" s="320" t="s">
        <v>329</v>
      </c>
      <c r="Q40" s="320" t="s">
        <v>412</v>
      </c>
      <c r="R40" s="320" t="s">
        <v>329</v>
      </c>
      <c r="S40" s="320" t="s">
        <v>329</v>
      </c>
      <c r="T40" s="320">
        <v>100</v>
      </c>
      <c r="U40" s="320" t="s">
        <v>329</v>
      </c>
      <c r="V40" s="118">
        <v>100</v>
      </c>
      <c r="W40" s="333" t="s">
        <v>329</v>
      </c>
    </row>
    <row r="41" spans="1:23" ht="126" x14ac:dyDescent="0.25">
      <c r="A41" s="331" t="s">
        <v>118</v>
      </c>
      <c r="B41" s="319" t="s">
        <v>691</v>
      </c>
      <c r="C41" s="320" t="s">
        <v>279</v>
      </c>
      <c r="D41" s="319" t="s">
        <v>564</v>
      </c>
      <c r="E41" s="320" t="s">
        <v>392</v>
      </c>
      <c r="F41" s="320" t="s">
        <v>393</v>
      </c>
      <c r="G41" s="115" t="s">
        <v>414</v>
      </c>
      <c r="H41" s="320">
        <v>15</v>
      </c>
      <c r="I41" s="320">
        <v>15</v>
      </c>
      <c r="J41" s="320">
        <v>15</v>
      </c>
      <c r="K41" s="320">
        <v>15</v>
      </c>
      <c r="L41" s="320">
        <v>15</v>
      </c>
      <c r="M41" s="320">
        <v>15</v>
      </c>
      <c r="N41" s="320">
        <v>10</v>
      </c>
      <c r="O41" s="320">
        <f t="shared" si="0"/>
        <v>100</v>
      </c>
      <c r="P41" s="320" t="s">
        <v>329</v>
      </c>
      <c r="Q41" s="320" t="s">
        <v>412</v>
      </c>
      <c r="R41" s="320" t="s">
        <v>329</v>
      </c>
      <c r="S41" s="320" t="s">
        <v>329</v>
      </c>
      <c r="T41" s="320">
        <v>100</v>
      </c>
      <c r="U41" s="320" t="s">
        <v>329</v>
      </c>
      <c r="V41" s="116"/>
      <c r="W41" s="330"/>
    </row>
    <row r="42" spans="1:23" ht="95.25" thickBot="1" x14ac:dyDescent="0.3">
      <c r="A42" s="336" t="s">
        <v>120</v>
      </c>
      <c r="B42" s="323" t="s">
        <v>690</v>
      </c>
      <c r="C42" s="321" t="s">
        <v>204</v>
      </c>
      <c r="D42" s="323" t="s">
        <v>565</v>
      </c>
      <c r="E42" s="321" t="s">
        <v>394</v>
      </c>
      <c r="F42" s="321" t="s">
        <v>395</v>
      </c>
      <c r="G42" s="337" t="s">
        <v>414</v>
      </c>
      <c r="H42" s="321">
        <v>15</v>
      </c>
      <c r="I42" s="321">
        <v>15</v>
      </c>
      <c r="J42" s="321">
        <v>15</v>
      </c>
      <c r="K42" s="321">
        <v>15</v>
      </c>
      <c r="L42" s="321">
        <v>15</v>
      </c>
      <c r="M42" s="321">
        <v>15</v>
      </c>
      <c r="N42" s="321">
        <v>10</v>
      </c>
      <c r="O42" s="321">
        <f t="shared" si="0"/>
        <v>100</v>
      </c>
      <c r="P42" s="321" t="s">
        <v>329</v>
      </c>
      <c r="Q42" s="321" t="s">
        <v>412</v>
      </c>
      <c r="R42" s="321" t="s">
        <v>329</v>
      </c>
      <c r="S42" s="321" t="s">
        <v>329</v>
      </c>
      <c r="T42" s="321">
        <v>100</v>
      </c>
      <c r="U42" s="321" t="s">
        <v>329</v>
      </c>
      <c r="V42" s="337">
        <v>100</v>
      </c>
      <c r="W42" s="338" t="s">
        <v>329</v>
      </c>
    </row>
    <row r="43" spans="1:23" x14ac:dyDescent="0.25">
      <c r="D43" s="324"/>
    </row>
  </sheetData>
  <protectedRanges>
    <protectedRange password="8C66" sqref="F14:F15" name="Rango1_10_4_1_3_1_1_2_1_3_1_1"/>
    <protectedRange password="8C66" sqref="F13" name="Rango1_1_4_1_3_1_1_1_2_4_1_1_1"/>
  </protectedRanges>
  <autoFilter ref="A1:W42" xr:uid="{6A29C8FA-C7E9-4E5F-AE04-0FEE637BC56D}"/>
  <dataValidations count="3">
    <dataValidation type="list" allowBlank="1" showInputMessage="1" showErrorMessage="1" sqref="G2:G42" xr:uid="{42FE333F-13D9-48F9-9E61-DB48F91F9FB7}">
      <formula1>"Preventivo, Detectivo"</formula1>
    </dataValidation>
    <dataValidation type="list" allowBlank="1" showInputMessage="1" showErrorMessage="1" sqref="Q2:Q42" xr:uid="{1AC4DDBE-8ADF-42D3-8405-3CBF074671BA}">
      <formula1>"Siempre, Algunas veces, No se ejecuta"</formula1>
    </dataValidation>
    <dataValidation type="list" allowBlank="1" showInputMessage="1" showErrorMessage="1" sqref="H2:N42" xr:uid="{76E5B151-A791-4143-ACA8-154D6A82E355}">
      <formula1>"0, 10, 15"</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182EBF50-AA70-4BEF-BCC6-B0DA51DED864}">
          <x14:formula1>
            <xm:f>Contenido!#REF!</xm:f>
          </x14:formula1>
          <xm:sqref>P2:P42 W2:W42 R2:S42 U2:U42</xm:sqref>
        </x14:dataValidation>
        <x14:dataValidation type="list" allowBlank="1" showInputMessage="1" showErrorMessage="1" xr:uid="{EAAA0460-2A6E-4F9C-B4B3-7CDAA6ED924F}">
          <x14:formula1>
            <xm:f>Información!$B$77:$B$92</xm:f>
          </x14:formula1>
          <xm:sqref>B2:B42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69455-0B2B-46AA-9931-35FEBA49D649}">
  <dimension ref="B1:T13"/>
  <sheetViews>
    <sheetView showGridLines="0" topLeftCell="G2" workbookViewId="0">
      <selection activeCell="T7" sqref="T7"/>
    </sheetView>
  </sheetViews>
  <sheetFormatPr baseColWidth="10" defaultRowHeight="15" x14ac:dyDescent="0.25"/>
  <cols>
    <col min="1" max="1" width="3.140625" customWidth="1"/>
    <col min="3" max="3" width="15" bestFit="1" customWidth="1"/>
    <col min="5" max="9" width="22.7109375" customWidth="1"/>
    <col min="10" max="10" width="3.140625" customWidth="1"/>
    <col min="11" max="11" width="18.42578125" bestFit="1" customWidth="1"/>
    <col min="12" max="12" width="4.140625" customWidth="1"/>
    <col min="14" max="14" width="15" bestFit="1" customWidth="1"/>
    <col min="16" max="20" width="22.7109375" customWidth="1"/>
    <col min="21" max="21" width="3.140625" customWidth="1"/>
    <col min="22" max="22" width="12.5703125" customWidth="1"/>
    <col min="23" max="23" width="2.28515625" customWidth="1"/>
  </cols>
  <sheetData>
    <row r="1" spans="2:20" ht="15.75" thickBot="1" x14ac:dyDescent="0.3"/>
    <row r="2" spans="2:20" ht="35.25" thickBot="1" x14ac:dyDescent="0.3">
      <c r="B2" s="19"/>
      <c r="C2" s="35" t="s">
        <v>295</v>
      </c>
      <c r="D2" s="36"/>
      <c r="E2" s="36"/>
      <c r="F2" s="36"/>
      <c r="G2" s="36"/>
      <c r="H2" s="36"/>
      <c r="I2" s="37"/>
      <c r="J2" s="19"/>
      <c r="K2" s="19"/>
      <c r="M2" s="19"/>
      <c r="N2" s="35" t="s">
        <v>295</v>
      </c>
      <c r="O2" s="36"/>
      <c r="P2" s="36"/>
      <c r="Q2" s="36"/>
      <c r="R2" s="36"/>
      <c r="S2" s="36"/>
      <c r="T2" s="37"/>
    </row>
    <row r="3" spans="2:20" ht="42.75" customHeight="1" thickBot="1" x14ac:dyDescent="0.3">
      <c r="B3" s="19"/>
      <c r="C3" s="38" t="s">
        <v>296</v>
      </c>
      <c r="D3" s="39" t="s">
        <v>297</v>
      </c>
      <c r="E3" s="40">
        <v>1</v>
      </c>
      <c r="F3" s="41">
        <v>2</v>
      </c>
      <c r="G3" s="41">
        <v>3</v>
      </c>
      <c r="H3" s="41">
        <v>4</v>
      </c>
      <c r="I3" s="42">
        <v>5</v>
      </c>
      <c r="J3" s="19"/>
      <c r="K3" s="28" t="s">
        <v>291</v>
      </c>
      <c r="M3" s="19"/>
      <c r="N3" s="38" t="s">
        <v>296</v>
      </c>
      <c r="O3" s="39" t="s">
        <v>297</v>
      </c>
      <c r="P3" s="40">
        <v>1</v>
      </c>
      <c r="Q3" s="41">
        <v>2</v>
      </c>
      <c r="R3" s="41">
        <v>3</v>
      </c>
      <c r="S3" s="41">
        <v>4</v>
      </c>
      <c r="T3" s="42">
        <v>5</v>
      </c>
    </row>
    <row r="4" spans="2:20" ht="72" customHeight="1" x14ac:dyDescent="0.25">
      <c r="B4" s="19"/>
      <c r="C4" s="43" t="s">
        <v>71</v>
      </c>
      <c r="D4" s="44">
        <v>5</v>
      </c>
      <c r="E4" s="112">
        <f>$D4*E$3</f>
        <v>5</v>
      </c>
      <c r="F4" s="45">
        <f>$D4*F$3</f>
        <v>10</v>
      </c>
      <c r="G4" s="46">
        <f>$D4*G$3</f>
        <v>15</v>
      </c>
      <c r="H4" s="46">
        <f>$D4*H$3</f>
        <v>20</v>
      </c>
      <c r="I4" s="47">
        <f>$D4*I$3</f>
        <v>25</v>
      </c>
      <c r="J4" s="19"/>
      <c r="K4" s="29" t="s">
        <v>298</v>
      </c>
      <c r="M4" s="19"/>
      <c r="N4" s="43" t="s">
        <v>71</v>
      </c>
      <c r="O4" s="44">
        <v>5</v>
      </c>
      <c r="P4" s="112">
        <f>$D4*P$3</f>
        <v>5</v>
      </c>
      <c r="Q4" s="45">
        <f>$D4*Q$3</f>
        <v>10</v>
      </c>
      <c r="R4" s="46">
        <f>$D4*R$3</f>
        <v>15</v>
      </c>
      <c r="S4" s="46">
        <f>$D4*S$3</f>
        <v>20</v>
      </c>
      <c r="T4" s="47">
        <f>$D4*T$3</f>
        <v>25</v>
      </c>
    </row>
    <row r="5" spans="2:20" ht="72" customHeight="1" x14ac:dyDescent="0.25">
      <c r="B5" s="19"/>
      <c r="C5" s="48" t="s">
        <v>70</v>
      </c>
      <c r="D5" s="49">
        <v>4</v>
      </c>
      <c r="E5" s="113">
        <f t="shared" ref="E5:I8" si="0">$D5*E$3</f>
        <v>4</v>
      </c>
      <c r="F5" s="52">
        <f t="shared" si="0"/>
        <v>8</v>
      </c>
      <c r="G5" s="52">
        <f t="shared" si="0"/>
        <v>12</v>
      </c>
      <c r="H5" s="53">
        <f t="shared" si="0"/>
        <v>16</v>
      </c>
      <c r="I5" s="54">
        <f t="shared" si="0"/>
        <v>20</v>
      </c>
      <c r="J5" s="19"/>
      <c r="K5" s="30" t="s">
        <v>299</v>
      </c>
      <c r="M5" s="19"/>
      <c r="N5" s="48" t="s">
        <v>70</v>
      </c>
      <c r="O5" s="49">
        <v>4</v>
      </c>
      <c r="P5" s="113">
        <f t="shared" ref="P5:T8" si="1">$D5*P$3</f>
        <v>4</v>
      </c>
      <c r="Q5" s="52">
        <f t="shared" si="1"/>
        <v>8</v>
      </c>
      <c r="R5" s="52">
        <f t="shared" si="1"/>
        <v>12</v>
      </c>
      <c r="S5" s="53">
        <f t="shared" si="1"/>
        <v>16</v>
      </c>
      <c r="T5" s="54">
        <f t="shared" si="1"/>
        <v>20</v>
      </c>
    </row>
    <row r="6" spans="2:20" ht="72" customHeight="1" thickBot="1" x14ac:dyDescent="0.3">
      <c r="B6" s="19"/>
      <c r="C6" s="48" t="s">
        <v>69</v>
      </c>
      <c r="D6" s="49">
        <v>3</v>
      </c>
      <c r="E6" s="50">
        <f t="shared" si="0"/>
        <v>3</v>
      </c>
      <c r="F6" s="51">
        <f t="shared" si="0"/>
        <v>6</v>
      </c>
      <c r="G6" s="52">
        <f t="shared" si="0"/>
        <v>9</v>
      </c>
      <c r="H6" s="53">
        <f t="shared" si="0"/>
        <v>12</v>
      </c>
      <c r="I6" s="54">
        <f t="shared" si="0"/>
        <v>15</v>
      </c>
      <c r="J6" s="19"/>
      <c r="K6" s="31" t="s">
        <v>65</v>
      </c>
      <c r="M6" s="19"/>
      <c r="N6" s="48" t="s">
        <v>69</v>
      </c>
      <c r="O6" s="49">
        <v>3</v>
      </c>
      <c r="P6" s="50">
        <f t="shared" si="1"/>
        <v>3</v>
      </c>
      <c r="Q6" s="51">
        <f t="shared" si="1"/>
        <v>6</v>
      </c>
      <c r="R6" s="52">
        <f t="shared" si="1"/>
        <v>9</v>
      </c>
      <c r="S6" s="53">
        <f t="shared" si="1"/>
        <v>12</v>
      </c>
      <c r="T6" s="54">
        <f t="shared" si="1"/>
        <v>15</v>
      </c>
    </row>
    <row r="7" spans="2:20" ht="72" customHeight="1" x14ac:dyDescent="0.25">
      <c r="B7" s="19"/>
      <c r="C7" s="48" t="s">
        <v>68</v>
      </c>
      <c r="D7" s="49">
        <v>2</v>
      </c>
      <c r="E7" s="50">
        <f t="shared" si="0"/>
        <v>2</v>
      </c>
      <c r="F7" s="55">
        <f t="shared" si="0"/>
        <v>4</v>
      </c>
      <c r="G7" s="51">
        <f t="shared" si="0"/>
        <v>6</v>
      </c>
      <c r="H7" s="52">
        <f t="shared" si="0"/>
        <v>8</v>
      </c>
      <c r="I7" s="54">
        <f t="shared" si="0"/>
        <v>10</v>
      </c>
      <c r="J7" s="19"/>
      <c r="K7" s="19"/>
      <c r="M7" s="19"/>
      <c r="N7" s="48" t="s">
        <v>68</v>
      </c>
      <c r="O7" s="49">
        <v>2</v>
      </c>
      <c r="P7" s="50">
        <f t="shared" si="1"/>
        <v>2</v>
      </c>
      <c r="Q7" s="55">
        <f t="shared" si="1"/>
        <v>4</v>
      </c>
      <c r="R7" s="51">
        <f t="shared" si="1"/>
        <v>6</v>
      </c>
      <c r="S7" s="52">
        <f t="shared" si="1"/>
        <v>8</v>
      </c>
      <c r="T7" s="54">
        <f t="shared" si="1"/>
        <v>10</v>
      </c>
    </row>
    <row r="8" spans="2:20" ht="72" customHeight="1" thickBot="1" x14ac:dyDescent="0.3">
      <c r="B8" s="19"/>
      <c r="C8" s="56" t="s">
        <v>67</v>
      </c>
      <c r="D8" s="57">
        <v>1</v>
      </c>
      <c r="E8" s="58">
        <f t="shared" si="0"/>
        <v>1</v>
      </c>
      <c r="F8" s="59">
        <f t="shared" si="0"/>
        <v>2</v>
      </c>
      <c r="G8" s="60">
        <f t="shared" si="0"/>
        <v>3</v>
      </c>
      <c r="H8" s="61">
        <f t="shared" si="0"/>
        <v>4</v>
      </c>
      <c r="I8" s="62">
        <f t="shared" si="0"/>
        <v>5</v>
      </c>
      <c r="J8" s="19"/>
      <c r="K8" s="19"/>
      <c r="M8" s="19"/>
      <c r="N8" s="56" t="s">
        <v>67</v>
      </c>
      <c r="O8" s="57">
        <v>1</v>
      </c>
      <c r="P8" s="58">
        <f t="shared" si="1"/>
        <v>1</v>
      </c>
      <c r="Q8" s="59">
        <f t="shared" si="1"/>
        <v>2</v>
      </c>
      <c r="R8" s="60">
        <f t="shared" si="1"/>
        <v>3</v>
      </c>
      <c r="S8" s="61">
        <f t="shared" si="1"/>
        <v>4</v>
      </c>
      <c r="T8" s="62">
        <f t="shared" si="1"/>
        <v>5</v>
      </c>
    </row>
    <row r="9" spans="2:20" ht="42.75" customHeight="1" thickBot="1" x14ac:dyDescent="0.3">
      <c r="B9" s="19"/>
      <c r="C9" s="63"/>
      <c r="D9" s="64" t="s">
        <v>60</v>
      </c>
      <c r="E9" s="65" t="s">
        <v>301</v>
      </c>
      <c r="F9" s="65" t="s">
        <v>300</v>
      </c>
      <c r="G9" s="65" t="s">
        <v>65</v>
      </c>
      <c r="H9" s="65" t="s">
        <v>66</v>
      </c>
      <c r="I9" s="66" t="s">
        <v>294</v>
      </c>
      <c r="J9" s="19"/>
      <c r="K9" s="19"/>
      <c r="M9" s="19"/>
      <c r="N9" s="63"/>
      <c r="O9" s="64" t="s">
        <v>60</v>
      </c>
      <c r="P9" s="65" t="s">
        <v>301</v>
      </c>
      <c r="Q9" s="65" t="s">
        <v>300</v>
      </c>
      <c r="R9" s="65" t="s">
        <v>65</v>
      </c>
      <c r="S9" s="65" t="s">
        <v>66</v>
      </c>
      <c r="T9" s="66" t="s">
        <v>294</v>
      </c>
    </row>
    <row r="10" spans="2:20" ht="18.75" x14ac:dyDescent="0.25">
      <c r="B10" s="19"/>
      <c r="C10" s="19"/>
      <c r="D10" s="19"/>
      <c r="E10" s="19"/>
      <c r="F10" s="19"/>
      <c r="G10" s="19"/>
      <c r="H10" s="19"/>
      <c r="I10" s="19"/>
      <c r="J10" s="19"/>
      <c r="K10" s="19"/>
      <c r="M10" s="19"/>
      <c r="N10" s="19"/>
      <c r="O10" s="19"/>
      <c r="P10" s="19"/>
      <c r="Q10" s="19"/>
      <c r="R10" s="19"/>
      <c r="S10" s="19"/>
      <c r="T10" s="19"/>
    </row>
    <row r="11" spans="2:20" ht="18.75" x14ac:dyDescent="0.25">
      <c r="B11" s="19"/>
      <c r="C11" s="19"/>
      <c r="D11" s="19"/>
      <c r="E11" s="19"/>
      <c r="F11" s="19"/>
      <c r="G11" s="19"/>
      <c r="H11" s="19"/>
      <c r="I11" s="19"/>
      <c r="J11" s="19"/>
      <c r="K11" s="19"/>
      <c r="M11" s="19"/>
      <c r="N11" s="19"/>
      <c r="O11" s="19"/>
      <c r="P11" s="19"/>
      <c r="Q11" s="19"/>
      <c r="R11" s="19"/>
      <c r="S11" s="19"/>
      <c r="T11" s="19"/>
    </row>
    <row r="13" spans="2:20" x14ac:dyDescent="0.25">
      <c r="C13" t="s">
        <v>663</v>
      </c>
    </row>
  </sheetData>
  <pageMargins left="0.7" right="0.7" top="0.75" bottom="0.75" header="0.3" footer="0.3"/>
  <drawing r:id="rId1"/>
</worksheet>
</file>

<file path=docMetadata/LabelInfo.xml><?xml version="1.0" encoding="utf-8"?>
<clbl:labelList xmlns:clbl="http://schemas.microsoft.com/office/2020/mipLabelMetadata">
  <clbl:label id="{6d4a1d0b-1085-4621-a04c-793d50865184}" enabled="1" method="Standard" siteId="{052126ec-16f8-47eb-ae56-6886b94a935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Contenido</vt:lpstr>
      <vt:lpstr>Información</vt:lpstr>
      <vt:lpstr>Matriz de Riesgos Corrupción</vt:lpstr>
      <vt:lpstr>Calificación de Riesgos</vt:lpstr>
      <vt:lpstr>Calificación de Controles</vt:lpstr>
      <vt:lpstr>Mapa Calorimétrico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Prada Mejia</dc:creator>
  <cp:lastModifiedBy>Katherine Prada Mejia</cp:lastModifiedBy>
  <dcterms:created xsi:type="dcterms:W3CDTF">2025-04-02T12:57:59Z</dcterms:created>
  <dcterms:modified xsi:type="dcterms:W3CDTF">2025-06-13T21:15:48Z</dcterms:modified>
</cp:coreProperties>
</file>